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onz102\PNNL\Asset Score - General\4_QBAT\1_CostEstimates\"/>
    </mc:Choice>
  </mc:AlternateContent>
  <xr:revisionPtr revIDLastSave="0" documentId="13_ncr:1_{EFAEB299-09DD-4162-8F12-63C3FBF4CD63}" xr6:coauthVersionLast="47" xr6:coauthVersionMax="47" xr10:uidLastSave="{00000000-0000-0000-0000-000000000000}"/>
  <workbookProtection workbookAlgorithmName="SHA-512" workbookHashValue="ICQZRLLPr2lKVjqeKep72zjOe3ydSFLFWdCSGb7wZClFRcwkxnec7CXxDc6y3wXCcFfdULf6vE07XeQ/3N6YiQ==" workbookSaltValue="vy/631gBgTtaUSMssucJMg==" workbookSpinCount="100000" lockStructure="1"/>
  <bookViews>
    <workbookView xWindow="57480" yWindow="-120" windowWidth="29040" windowHeight="15840" tabRatio="836" xr2:uid="{4339F4EF-C1C1-43DD-9F8B-0470B11C60E4}"/>
  </bookViews>
  <sheets>
    <sheet name="INSTRUCTIONS" sheetId="6" r:id="rId1"/>
    <sheet name="CostEstimateCalculator" sheetId="3" r:id="rId2"/>
    <sheet name="Calculations" sheetId="4" state="hidden" r:id="rId3"/>
    <sheet name="Reference_Values" sheetId="1" state="hidden" r:id="rId4"/>
    <sheet name="Uncertainty_Ranges" sheetId="7" state="hidden" r:id="rId5"/>
    <sheet name="Lookups" sheetId="5" state="hidden" r:id="rId6"/>
    <sheet name="PrototypeSchoolSizes" sheetId="12" state="hidden" r:id="rId7"/>
    <sheet name="supply_air_calcs" sheetId="9" state="hidden" r:id="rId8"/>
    <sheet name="economizer" sheetId="8" state="hidden" r:id="rId9"/>
    <sheet name="ERV" sheetId="10" state="hidden" r:id="rId10"/>
    <sheet name="VFD" sheetId="11" state="hidden" r:id="rId11"/>
    <sheet name="WLHP" sheetId="13" state="hidden" r:id="rId12"/>
  </sheets>
  <definedNames>
    <definedName name="climate_zone">Calculations!$L$2</definedName>
    <definedName name="cool_cap">Calculations!$L$24</definedName>
    <definedName name="cool_cap_low">Calculations!$N$24</definedName>
    <definedName name="econ_cost">Calculations!$L$15</definedName>
    <definedName name="footprint_area">CostEstimateCalculator!$D$14</definedName>
    <definedName name="heat_cap">Calculations!$L$30</definedName>
    <definedName name="InflationRange">Lookups!$N$3:$P$25</definedName>
    <definedName name="nPTAC_high">Calculations!$R$33</definedName>
    <definedName name="nPTAC_low">Calculations!$R$32</definedName>
    <definedName name="outdoor_air">Calculations!$L$13</definedName>
    <definedName name="people">Calculations!$L$60</definedName>
    <definedName name="PPI_index">Calculations!$S$26</definedName>
    <definedName name="PTAC_cap_high">Calculations!$R$30</definedName>
    <definedName name="PTAC_cap_low">Calculations!$R$29</definedName>
    <definedName name="roof_area">CostEstimateCalculator!$D$13</definedName>
    <definedName name="shw_storage">Calculations!$R$36</definedName>
    <definedName name="skylight_area">CostEstimateCalculator!$D$16</definedName>
    <definedName name="square_footage">CostEstimateCalculator!$D$11</definedName>
    <definedName name="supply_air">Calculations!$L$11</definedName>
    <definedName name="wall_area">CostEstimateCalculator!$D$12</definedName>
    <definedName name="wwr">CostEstimateCalculator!$D$15</definedName>
    <definedName name="zip_code">CostEstimateCalculator!$D$17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0" i="5" l="1"/>
  <c r="E29" i="1"/>
  <c r="J27" i="4"/>
  <c r="F25" i="7"/>
  <c r="E25" i="7"/>
  <c r="E34" i="1"/>
  <c r="A43" i="5"/>
  <c r="C59" i="4"/>
  <c r="C96" i="4" s="1"/>
  <c r="C60" i="4"/>
  <c r="C97" i="4" s="1"/>
  <c r="C61" i="4"/>
  <c r="C98" i="4" s="1"/>
  <c r="C62" i="4"/>
  <c r="C99" i="4" s="1"/>
  <c r="C63" i="4"/>
  <c r="C100" i="4" s="1"/>
  <c r="C64" i="4"/>
  <c r="C101" i="4" s="1"/>
  <c r="C66" i="4"/>
  <c r="C103" i="4" s="1"/>
  <c r="C67" i="4"/>
  <c r="C104" i="4" s="1"/>
  <c r="C68" i="4"/>
  <c r="C105" i="4" s="1"/>
  <c r="C69" i="4"/>
  <c r="C106" i="4" s="1"/>
  <c r="C70" i="4"/>
  <c r="C107" i="4" s="1"/>
  <c r="C71" i="4"/>
  <c r="C108" i="4" s="1"/>
  <c r="C72" i="4"/>
  <c r="C109" i="4" s="1"/>
  <c r="C73" i="4"/>
  <c r="C110" i="4" s="1"/>
  <c r="C74" i="4"/>
  <c r="C111" i="4" s="1"/>
  <c r="C75" i="4"/>
  <c r="C112" i="4" s="1"/>
  <c r="C58" i="4"/>
  <c r="C95" i="4" s="1"/>
  <c r="C42" i="4"/>
  <c r="C79" i="4" s="1"/>
  <c r="C43" i="4"/>
  <c r="C80" i="4" s="1"/>
  <c r="C44" i="4"/>
  <c r="C81" i="4" s="1"/>
  <c r="C45" i="4"/>
  <c r="C82" i="4" s="1"/>
  <c r="C46" i="4"/>
  <c r="C83" i="4" s="1"/>
  <c r="C47" i="4"/>
  <c r="C84" i="4" s="1"/>
  <c r="C48" i="4"/>
  <c r="C85" i="4" s="1"/>
  <c r="C49" i="4"/>
  <c r="C86" i="4" s="1"/>
  <c r="C50" i="4"/>
  <c r="C87" i="4" s="1"/>
  <c r="C51" i="4"/>
  <c r="C88" i="4" s="1"/>
  <c r="C52" i="4"/>
  <c r="C89" i="4" s="1"/>
  <c r="C53" i="4"/>
  <c r="C90" i="4" s="1"/>
  <c r="C54" i="4"/>
  <c r="C91" i="4" s="1"/>
  <c r="C55" i="4"/>
  <c r="C92" i="4" s="1"/>
  <c r="C56" i="4"/>
  <c r="C93" i="4" s="1"/>
  <c r="C57" i="4"/>
  <c r="C94" i="4" s="1"/>
  <c r="C41" i="4"/>
  <c r="C78" i="4" s="1"/>
  <c r="J20" i="4"/>
  <c r="D32" i="1" l="1"/>
  <c r="D29" i="1"/>
  <c r="E36" i="1"/>
  <c r="E35" i="1"/>
  <c r="E33" i="1"/>
  <c r="E9" i="1"/>
  <c r="E32" i="1"/>
  <c r="E31" i="1"/>
  <c r="E30" i="1"/>
  <c r="F15" i="7"/>
  <c r="E15" i="7"/>
  <c r="D7" i="1"/>
  <c r="D6" i="1"/>
  <c r="D5" i="1"/>
  <c r="D4" i="1"/>
  <c r="D2" i="1"/>
  <c r="E40" i="1"/>
  <c r="E38" i="1"/>
  <c r="E26" i="1"/>
  <c r="E20" i="1"/>
  <c r="P3" i="5"/>
  <c r="D9" i="1" l="1"/>
  <c r="D34" i="1"/>
  <c r="D36" i="1"/>
  <c r="D35" i="1"/>
  <c r="D30" i="1"/>
  <c r="P4" i="5"/>
  <c r="P5" i="5" s="1"/>
  <c r="D27" i="1" s="1"/>
  <c r="D26" i="1"/>
  <c r="D8" i="1"/>
  <c r="P6" i="5"/>
  <c r="D33" i="1"/>
  <c r="D31" i="1"/>
  <c r="D38" i="1" l="1"/>
  <c r="P7" i="5"/>
  <c r="P8" i="5" s="1"/>
  <c r="P9" i="5" s="1"/>
  <c r="P10" i="5" s="1"/>
  <c r="P11" i="5" s="1"/>
  <c r="D21" i="1"/>
  <c r="F39" i="3"/>
  <c r="L2" i="4"/>
  <c r="N19" i="4" s="1"/>
  <c r="N24" i="4" s="1"/>
  <c r="J16" i="4"/>
  <c r="D54" i="4"/>
  <c r="E54" i="4"/>
  <c r="F54" i="4" s="1"/>
  <c r="D91" i="4"/>
  <c r="E91" i="4"/>
  <c r="G16" i="4"/>
  <c r="F16" i="4"/>
  <c r="A39" i="5"/>
  <c r="D23" i="4" l="1"/>
  <c r="D27" i="4"/>
  <c r="D65" i="4" s="1"/>
  <c r="D26" i="4"/>
  <c r="D102" i="4"/>
  <c r="E102" i="4"/>
  <c r="P12" i="5"/>
  <c r="D42" i="1"/>
  <c r="G54" i="4"/>
  <c r="F91" i="4"/>
  <c r="G91" i="4"/>
  <c r="F102" i="4" l="1"/>
  <c r="G102" i="4"/>
  <c r="E20" i="4"/>
  <c r="D20" i="4"/>
  <c r="P13" i="5"/>
  <c r="P14" i="5" s="1"/>
  <c r="P15" i="5" s="1"/>
  <c r="P16" i="5" s="1"/>
  <c r="P17" i="5" s="1"/>
  <c r="P18" i="5" s="1"/>
  <c r="P19" i="5" s="1"/>
  <c r="P20" i="5" s="1"/>
  <c r="P21" i="5" s="1"/>
  <c r="P22" i="5" s="1"/>
  <c r="P23" i="5" s="1"/>
  <c r="P24" i="5" s="1"/>
  <c r="P25" i="5" s="1"/>
  <c r="D20" i="1"/>
  <c r="D3" i="1"/>
  <c r="E55" i="4"/>
  <c r="E56" i="4"/>
  <c r="E57" i="4"/>
  <c r="E68" i="4"/>
  <c r="G68" i="4" s="1"/>
  <c r="E69" i="4"/>
  <c r="E70" i="4"/>
  <c r="D55" i="4"/>
  <c r="D56" i="4"/>
  <c r="D57" i="4"/>
  <c r="G70" i="4"/>
  <c r="G69" i="4"/>
  <c r="J4" i="4"/>
  <c r="J5" i="4"/>
  <c r="J6" i="4"/>
  <c r="J7" i="4"/>
  <c r="J8" i="4"/>
  <c r="J9" i="4"/>
  <c r="J10" i="4"/>
  <c r="J11" i="4"/>
  <c r="J12" i="4"/>
  <c r="J13" i="4"/>
  <c r="J14" i="4"/>
  <c r="J15" i="4"/>
  <c r="J17" i="4"/>
  <c r="J18" i="4"/>
  <c r="J19" i="4"/>
  <c r="J21" i="4"/>
  <c r="J22" i="4"/>
  <c r="J23" i="4"/>
  <c r="J24" i="4"/>
  <c r="J25" i="4"/>
  <c r="J26" i="4"/>
  <c r="J28" i="4"/>
  <c r="J29" i="4"/>
  <c r="J30" i="4"/>
  <c r="J31" i="4"/>
  <c r="J32" i="4"/>
  <c r="J33" i="4"/>
  <c r="J34" i="4"/>
  <c r="J35" i="4"/>
  <c r="J36" i="4"/>
  <c r="J37" i="4"/>
  <c r="J38" i="4"/>
  <c r="F51" i="3"/>
  <c r="D111" i="4"/>
  <c r="E111" i="4"/>
  <c r="D58" i="4" l="1"/>
  <c r="D95" i="4"/>
  <c r="G20" i="4"/>
  <c r="E95" i="4"/>
  <c r="E58" i="4"/>
  <c r="F20" i="4"/>
  <c r="G56" i="4"/>
  <c r="G55" i="4"/>
  <c r="G57" i="4"/>
  <c r="F111" i="4"/>
  <c r="G111" i="4"/>
  <c r="F28" i="3"/>
  <c r="F29" i="3"/>
  <c r="F30" i="3"/>
  <c r="F31" i="3"/>
  <c r="F32" i="3"/>
  <c r="F33" i="3"/>
  <c r="J57" i="3"/>
  <c r="J56" i="3"/>
  <c r="J55" i="3"/>
  <c r="J54" i="3"/>
  <c r="J45" i="3"/>
  <c r="J44" i="3"/>
  <c r="J43" i="3"/>
  <c r="J42" i="3"/>
  <c r="J41" i="3"/>
  <c r="J29" i="3"/>
  <c r="J30" i="3"/>
  <c r="J31" i="3"/>
  <c r="J32" i="3"/>
  <c r="J33" i="3"/>
  <c r="J28" i="3"/>
  <c r="J40" i="3"/>
  <c r="J39" i="3"/>
  <c r="J51" i="3"/>
  <c r="J53" i="3"/>
  <c r="J3" i="4"/>
  <c r="J27" i="3" s="1"/>
  <c r="G17" i="4"/>
  <c r="G18" i="4"/>
  <c r="G19" i="4"/>
  <c r="F2" i="7"/>
  <c r="E3" i="4" s="1"/>
  <c r="E41" i="4" s="1"/>
  <c r="E2" i="7"/>
  <c r="D3" i="4" s="1"/>
  <c r="D41" i="4" s="1"/>
  <c r="G58" i="4" l="1"/>
  <c r="F58" i="4"/>
  <c r="G95" i="4"/>
  <c r="F95" i="4"/>
  <c r="G41" i="4"/>
  <c r="J52" i="3"/>
  <c r="G3" i="4"/>
  <c r="E107" i="4"/>
  <c r="D107" i="4"/>
  <c r="E106" i="4"/>
  <c r="D106" i="4"/>
  <c r="E105" i="4"/>
  <c r="D105" i="4"/>
  <c r="D28" i="7"/>
  <c r="C28" i="7"/>
  <c r="E28" i="7" s="1"/>
  <c r="P24" i="13"/>
  <c r="P25" i="13"/>
  <c r="P26" i="13"/>
  <c r="P27" i="13"/>
  <c r="P28" i="13"/>
  <c r="P29" i="13"/>
  <c r="P30" i="13"/>
  <c r="P23" i="13"/>
  <c r="K29" i="13"/>
  <c r="N14" i="13"/>
  <c r="N13" i="13"/>
  <c r="N12" i="13"/>
  <c r="N11" i="13"/>
  <c r="N10" i="13"/>
  <c r="N9" i="13"/>
  <c r="N8" i="13"/>
  <c r="N7" i="13"/>
  <c r="N6" i="13"/>
  <c r="N5" i="13"/>
  <c r="N4" i="13"/>
  <c r="E4" i="13"/>
  <c r="E5" i="13"/>
  <c r="E6" i="13"/>
  <c r="E7" i="13"/>
  <c r="E8" i="13"/>
  <c r="E9" i="13"/>
  <c r="E10" i="13"/>
  <c r="E11" i="13"/>
  <c r="E3" i="13"/>
  <c r="F28" i="7" l="1"/>
  <c r="D13" i="13"/>
  <c r="D4" i="13"/>
  <c r="D5" i="13"/>
  <c r="D6" i="13"/>
  <c r="D7" i="13"/>
  <c r="D8" i="13"/>
  <c r="D9" i="13"/>
  <c r="D10" i="13"/>
  <c r="D11" i="13"/>
  <c r="D3" i="13"/>
  <c r="A27" i="5" l="1"/>
  <c r="A28" i="5"/>
  <c r="A29" i="5"/>
  <c r="A30" i="5"/>
  <c r="A31" i="5"/>
  <c r="A32" i="5"/>
  <c r="A33" i="5"/>
  <c r="A34" i="5"/>
  <c r="A35" i="5"/>
  <c r="A36" i="5"/>
  <c r="A37" i="5"/>
  <c r="A38" i="5"/>
  <c r="A40" i="5"/>
  <c r="A41" i="5"/>
  <c r="A42" i="5"/>
  <c r="A44" i="5"/>
  <c r="A45" i="5"/>
  <c r="A46" i="5"/>
  <c r="A47" i="5"/>
  <c r="A48" i="5"/>
  <c r="A49" i="5"/>
  <c r="A51" i="5"/>
  <c r="A52" i="5"/>
  <c r="A53" i="5"/>
  <c r="A54" i="5"/>
  <c r="A55" i="5"/>
  <c r="A56" i="5"/>
  <c r="A57" i="5"/>
  <c r="A58" i="5"/>
  <c r="A59" i="5"/>
  <c r="A60" i="5"/>
  <c r="A26" i="5"/>
  <c r="F43" i="1"/>
  <c r="F44" i="1" s="1"/>
  <c r="L12" i="4" l="1"/>
  <c r="L17" i="4" s="1"/>
  <c r="D90" i="4"/>
  <c r="E90" i="4"/>
  <c r="D92" i="4"/>
  <c r="E92" i="4"/>
  <c r="D93" i="4"/>
  <c r="E93" i="4"/>
  <c r="D94" i="4"/>
  <c r="E94" i="4"/>
  <c r="D98" i="4"/>
  <c r="E98" i="4"/>
  <c r="E24" i="7"/>
  <c r="F24" i="7"/>
  <c r="F98" i="4" l="1"/>
  <c r="F93" i="4"/>
  <c r="F69" i="4"/>
  <c r="F106" i="4"/>
  <c r="F90" i="4"/>
  <c r="F70" i="4"/>
  <c r="F68" i="4"/>
  <c r="F107" i="4"/>
  <c r="F105" i="4"/>
  <c r="F94" i="4"/>
  <c r="F92" i="4"/>
  <c r="G107" i="4"/>
  <c r="G106" i="4"/>
  <c r="G105" i="4"/>
  <c r="G98" i="4"/>
  <c r="G94" i="4"/>
  <c r="G93" i="4"/>
  <c r="G92" i="4"/>
  <c r="G90" i="4"/>
  <c r="L29" i="4" l="1"/>
  <c r="L30" i="4" s="1"/>
  <c r="L10" i="4"/>
  <c r="F40" i="1"/>
  <c r="H40" i="1"/>
  <c r="D40" i="1"/>
  <c r="E27" i="7"/>
  <c r="F27" i="7"/>
  <c r="F26" i="7"/>
  <c r="E26" i="7"/>
  <c r="E23" i="7"/>
  <c r="F23" i="7"/>
  <c r="E22" i="7"/>
  <c r="F22" i="7"/>
  <c r="F21" i="7"/>
  <c r="E21" i="7"/>
  <c r="F20" i="7"/>
  <c r="E20" i="7"/>
  <c r="D28" i="4" l="1"/>
  <c r="D25" i="4"/>
  <c r="E22" i="4"/>
  <c r="E60" i="4" s="1"/>
  <c r="E97" i="4"/>
  <c r="D24" i="4"/>
  <c r="D62" i="4" s="1"/>
  <c r="E24" i="4"/>
  <c r="E62" i="4" s="1"/>
  <c r="D22" i="4"/>
  <c r="D63" i="4"/>
  <c r="E7" i="7"/>
  <c r="D8" i="4" s="1"/>
  <c r="D46" i="4" s="1"/>
  <c r="F7" i="7"/>
  <c r="E8" i="4" s="1"/>
  <c r="E46" i="4" s="1"/>
  <c r="F14" i="7"/>
  <c r="E14" i="7"/>
  <c r="L59" i="4"/>
  <c r="L60" i="4" s="1"/>
  <c r="F6" i="7"/>
  <c r="E7" i="4" s="1"/>
  <c r="E6" i="7"/>
  <c r="D7" i="4" s="1"/>
  <c r="D45" i="4" s="1"/>
  <c r="E5" i="7"/>
  <c r="D6" i="4" s="1"/>
  <c r="D44" i="4" s="1"/>
  <c r="F5" i="7"/>
  <c r="E6" i="4" s="1"/>
  <c r="E44" i="4" s="1"/>
  <c r="S26" i="4"/>
  <c r="BV12" i="11" s="1" a="1"/>
  <c r="BV12" i="11" s="1"/>
  <c r="L24" i="4"/>
  <c r="E29" i="4" l="1"/>
  <c r="E28" i="4"/>
  <c r="E66" i="4" s="1"/>
  <c r="E26" i="4"/>
  <c r="E27" i="4"/>
  <c r="E25" i="4"/>
  <c r="E63" i="4" s="1"/>
  <c r="F63" i="4" s="1"/>
  <c r="E67" i="4"/>
  <c r="D29" i="4"/>
  <c r="D67" i="4" s="1"/>
  <c r="F22" i="4"/>
  <c r="E45" i="4"/>
  <c r="G45" i="4" s="1"/>
  <c r="G7" i="4"/>
  <c r="G44" i="4"/>
  <c r="G62" i="4"/>
  <c r="G46" i="4"/>
  <c r="G63" i="4"/>
  <c r="D97" i="4"/>
  <c r="D60" i="4"/>
  <c r="G60" i="4" s="1"/>
  <c r="F60" i="4"/>
  <c r="G6" i="4"/>
  <c r="G8" i="4"/>
  <c r="G24" i="4"/>
  <c r="G22" i="4"/>
  <c r="R36" i="4"/>
  <c r="E99" i="4"/>
  <c r="F24" i="4"/>
  <c r="L25" i="4"/>
  <c r="L37" i="4" s="1"/>
  <c r="M40" i="4" s="1"/>
  <c r="E100" i="4"/>
  <c r="D100" i="4"/>
  <c r="D99" i="4"/>
  <c r="BV9" i="11" a="1"/>
  <c r="BV9" i="11" s="1"/>
  <c r="E23" i="4"/>
  <c r="E61" i="4" s="1"/>
  <c r="R32" i="4"/>
  <c r="BV10" i="11" a="1"/>
  <c r="BV10" i="11" s="1"/>
  <c r="BV13" i="11" a="1"/>
  <c r="BV13" i="11" s="1"/>
  <c r="D61" i="4"/>
  <c r="R33" i="4"/>
  <c r="BV7" i="11" a="1"/>
  <c r="BV7" i="11" s="1"/>
  <c r="BV14" i="11" a="1"/>
  <c r="BV14" i="11" s="1"/>
  <c r="BV6" i="11" a="1"/>
  <c r="BV6" i="11" s="1"/>
  <c r="BV11" i="11" a="1"/>
  <c r="BV11" i="11" s="1"/>
  <c r="BV8" i="11" a="1"/>
  <c r="BV8" i="11" s="1"/>
  <c r="L26" i="4"/>
  <c r="L46" i="4" s="1"/>
  <c r="M49" i="4" s="1"/>
  <c r="G25" i="4" l="1"/>
  <c r="F25" i="4"/>
  <c r="F27" i="4"/>
  <c r="G27" i="4"/>
  <c r="E65" i="4"/>
  <c r="D64" i="4"/>
  <c r="D101" i="4"/>
  <c r="E64" i="4"/>
  <c r="E101" i="4"/>
  <c r="F97" i="4"/>
  <c r="E15" i="4"/>
  <c r="E53" i="4" s="1"/>
  <c r="E13" i="4"/>
  <c r="E51" i="4" s="1"/>
  <c r="G97" i="4"/>
  <c r="D103" i="4"/>
  <c r="D66" i="4"/>
  <c r="G66" i="4" s="1"/>
  <c r="G61" i="4"/>
  <c r="G67" i="4"/>
  <c r="E110" i="4"/>
  <c r="G23" i="4"/>
  <c r="L36" i="4"/>
  <c r="L40" i="4" s="1"/>
  <c r="D15" i="4" s="1"/>
  <c r="F26" i="4"/>
  <c r="G26" i="4"/>
  <c r="F28" i="4"/>
  <c r="G28" i="4"/>
  <c r="G29" i="4"/>
  <c r="G99" i="4"/>
  <c r="F29" i="4"/>
  <c r="E104" i="4"/>
  <c r="F23" i="4"/>
  <c r="D104" i="4"/>
  <c r="F99" i="4"/>
  <c r="F100" i="4"/>
  <c r="G100" i="4"/>
  <c r="E103" i="4"/>
  <c r="F62" i="4"/>
  <c r="L45" i="4"/>
  <c r="L49" i="4" s="1"/>
  <c r="D13" i="4" s="1"/>
  <c r="F65" i="4" l="1"/>
  <c r="G65" i="4"/>
  <c r="G64" i="4"/>
  <c r="F101" i="4"/>
  <c r="G101" i="4"/>
  <c r="G13" i="4"/>
  <c r="D51" i="4"/>
  <c r="G51" i="4" s="1"/>
  <c r="G15" i="4"/>
  <c r="D53" i="4"/>
  <c r="G53" i="4" s="1"/>
  <c r="D110" i="4"/>
  <c r="G110" i="4" s="1"/>
  <c r="F66" i="4"/>
  <c r="F61" i="4"/>
  <c r="F67" i="4"/>
  <c r="G104" i="4"/>
  <c r="F104" i="4"/>
  <c r="F103" i="4"/>
  <c r="G103" i="4"/>
  <c r="F64" i="4"/>
  <c r="F19" i="7"/>
  <c r="E19" i="7"/>
  <c r="E13" i="10"/>
  <c r="D13" i="10"/>
  <c r="D10" i="10"/>
  <c r="E10" i="10"/>
  <c r="D11" i="10"/>
  <c r="E11" i="10"/>
  <c r="E9" i="10"/>
  <c r="D9" i="10"/>
  <c r="E8" i="10"/>
  <c r="D8" i="10"/>
  <c r="E7" i="10"/>
  <c r="D7" i="10"/>
  <c r="E6" i="10"/>
  <c r="D6" i="10"/>
  <c r="H33" i="8"/>
  <c r="G33" i="8"/>
  <c r="I19" i="8"/>
  <c r="I20" i="8"/>
  <c r="I21" i="8"/>
  <c r="I22" i="8"/>
  <c r="I23" i="8"/>
  <c r="I24" i="8"/>
  <c r="I25" i="8"/>
  <c r="I26" i="8"/>
  <c r="I27" i="8"/>
  <c r="I28" i="8"/>
  <c r="I29" i="8"/>
  <c r="I30" i="8"/>
  <c r="I31" i="8"/>
  <c r="I18" i="8"/>
  <c r="G19" i="8"/>
  <c r="H19" i="8"/>
  <c r="G20" i="8"/>
  <c r="H20" i="8"/>
  <c r="G21" i="8"/>
  <c r="H21" i="8"/>
  <c r="G22" i="8"/>
  <c r="H22" i="8"/>
  <c r="G23" i="8"/>
  <c r="H23" i="8"/>
  <c r="G24" i="8"/>
  <c r="H24" i="8"/>
  <c r="G25" i="8"/>
  <c r="H25" i="8"/>
  <c r="G26" i="8"/>
  <c r="H26" i="8"/>
  <c r="G27" i="8"/>
  <c r="H27" i="8"/>
  <c r="G28" i="8"/>
  <c r="H28" i="8"/>
  <c r="G29" i="8"/>
  <c r="H29" i="8"/>
  <c r="G30" i="8"/>
  <c r="H30" i="8"/>
  <c r="G31" i="8"/>
  <c r="H31" i="8"/>
  <c r="H18" i="8"/>
  <c r="G18" i="8"/>
  <c r="C15" i="8"/>
  <c r="C17" i="8"/>
  <c r="C18" i="8"/>
  <c r="C19" i="8"/>
  <c r="C20" i="8"/>
  <c r="C21" i="8"/>
  <c r="C22" i="8"/>
  <c r="C23" i="8"/>
  <c r="C24" i="8"/>
  <c r="C25" i="8"/>
  <c r="C26" i="8"/>
  <c r="C27" i="8"/>
  <c r="C28" i="8"/>
  <c r="C29" i="8"/>
  <c r="C30" i="8"/>
  <c r="C31" i="8"/>
  <c r="C32" i="8"/>
  <c r="W3" i="9"/>
  <c r="V3" i="9"/>
  <c r="U3" i="9"/>
  <c r="T3" i="9"/>
  <c r="F3" i="9"/>
  <c r="E3" i="9"/>
  <c r="D3" i="9"/>
  <c r="C3" i="9"/>
  <c r="L4" i="4"/>
  <c r="L13" i="4" s="1"/>
  <c r="D21" i="4" s="1"/>
  <c r="D96" i="4" s="1"/>
  <c r="L11" i="4"/>
  <c r="L15" i="4" s="1"/>
  <c r="E12" i="4" l="1"/>
  <c r="E50" i="4" s="1"/>
  <c r="D12" i="4"/>
  <c r="E21" i="4"/>
  <c r="D11" i="4"/>
  <c r="D49" i="4" s="1"/>
  <c r="E11" i="4"/>
  <c r="E49" i="4" s="1"/>
  <c r="F110" i="4"/>
  <c r="L51" i="4"/>
  <c r="L56" i="4" s="1"/>
  <c r="L52" i="4"/>
  <c r="M56" i="4" s="1"/>
  <c r="E59" i="4" l="1"/>
  <c r="E96" i="4"/>
  <c r="E14" i="4"/>
  <c r="E52" i="4" s="1"/>
  <c r="D14" i="4"/>
  <c r="D52" i="4" s="1"/>
  <c r="G49" i="4"/>
  <c r="G21" i="4"/>
  <c r="D59" i="4"/>
  <c r="G59" i="4" s="1"/>
  <c r="G11" i="4"/>
  <c r="F34" i="7"/>
  <c r="E34" i="7"/>
  <c r="F33" i="7"/>
  <c r="E33" i="7"/>
  <c r="D34" i="4" s="1"/>
  <c r="D72" i="4" s="1"/>
  <c r="F32" i="7"/>
  <c r="E33" i="4" s="1"/>
  <c r="E71" i="4" s="1"/>
  <c r="E32" i="7"/>
  <c r="D33" i="4" s="1"/>
  <c r="D71" i="4" s="1"/>
  <c r="F12" i="7"/>
  <c r="E12" i="7"/>
  <c r="F9" i="7"/>
  <c r="E9" i="7"/>
  <c r="F8" i="7"/>
  <c r="E8" i="7"/>
  <c r="D10" i="4" s="1"/>
  <c r="D85" i="4" s="1"/>
  <c r="F4" i="7"/>
  <c r="E4" i="7"/>
  <c r="F3" i="7"/>
  <c r="E5" i="4" s="1"/>
  <c r="E43" i="4" s="1"/>
  <c r="E3" i="7"/>
  <c r="D4" i="4" s="1"/>
  <c r="D42" i="4" s="1"/>
  <c r="E108" i="4"/>
  <c r="D108" i="4"/>
  <c r="E89" i="4"/>
  <c r="D89" i="4"/>
  <c r="E88" i="4"/>
  <c r="D88" i="4"/>
  <c r="E87" i="4"/>
  <c r="D87" i="4"/>
  <c r="E84" i="4"/>
  <c r="E83" i="4"/>
  <c r="E82" i="4"/>
  <c r="E81" i="4"/>
  <c r="D81" i="4"/>
  <c r="E78" i="4"/>
  <c r="D78" i="4"/>
  <c r="B78" i="4" s="1"/>
  <c r="E37" i="4"/>
  <c r="E75" i="4" s="1"/>
  <c r="D37" i="4"/>
  <c r="E34" i="4"/>
  <c r="E72" i="4" s="1"/>
  <c r="D48" i="4"/>
  <c r="D9" i="4"/>
  <c r="D47" i="4" s="1"/>
  <c r="D83" i="4"/>
  <c r="D82" i="4"/>
  <c r="F45" i="3"/>
  <c r="F44" i="3"/>
  <c r="F43" i="3"/>
  <c r="F42" i="3"/>
  <c r="F41" i="3"/>
  <c r="F40" i="3"/>
  <c r="F27" i="3"/>
  <c r="F57" i="3"/>
  <c r="F56" i="3"/>
  <c r="F55" i="3"/>
  <c r="F54" i="3"/>
  <c r="F53" i="3"/>
  <c r="F52" i="3"/>
  <c r="E57" i="3"/>
  <c r="E56" i="3"/>
  <c r="E55" i="3"/>
  <c r="E54" i="3"/>
  <c r="E53" i="3"/>
  <c r="E45" i="3"/>
  <c r="E44" i="3"/>
  <c r="E43" i="3"/>
  <c r="E33" i="3"/>
  <c r="E32" i="3"/>
  <c r="E31" i="3"/>
  <c r="D109" i="4" l="1"/>
  <c r="E109" i="4"/>
  <c r="G14" i="4"/>
  <c r="G96" i="4"/>
  <c r="F96" i="4"/>
  <c r="G52" i="4"/>
  <c r="G71" i="4"/>
  <c r="D36" i="4"/>
  <c r="D74" i="4" s="1"/>
  <c r="D35" i="4"/>
  <c r="D73" i="4" s="1"/>
  <c r="E36" i="4"/>
  <c r="F36" i="4" s="1"/>
  <c r="E35" i="4"/>
  <c r="E9" i="4"/>
  <c r="E47" i="4" s="1"/>
  <c r="G47" i="4" s="1"/>
  <c r="E10" i="4"/>
  <c r="G10" i="4" s="1"/>
  <c r="E4" i="4"/>
  <c r="E42" i="4" s="1"/>
  <c r="G42" i="4" s="1"/>
  <c r="D5" i="4"/>
  <c r="D43" i="4" s="1"/>
  <c r="G43" i="4" s="1"/>
  <c r="G72" i="4"/>
  <c r="G12" i="4"/>
  <c r="D50" i="4"/>
  <c r="G50" i="4" s="1"/>
  <c r="D112" i="4"/>
  <c r="D75" i="4"/>
  <c r="G75" i="4" s="1"/>
  <c r="D84" i="4"/>
  <c r="F84" i="4" s="1"/>
  <c r="F55" i="4"/>
  <c r="E40" i="3"/>
  <c r="F57" i="4"/>
  <c r="F56" i="4"/>
  <c r="F52" i="4"/>
  <c r="G34" i="4"/>
  <c r="E112" i="4"/>
  <c r="G37" i="4"/>
  <c r="G33" i="4"/>
  <c r="F5" i="4"/>
  <c r="F59" i="4"/>
  <c r="E79" i="4"/>
  <c r="D79" i="4"/>
  <c r="B79" i="4" s="1"/>
  <c r="E80" i="4"/>
  <c r="D86" i="4"/>
  <c r="D117" i="4" s="1"/>
  <c r="E86" i="4"/>
  <c r="G88" i="4"/>
  <c r="G81" i="4"/>
  <c r="G78" i="4"/>
  <c r="G87" i="4"/>
  <c r="G89" i="4"/>
  <c r="G108" i="4"/>
  <c r="G82" i="4"/>
  <c r="G83" i="4"/>
  <c r="F78" i="4"/>
  <c r="F81" i="4"/>
  <c r="F82" i="4"/>
  <c r="F83" i="4"/>
  <c r="F87" i="4"/>
  <c r="F88" i="4"/>
  <c r="F89" i="4"/>
  <c r="F108" i="4"/>
  <c r="F53" i="4"/>
  <c r="F50" i="4"/>
  <c r="E42" i="3"/>
  <c r="F51" i="4"/>
  <c r="E41" i="3"/>
  <c r="F12" i="4"/>
  <c r="F13" i="4"/>
  <c r="F14" i="4"/>
  <c r="F15" i="4"/>
  <c r="F17" i="4"/>
  <c r="F18" i="4"/>
  <c r="F19" i="4"/>
  <c r="F21" i="4"/>
  <c r="F33" i="4"/>
  <c r="F34" i="4"/>
  <c r="F109" i="4" l="1"/>
  <c r="G109" i="4"/>
  <c r="G9" i="4"/>
  <c r="E73" i="4"/>
  <c r="G35" i="4"/>
  <c r="F35" i="4"/>
  <c r="E74" i="4"/>
  <c r="G36" i="4"/>
  <c r="D80" i="4"/>
  <c r="G5" i="4"/>
  <c r="E85" i="4"/>
  <c r="E48" i="4"/>
  <c r="G48" i="4" s="1"/>
  <c r="E29" i="3" s="1"/>
  <c r="G4" i="4"/>
  <c r="G84" i="4"/>
  <c r="F112" i="4"/>
  <c r="E118" i="4" s="1"/>
  <c r="F42" i="4"/>
  <c r="E52" i="3"/>
  <c r="F47" i="4"/>
  <c r="G112" i="4"/>
  <c r="F72" i="4"/>
  <c r="F71" i="4"/>
  <c r="F79" i="4"/>
  <c r="G79" i="4"/>
  <c r="G86" i="4"/>
  <c r="F86" i="4"/>
  <c r="E117" i="4" s="1"/>
  <c r="E30" i="3"/>
  <c r="F43" i="4"/>
  <c r="D118" i="4"/>
  <c r="F37" i="4"/>
  <c r="F10" i="4"/>
  <c r="F9" i="4"/>
  <c r="F44" i="4"/>
  <c r="G80" i="4" l="1"/>
  <c r="B80" i="4"/>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F80" i="4"/>
  <c r="F48" i="4"/>
  <c r="G74" i="4"/>
  <c r="F74" i="4"/>
  <c r="G73" i="4"/>
  <c r="F73" i="4"/>
  <c r="F85" i="4"/>
  <c r="G85" i="4"/>
  <c r="F3" i="4"/>
  <c r="F41" i="4"/>
  <c r="F45" i="4"/>
  <c r="E28" i="3"/>
  <c r="E51" i="3"/>
  <c r="F75" i="4"/>
  <c r="F7" i="4"/>
  <c r="G118" i="4"/>
  <c r="E58" i="3" s="1"/>
  <c r="F4" i="4"/>
  <c r="F11" i="4"/>
  <c r="F6" i="4"/>
  <c r="F8" i="4"/>
  <c r="C135" i="4" l="1" a="1"/>
  <c r="C135" i="4" s="1"/>
  <c r="C124" i="4" a="1"/>
  <c r="C124" i="4" s="1"/>
  <c r="C136" i="4" a="1"/>
  <c r="C136" i="4" s="1"/>
  <c r="C147" i="4" a="1"/>
  <c r="C147" i="4" s="1"/>
  <c r="C137" i="4" a="1"/>
  <c r="C137" i="4" s="1"/>
  <c r="C148" i="4" a="1"/>
  <c r="C148" i="4" s="1"/>
  <c r="C125" i="4" a="1"/>
  <c r="C125" i="4" s="1"/>
  <c r="C149" i="4" a="1"/>
  <c r="C149" i="4" s="1"/>
  <c r="C126" i="4" a="1"/>
  <c r="C126" i="4" s="1"/>
  <c r="C138" i="4" a="1"/>
  <c r="C138" i="4" s="1"/>
  <c r="C127" i="4" a="1"/>
  <c r="C127" i="4" s="1"/>
  <c r="C150" i="4" a="1"/>
  <c r="C150" i="4" s="1"/>
  <c r="C128" i="4" a="1"/>
  <c r="C128" i="4" s="1"/>
  <c r="C139" i="4" a="1"/>
  <c r="C139" i="4" s="1"/>
  <c r="C151" i="4" a="1"/>
  <c r="C151" i="4" s="1"/>
  <c r="C140" i="4" a="1"/>
  <c r="C140" i="4" s="1"/>
  <c r="C152" i="4" a="1"/>
  <c r="C152" i="4" s="1"/>
  <c r="C141" i="4" a="1"/>
  <c r="C141" i="4" s="1"/>
  <c r="C153" i="4" a="1"/>
  <c r="C153" i="4" s="1"/>
  <c r="C145" i="4" a="1"/>
  <c r="C145" i="4" s="1"/>
  <c r="C129" i="4" a="1"/>
  <c r="C129" i="4" s="1"/>
  <c r="C154" i="4" a="1"/>
  <c r="C154" i="4" s="1"/>
  <c r="C130" i="4" a="1"/>
  <c r="C130" i="4" s="1"/>
  <c r="C142" i="4" a="1"/>
  <c r="C142" i="4" s="1"/>
  <c r="C123" i="4" a="1"/>
  <c r="C123" i="4" s="1"/>
  <c r="C131" i="4" a="1"/>
  <c r="C131" i="4" s="1"/>
  <c r="C143" i="4" a="1"/>
  <c r="C143" i="4" s="1"/>
  <c r="C144" i="4" a="1"/>
  <c r="C144" i="4" s="1"/>
  <c r="C132" i="4" a="1"/>
  <c r="C132" i="4" s="1"/>
  <c r="C133" i="4" a="1"/>
  <c r="C133" i="4" s="1"/>
  <c r="C134" i="4" a="1"/>
  <c r="C134" i="4" s="1"/>
  <c r="C146" i="4" a="1"/>
  <c r="C146" i="4" s="1"/>
  <c r="E39" i="3"/>
  <c r="F49" i="4"/>
  <c r="E27" i="3"/>
  <c r="F46" i="4"/>
  <c r="G117" i="4"/>
  <c r="E46" i="3" s="1"/>
  <c r="D116" i="4"/>
  <c r="D119" i="4" s="1"/>
  <c r="D124" i="4" l="1"/>
  <c r="E124" i="4" s="1"/>
  <c r="E82" i="3" s="1"/>
  <c r="D127" i="4"/>
  <c r="E127" i="4" s="1"/>
  <c r="E85" i="3" s="1"/>
  <c r="D144" i="4"/>
  <c r="E144" i="4" s="1"/>
  <c r="D153" i="4"/>
  <c r="E153" i="4" s="1"/>
  <c r="D154" i="4"/>
  <c r="E154" i="4" s="1"/>
  <c r="D146" i="4"/>
  <c r="E146" i="4" s="1"/>
  <c r="D132" i="4"/>
  <c r="E132" i="4" s="1"/>
  <c r="E90" i="3" s="1"/>
  <c r="D135" i="4"/>
  <c r="E135" i="4" s="1"/>
  <c r="E93" i="3" s="1"/>
  <c r="D136" i="4"/>
  <c r="E136" i="4" s="1"/>
  <c r="E94" i="3" s="1"/>
  <c r="C89" i="3"/>
  <c r="D147" i="4"/>
  <c r="E147" i="4" s="1"/>
  <c r="D128" i="4"/>
  <c r="E128" i="4" s="1"/>
  <c r="E86" i="3" s="1"/>
  <c r="D151" i="4"/>
  <c r="E151" i="4" s="1"/>
  <c r="C88" i="3"/>
  <c r="C96" i="3"/>
  <c r="D141" i="4"/>
  <c r="E141" i="4" s="1"/>
  <c r="D142" i="4"/>
  <c r="E142" i="4" s="1"/>
  <c r="C81" i="3"/>
  <c r="D134" i="4"/>
  <c r="E134" i="4" s="1"/>
  <c r="E92" i="3" s="1"/>
  <c r="D152" i="4"/>
  <c r="E152" i="4" s="1"/>
  <c r="D126" i="4"/>
  <c r="E126" i="4" s="1"/>
  <c r="E84" i="3" s="1"/>
  <c r="D145" i="4"/>
  <c r="E145" i="4" s="1"/>
  <c r="C87" i="3"/>
  <c r="D149" i="4"/>
  <c r="E149" i="4" s="1"/>
  <c r="C91" i="3"/>
  <c r="D139" i="4"/>
  <c r="E139" i="4" s="1"/>
  <c r="D140" i="4"/>
  <c r="E140" i="4" s="1"/>
  <c r="D143" i="4"/>
  <c r="E143" i="4" s="1"/>
  <c r="D148" i="4"/>
  <c r="E148" i="4" s="1"/>
  <c r="D150" i="4"/>
  <c r="E150" i="4" s="1"/>
  <c r="D137" i="4"/>
  <c r="E137" i="4" s="1"/>
  <c r="E95" i="3" s="1"/>
  <c r="D125" i="4"/>
  <c r="E125" i="4" s="1"/>
  <c r="E83" i="3" s="1"/>
  <c r="C82" i="3"/>
  <c r="C92" i="3"/>
  <c r="E116" i="4"/>
  <c r="E119" i="4" s="1"/>
  <c r="C90" i="3" l="1"/>
  <c r="C93" i="3"/>
  <c r="C94" i="3"/>
  <c r="C84" i="3"/>
  <c r="D131" i="4"/>
  <c r="E131" i="4" s="1"/>
  <c r="E89" i="3" s="1"/>
  <c r="C85" i="3"/>
  <c r="D123" i="4"/>
  <c r="E123" i="4" s="1"/>
  <c r="E81" i="3" s="1"/>
  <c r="D129" i="4"/>
  <c r="E129" i="4" s="1"/>
  <c r="E87" i="3" s="1"/>
  <c r="C86" i="3"/>
  <c r="D133" i="4"/>
  <c r="E133" i="4" s="1"/>
  <c r="E91" i="3" s="1"/>
  <c r="C95" i="3"/>
  <c r="C83" i="3"/>
  <c r="D130" i="4"/>
  <c r="E130" i="4" s="1"/>
  <c r="E88" i="3" s="1"/>
  <c r="D138" i="4"/>
  <c r="E138" i="4" s="1"/>
  <c r="E96" i="3" s="1"/>
  <c r="G116" i="4"/>
  <c r="E34" i="3" s="1"/>
  <c r="G119" i="4"/>
  <c r="D6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<sst xmlns="http://schemas.openxmlformats.org/spreadsheetml/2006/main" count="33100" uniqueCount="565">
  <si>
    <t>Instructions: Asset Score Retrofit Cost Estimator</t>
  </si>
  <si>
    <t>Instructions</t>
  </si>
  <si>
    <r>
      <rPr>
        <b/>
        <sz val="14"/>
        <color theme="1"/>
        <rFont val="Calibri"/>
        <family val="2"/>
        <scheme val="minor"/>
      </rPr>
      <t>-STEP 1:</t>
    </r>
    <r>
      <rPr>
        <sz val="14"/>
        <color theme="1"/>
        <rFont val="Calibri"/>
        <family val="2"/>
        <scheme val="minor"/>
      </rPr>
      <t xml:space="preserve"> Enter and complete a Building Energy Asset Score simulation at:</t>
    </r>
  </si>
  <si>
    <t>https://buildingenergyscore.energy.gov/</t>
  </si>
  <si>
    <r>
      <rPr>
        <b/>
        <sz val="14"/>
        <color theme="1"/>
        <rFont val="Calibri"/>
        <family val="2"/>
        <scheme val="minor"/>
      </rPr>
      <t>-STEP 2:</t>
    </r>
    <r>
      <rPr>
        <sz val="14"/>
        <color theme="1"/>
        <rFont val="Calibri"/>
        <family val="2"/>
        <scheme val="minor"/>
      </rPr>
      <t xml:space="preserve"> Download your Asset Score PDF report by selecting the dropdown in  the top right</t>
    </r>
  </si>
  <si>
    <r>
      <rPr>
        <b/>
        <sz val="14"/>
        <color theme="1"/>
        <rFont val="Calibri"/>
        <family val="2"/>
        <scheme val="minor"/>
      </rPr>
      <t>-STEP 3:</t>
    </r>
    <r>
      <rPr>
        <sz val="14"/>
        <color theme="1"/>
        <rFont val="Calibri"/>
        <family val="2"/>
        <scheme val="minor"/>
      </rPr>
      <t xml:space="preserve"> Navigate to the </t>
    </r>
    <r>
      <rPr>
        <i/>
        <sz val="14"/>
        <color theme="1"/>
        <rFont val="Calibri"/>
        <family val="2"/>
        <scheme val="minor"/>
      </rPr>
      <t>CostEstimateCalculator</t>
    </r>
    <r>
      <rPr>
        <sz val="14"/>
        <color theme="1"/>
        <rFont val="Calibri"/>
        <family val="2"/>
        <scheme val="minor"/>
      </rPr>
      <t xml:space="preserve"> tab of this spreadsheet and enter your building's data into the white cells of the </t>
    </r>
    <r>
      <rPr>
        <b/>
        <u/>
        <sz val="14"/>
        <color theme="1"/>
        <rFont val="Calibri"/>
        <family val="2"/>
        <scheme val="minor"/>
      </rPr>
      <t>INPUTS</t>
    </r>
    <r>
      <rPr>
        <sz val="14"/>
        <color theme="1"/>
        <rFont val="Calibri"/>
        <family val="2"/>
        <scheme val="minor"/>
      </rPr>
      <t xml:space="preserve"> section of the sheet. These properties should be found in your Asset Score Report.</t>
    </r>
  </si>
  <si>
    <r>
      <rPr>
        <b/>
        <sz val="14"/>
        <color theme="1"/>
        <rFont val="Calibri"/>
        <family val="2"/>
        <scheme val="minor"/>
      </rPr>
      <t>-STEP 4:</t>
    </r>
    <r>
      <rPr>
        <sz val="14"/>
        <color theme="1"/>
        <rFont val="Calibri"/>
        <family val="2"/>
        <scheme val="minor"/>
      </rPr>
      <t xml:space="preserve">  Navigate to the </t>
    </r>
    <r>
      <rPr>
        <b/>
        <i/>
        <sz val="14"/>
        <color theme="1"/>
        <rFont val="Calibri"/>
        <family val="2"/>
        <scheme val="minor"/>
      </rPr>
      <t>UPGRADE OPPORTUNITIES</t>
    </r>
    <r>
      <rPr>
        <sz val="14"/>
        <color theme="1"/>
        <rFont val="Calibri"/>
        <family val="2"/>
        <scheme val="minor"/>
      </rPr>
      <t xml:space="preserve"> portion of the AS report and determine which energy conservation measures (ECMs) you would like to consider for cost evaluation.</t>
    </r>
  </si>
  <si>
    <r>
      <rPr>
        <b/>
        <sz val="14"/>
        <color theme="1"/>
        <rFont val="Calibri"/>
        <family val="2"/>
        <scheme val="minor"/>
      </rPr>
      <t>-STEP 5:</t>
    </r>
    <r>
      <rPr>
        <sz val="14"/>
        <color theme="1"/>
        <rFont val="Calibri"/>
        <family val="2"/>
        <scheme val="minor"/>
      </rPr>
      <t xml:space="preserve"> Select ECMs from the dropdowns found in </t>
    </r>
    <r>
      <rPr>
        <b/>
        <sz val="14"/>
        <color theme="1"/>
        <rFont val="Calibri"/>
        <family val="2"/>
        <scheme val="minor"/>
      </rPr>
      <t>Energy Conservation Measure (ECM) Cost Estimations</t>
    </r>
    <r>
      <rPr>
        <sz val="14"/>
        <color theme="1"/>
        <rFont val="Calibri"/>
        <family val="2"/>
        <scheme val="minor"/>
      </rPr>
      <t xml:space="preserve"> section for itemized </t>
    </r>
    <r>
      <rPr>
        <i/>
        <sz val="14"/>
        <color theme="1"/>
        <rFont val="Calibri"/>
        <family val="2"/>
        <scheme val="minor"/>
      </rPr>
      <t>Envelope, HVAC</t>
    </r>
    <r>
      <rPr>
        <sz val="14"/>
        <color theme="1"/>
        <rFont val="Calibri"/>
        <family val="2"/>
        <scheme val="minor"/>
      </rPr>
      <t xml:space="preserve">, and </t>
    </r>
    <r>
      <rPr>
        <i/>
        <sz val="14"/>
        <color theme="1"/>
        <rFont val="Calibri"/>
        <family val="2"/>
        <scheme val="minor"/>
      </rPr>
      <t>Miscellaneous</t>
    </r>
    <r>
      <rPr>
        <sz val="14"/>
        <color theme="1"/>
        <rFont val="Calibri"/>
        <family val="2"/>
        <scheme val="minor"/>
      </rPr>
      <t xml:space="preserve"> cost estimations*</t>
    </r>
  </si>
  <si>
    <r>
      <t>*</t>
    </r>
    <r>
      <rPr>
        <b/>
        <i/>
        <sz val="9"/>
        <color rgb="FFC00000"/>
        <rFont val="Calibri"/>
        <family val="2"/>
        <scheme val="minor"/>
      </rPr>
      <t>DISCLAIMER</t>
    </r>
    <r>
      <rPr>
        <i/>
        <sz val="9"/>
        <color theme="1"/>
        <rFont val="Calibri"/>
        <family val="2"/>
        <scheme val="minor"/>
      </rPr>
      <t xml:space="preserve"> - Any estimates provided by this tool are based on high level approximations based upon literature review, subject matter expertise, and industry approximations. Every facility improvement project is unique, with various considerations for inflation, regional material costs, and regional labor costs. These estimates are NOT a guarantee for pricing. Developers of this tool accept no liability for these estimates and recommend users rely on independent quotations from accredited professionals.</t>
    </r>
  </si>
  <si>
    <t>Asset Score Retrofit Cost Estimator Calculator</t>
  </si>
  <si>
    <t>Building Parameters</t>
  </si>
  <si>
    <t>User Inputs</t>
  </si>
  <si>
    <t>Building Parameter</t>
  </si>
  <si>
    <t>Value</t>
  </si>
  <si>
    <t>Units</t>
  </si>
  <si>
    <t>Legend</t>
  </si>
  <si>
    <t>ft2</t>
  </si>
  <si>
    <t>User Input</t>
  </si>
  <si>
    <t>Building Wall Area</t>
  </si>
  <si>
    <t>Calculated Value</t>
  </si>
  <si>
    <t>Building Roof Area</t>
  </si>
  <si>
    <t>Building Footprint</t>
  </si>
  <si>
    <t>Window-to-wall ratio</t>
  </si>
  <si>
    <t>Skylight area</t>
  </si>
  <si>
    <t>Building Use Type</t>
  </si>
  <si>
    <t>School</t>
  </si>
  <si>
    <t>Energy Conservation Measure (ECM) Cost Estimations</t>
  </si>
  <si>
    <r>
      <rPr>
        <b/>
        <sz val="11"/>
        <color theme="1"/>
        <rFont val="Calibri"/>
        <family val="2"/>
        <scheme val="minor"/>
      </rPr>
      <t xml:space="preserve">INSTRUCTIONS: </t>
    </r>
    <r>
      <rPr>
        <sz val="11"/>
        <color theme="1"/>
        <rFont val="Calibri"/>
        <family val="2"/>
        <scheme val="minor"/>
      </rPr>
      <t xml:space="preserve">Select energy conservation measures (ECMs) from the </t>
    </r>
    <r>
      <rPr>
        <b/>
        <sz val="11"/>
        <color theme="1"/>
        <rFont val="Calibri"/>
        <family val="2"/>
        <scheme val="minor"/>
      </rPr>
      <t xml:space="preserve">Measure </t>
    </r>
    <r>
      <rPr>
        <sz val="11"/>
        <color theme="1"/>
        <rFont val="Calibri"/>
        <family val="2"/>
        <scheme val="minor"/>
      </rPr>
      <t xml:space="preserve">columns below once you've completed the </t>
    </r>
    <r>
      <rPr>
        <b/>
        <i/>
        <u/>
        <sz val="11"/>
        <color theme="1"/>
        <rFont val="Calibri"/>
        <family val="2"/>
        <scheme val="minor"/>
      </rPr>
      <t>Building Parameters</t>
    </r>
    <r>
      <rPr>
        <b/>
        <u/>
        <sz val="11"/>
        <color theme="1"/>
        <rFont val="Calibri"/>
        <family val="2"/>
        <scheme val="minor"/>
      </rPr>
      <t xml:space="preserve"> </t>
    </r>
    <r>
      <rPr>
        <sz val="11"/>
        <color theme="1"/>
        <rFont val="Calibri"/>
        <family val="2"/>
        <scheme val="minor"/>
      </rPr>
      <t xml:space="preserve">section above. Estimates are made using a combination of the building parameters you've provided and the data source linked in the </t>
    </r>
    <r>
      <rPr>
        <b/>
        <sz val="11"/>
        <color theme="1"/>
        <rFont val="Calibri"/>
        <family val="2"/>
        <scheme val="minor"/>
      </rPr>
      <t xml:space="preserve">Cost Source </t>
    </r>
    <r>
      <rPr>
        <sz val="11"/>
        <color theme="1"/>
        <rFont val="Calibri"/>
        <family val="2"/>
        <scheme val="minor"/>
      </rPr>
      <t>column to the right.</t>
    </r>
  </si>
  <si>
    <t>Envelope Measures</t>
  </si>
  <si>
    <t>Measure</t>
  </si>
  <si>
    <t>Estimate ($)*</t>
  </si>
  <si>
    <t>Cost Source</t>
  </si>
  <si>
    <t>Total</t>
  </si>
  <si>
    <t>HVAC Measures</t>
  </si>
  <si>
    <t>Misc. Measures</t>
  </si>
  <si>
    <t>Miscellaneous Costs</t>
  </si>
  <si>
    <r>
      <rPr>
        <b/>
        <sz val="11"/>
        <color theme="1"/>
        <rFont val="Calibri"/>
        <family val="2"/>
        <scheme val="minor"/>
      </rPr>
      <t xml:space="preserve">Instructions: </t>
    </r>
    <r>
      <rPr>
        <sz val="11"/>
        <color theme="1"/>
        <rFont val="Calibri"/>
        <family val="2"/>
        <scheme val="minor"/>
      </rPr>
      <t>Enter costs related to project management and other miscellaneous costs. These costs are unrelated to the capital and installation cost of ECMs.</t>
    </r>
  </si>
  <si>
    <t>Project Management</t>
  </si>
  <si>
    <t>OVERALL COST*,**:</t>
  </si>
  <si>
    <r>
      <t>*</t>
    </r>
    <r>
      <rPr>
        <b/>
        <i/>
        <sz val="9"/>
        <color rgb="FFC00000"/>
        <rFont val="Calibri"/>
        <family val="2"/>
        <scheme val="minor"/>
      </rPr>
      <t>DISCLAIMER</t>
    </r>
    <r>
      <rPr>
        <i/>
        <sz val="9"/>
        <color theme="1"/>
        <rFont val="Calibri"/>
        <family val="2"/>
        <scheme val="minor"/>
      </rPr>
      <t xml:space="preserve"> - All installed cost estimates provided by this tool are based on high level approximations based upon literature review, subject matter expertise, and industry approximations. Every facility improvement project is unique, with various considerations for inflation, regional material costs, and regional labor costs. These estimates are NOT a guarantee for pricing. Developers of this tool accept no liability for these estimates and recommend users rely on independent quotations from accredited professionals.</t>
    </r>
  </si>
  <si>
    <t>Additional Guidance</t>
  </si>
  <si>
    <t>Selected Measure</t>
  </si>
  <si>
    <t>Description and Guidance</t>
  </si>
  <si>
    <t>Calculation</t>
  </si>
  <si>
    <t>High Calculation</t>
  </si>
  <si>
    <t>hidden high calc column</t>
  </si>
  <si>
    <t>Range</t>
  </si>
  <si>
    <t>Source</t>
  </si>
  <si>
    <t>Links</t>
  </si>
  <si>
    <t>Has Hyperlink</t>
  </si>
  <si>
    <t>Scout - Best Commercial Floors</t>
  </si>
  <si>
    <t>https://github.com/trynthink/scout/blob/master/ecm_definitions/Best%20Commercial%20Floors.json</t>
  </si>
  <si>
    <t>School OA</t>
  </si>
  <si>
    <t>m^3/s per m^s</t>
  </si>
  <si>
    <t>Scout - Best Commercial Roofs</t>
  </si>
  <si>
    <t>https://github.com/trynthink/scout/blob/master/ecm_definitions/Best%20Commercial%20Roofs.json</t>
  </si>
  <si>
    <t>cfm/ft2</t>
  </si>
  <si>
    <t>https://github.com/trynthink/scout/blob/master/ecm_definitions/Best%20Com.%20Air%20Sealing%20(Exist).json</t>
  </si>
  <si>
    <t>AERG schools ($/ft2 of roof area)</t>
  </si>
  <si>
    <t>https://www.nrel.gov/docs/fy14osti/60913.pdf</t>
  </si>
  <si>
    <t>Scout - Best Commercial Wall</t>
  </si>
  <si>
    <t>https://github.com/trynthink/scout/blob/master/ecm_definitions/Best%20Commercial%20Walls.json</t>
  </si>
  <si>
    <t>School lum/ft2</t>
  </si>
  <si>
    <t>foot candles</t>
  </si>
  <si>
    <t>(approximate)</t>
  </si>
  <si>
    <t>https://github.com/trynthink/scout/blob/master/ecm_definitions/Best%20Commercial%20LED%20Lighting.json</t>
  </si>
  <si>
    <t>EPA - Using Cool Roofs to Reduce Heat Islands</t>
  </si>
  <si>
    <t>https://www.epa.gov/heatislands/using-cool-roofs-reduce-heat-islands</t>
  </si>
  <si>
    <t>https://r5b8g44mqs1rr1br2wsi8fif-wpengine.netdna-ssl.com/wp-content/uploads/2020/03/Elite-Lighting_IES-Footcandle-Recommendations.pdf</t>
  </si>
  <si>
    <t>Scout - Best Commercial Air Sealing</t>
  </si>
  <si>
    <t>(IES recommendation, 30-50 in classroom)</t>
  </si>
  <si>
    <t>https://github.com/trynthink/scout/blob/master/ecm_definitions/Prospective%20Commercial%20Windows%20(Dynamic).json</t>
  </si>
  <si>
    <t>https://github.com/trynthink/scout/blob/master/ecm_definitions/Prospective%20Commercial%20Daylighting.json</t>
  </si>
  <si>
    <t>Supply Air /ft2 (low)</t>
  </si>
  <si>
    <t>CFM/sq.ft.</t>
  </si>
  <si>
    <t>Based on ideal loads data cooling data for 90.1 buildings in both 2A and 5A</t>
  </si>
  <si>
    <t>perhaps, not but must integrate with a damper</t>
  </si>
  <si>
    <t>MN Dept. of Commerce - Energy Savings from Implementing and Commissioning DCV</t>
  </si>
  <si>
    <t>https://mn.gov/commerce-stat/pdfs/card-report-energy-savings-demand-control-ventilation.pdf</t>
  </si>
  <si>
    <t>Supply Air</t>
  </si>
  <si>
    <t>CFM</t>
  </si>
  <si>
    <t>perhaps not, modular with packaged equipment</t>
  </si>
  <si>
    <t>Supply Air /ft2 (high)</t>
  </si>
  <si>
    <t>Based on industry rule of thumb of 1-3 CFM per sq ft. (mentioned by James Goddard @PNNL)</t>
  </si>
  <si>
    <t>https://www.eia.gov/analysis/studies/buildings/equipcosts/pdf/full.pdf</t>
  </si>
  <si>
    <t>Outdoor Air</t>
  </si>
  <si>
    <t>https://www.energystar.gov/sites/default/files/asset/document/ESTAR_PTAC_and_PTHP_Scoping_Report_Final_Dec_2011.pdf</t>
  </si>
  <si>
    <t>https://www.epa.gov/heatislands/using-cool-roofs-reduce-heat-islands#:~:text=A%20high%20solar%20reflectance%E2%80%94or,that%20are%20warm%20and%20sunny</t>
  </si>
  <si>
    <t>Economizer Cost (low)</t>
  </si>
  <si>
    <t>Series Id:  WPU801</t>
  </si>
  <si>
    <t>fully integrated with BAS</t>
  </si>
  <si>
    <t>Cost of Labor - PNNL Expertise</t>
  </si>
  <si>
    <t>Economizer Cost (high)</t>
  </si>
  <si>
    <t>Not Seasonally Adjusted</t>
  </si>
  <si>
    <t>https://www.seattle.gov/documents/Departments/OSE/Building%20Energy/OSE_Decarbonization_Cost%20Study_June22.pdf</t>
  </si>
  <si>
    <t>Group:      Construction (partial)</t>
  </si>
  <si>
    <t>Cooling per ft2</t>
  </si>
  <si>
    <t>Item:       New nonresidential building construction</t>
  </si>
  <si>
    <t>Regression from industry ERV units, PNNL expertise</t>
  </si>
  <si>
    <t>Chiller design water flow rate per ton</t>
  </si>
  <si>
    <t>GPM per ton of cooling</t>
  </si>
  <si>
    <t>Base Date:  200906</t>
  </si>
  <si>
    <t>High Efficiency Boiler Replacement</t>
  </si>
  <si>
    <t>Hot water design water flow rate per MBH</t>
  </si>
  <si>
    <t>GPM per MBH of Heating</t>
  </si>
  <si>
    <t>https://data.bls.gov/cgi-bin/srgate</t>
  </si>
  <si>
    <t>High Efficiency Chiller Replacement</t>
  </si>
  <si>
    <t>Condensor water flow rate per ton</t>
  </si>
  <si>
    <t>https://data.bls.gov/pdq/SurveyOutputServlet</t>
  </si>
  <si>
    <t>High Efficiency Furnace Replacement</t>
  </si>
  <si>
    <t>High Efficiency Rooftop Heat Pump Replacement</t>
  </si>
  <si>
    <t>Cooling (tons)</t>
  </si>
  <si>
    <t>tons</t>
  </si>
  <si>
    <t>year 2014</t>
  </si>
  <si>
    <t>High Efficiency PTAC Replacement</t>
  </si>
  <si>
    <t>Condensor water flow rate</t>
  </si>
  <si>
    <t>GPM</t>
  </si>
  <si>
    <t>year 2020</t>
  </si>
  <si>
    <t>High Efficiency Rooftop AC Replacement</t>
  </si>
  <si>
    <t>Chiller design water flow rate</t>
  </si>
  <si>
    <t>index:</t>
  </si>
  <si>
    <t>High Efficiency SHW Replacement</t>
  </si>
  <si>
    <t>High Efficiency WLHP Replacement</t>
  </si>
  <si>
    <t>Heating per ft2</t>
  </si>
  <si>
    <t>sq.ft/(kBtu/hr)</t>
  </si>
  <si>
    <t>PTAC_cap_low</t>
  </si>
  <si>
    <t>kBtu/hr</t>
  </si>
  <si>
    <t>n/a**</t>
  </si>
  <si>
    <t>Full system replacement requires intimate knowledge of baseline conditions to accurately estimate**</t>
  </si>
  <si>
    <t>Heating (kBtu/hr)</t>
  </si>
  <si>
    <t>PTAC_cap_high</t>
  </si>
  <si>
    <t>Low end CT pump efficiency</t>
  </si>
  <si>
    <t>W/GPM</t>
  </si>
  <si>
    <t>nPTAC_low</t>
  </si>
  <si>
    <t>Add daylight sensors</t>
  </si>
  <si>
    <t>Scout - Prospective Commercial Daylighting</t>
  </si>
  <si>
    <t>High end CT pump efficiency</t>
  </si>
  <si>
    <t>nPTAC_high</t>
  </si>
  <si>
    <t>Seattle OSE - Decarbonization Cost Study</t>
  </si>
  <si>
    <t>Low-flow shower fixtures from AERG ($/ft2), low flow faucets  ($184/fixture) @ 1/50 occupants</t>
  </si>
  <si>
    <t>Low end CT pump kW</t>
  </si>
  <si>
    <t>kW</t>
  </si>
  <si>
    <t>SHW_gallons</t>
  </si>
  <si>
    <t>Assumes 1 gallon per occupant per https://www.engineeringtoolbox.com/hot-water-consumption-person-d_91.html</t>
  </si>
  <si>
    <t>High end CT pump kW</t>
  </si>
  <si>
    <t>ROUNDED VALUES (for display)</t>
  </si>
  <si>
    <t>Low</t>
  </si>
  <si>
    <t>High</t>
  </si>
  <si>
    <t>Cooling Tower VFD Cost</t>
  </si>
  <si>
    <t>223.13*kW+3219.64</t>
  </si>
  <si>
    <t>Low end Chiller pump efficiency</t>
  </si>
  <si>
    <t>High end Chiller pump efficiency</t>
  </si>
  <si>
    <t>Low end Chiller pump kW</t>
  </si>
  <si>
    <t>High end Chiller pump kW</t>
  </si>
  <si>
    <t>Chiller VFD Cost</t>
  </si>
  <si>
    <t>Air Handler VFD (low)</t>
  </si>
  <si>
    <t>W/CFM</t>
  </si>
  <si>
    <t>Air Handler VFD (high)</t>
  </si>
  <si>
    <t>AHU VFD Cost</t>
  </si>
  <si>
    <t>School Occupancy Density (SI)</t>
  </si>
  <si>
    <t>m2/person</t>
  </si>
  <si>
    <t>School Occupancy Density (IP)</t>
  </si>
  <si>
    <t>ft2/person</t>
  </si>
  <si>
    <t>People</t>
  </si>
  <si>
    <t>persons</t>
  </si>
  <si>
    <t>index</t>
  </si>
  <si>
    <t>SELECTED MEASURES (rounded to nearest thousand)</t>
  </si>
  <si>
    <t>Totals</t>
  </si>
  <si>
    <t>Envelope</t>
  </si>
  <si>
    <t>HVAC</t>
  </si>
  <si>
    <t>Misc.</t>
  </si>
  <si>
    <t>TOTAL</t>
  </si>
  <si>
    <t>SELECTED MEASURE DESCRIPTIONS</t>
  </si>
  <si>
    <t>Low Value</t>
  </si>
  <si>
    <t>High Value</t>
  </si>
  <si>
    <t>Notes</t>
  </si>
  <si>
    <t>-</t>
  </si>
  <si>
    <t>&lt;-- variability in being off by +-1 size in available pieces of equipment (NOTE: adding in uncertainty from ideal loads due to CZ was neglible (+- ~1-2%, so it was excluded))</t>
  </si>
  <si>
    <t>&lt;-- variability in being off by +-1 size in available pieces of equipment (NOTE: adding in uncertainty from ideal loads due to CZ was neglible (+- ~1-2%, so it was excluded)</t>
  </si>
  <si>
    <t>EIA boiler costs for 2017, low and high end</t>
  </si>
  <si>
    <t>EIA low and high cost per ton for "High Efficiency" 2017 chillers from the 4 chiller compressor types</t>
  </si>
  <si>
    <t>EIA furnace installed costs for 2017, low and high end</t>
  </si>
  <si>
    <t>EIA commercial rooftop HP installed costs for 2017, low and high end</t>
  </si>
  <si>
    <t>EIA commercial rooftop AC installed costs for 2017, ENERGYSTAR and high end</t>
  </si>
  <si>
    <t>EIA commercial gas-fire storage water heater for 2017, typical and high end</t>
  </si>
  <si>
    <t>Install photosensors and dimming ballasts to dim lights when daylighting is sufficient</t>
  </si>
  <si>
    <t>Install wireless motion sensors for lighting in rooms that are used intermittently</t>
  </si>
  <si>
    <t>Install low flow showerheads in locker rooms</t>
  </si>
  <si>
    <t>not needed</t>
  </si>
  <si>
    <t>Uses varied recommendations for lighting levels for low and high end. IES recommendation, 30-50 fc in classroom. See calculations tab for details</t>
  </si>
  <si>
    <t>SOURCE</t>
  </si>
  <si>
    <t>Climate zone cost variance used to vary calculated values</t>
  </si>
  <si>
    <t>Cost for installing on a 210,810 ft2 school found in AERG. Variance across zones used to estimate uncertainty</t>
  </si>
  <si>
    <t>Use types</t>
  </si>
  <si>
    <t>Climate Zones</t>
  </si>
  <si>
    <t>CityHall</t>
  </si>
  <si>
    <t>1A</t>
  </si>
  <si>
    <t>Courthouse</t>
  </si>
  <si>
    <t>2A</t>
  </si>
  <si>
    <t>Hotel</t>
  </si>
  <si>
    <t>2B</t>
  </si>
  <si>
    <t>Library</t>
  </si>
  <si>
    <t>3A</t>
  </si>
  <si>
    <t>MedicalOffice</t>
  </si>
  <si>
    <t>3B</t>
  </si>
  <si>
    <t>Multifamily</t>
  </si>
  <si>
    <t>3C</t>
  </si>
  <si>
    <t>Office</t>
  </si>
  <si>
    <t>4A</t>
  </si>
  <si>
    <t>PoliceStation</t>
  </si>
  <si>
    <t>4B</t>
  </si>
  <si>
    <t>PostOffice</t>
  </si>
  <si>
    <t>4C</t>
  </si>
  <si>
    <t>ReligiousBuilding</t>
  </si>
  <si>
    <t>5A</t>
  </si>
  <si>
    <t>Retail</t>
  </si>
  <si>
    <t>5B</t>
  </si>
  <si>
    <t>5C</t>
  </si>
  <si>
    <t>Warehouse</t>
  </si>
  <si>
    <t>6A</t>
  </si>
  <si>
    <t>6B</t>
  </si>
  <si>
    <t>Description and Application</t>
  </si>
  <si>
    <t>Install floor cavity insulation up to values recommended for AEDG 50. Available R-values vary depending on floor construction (e.g., Mass, Steel Framed, Wood Framed). Slab insulation is typically not considered as a retrofit and is generally a consideration for new construction, not existing.</t>
  </si>
  <si>
    <t>Install anywhere between R-20 to R-30 as recommended by AEDG 50.</t>
  </si>
  <si>
    <t>Install single-ply cool roof membrane. Cool roofs reduce solar heat gain during summer and work best in cooling dominating climates.</t>
  </si>
  <si>
    <t>Using a blower door, find and address leaks in the building infiltration barrier. Keeping envelope assembly airtight will reduce HVAC load. Cost based on cost premium-per-% performance improvement implied by residential 'best' air sealing measure as described in Scout. This involves deep wall and roof retrofits.</t>
  </si>
  <si>
    <t>Install an airside economizer into an existing air handler. Air side economizers automatically adjust ventilation dampers to allow cooler outdoor air to reduce internal cooling needs, reducing cooling load on HVAC equipment. These are often sold as a module for packaged equipment.</t>
  </si>
  <si>
    <t>Based on ASHRAE 90.1 2010, Section 6.4.3.10, air-conditioning equipment with DX cooling greater than 110,000 Btu/hr should have supply fans controlled by two-speed motors or VFD. In addition to installing VFD or multi-speed control, it is recommended that fan motors be upgraded to premium efficiency models. Consider replacing existing VFDs with higher efficiency versions or install VFDs in fan motors without them.</t>
  </si>
  <si>
    <t>Many older cooling towers use constant speed (on/off) or two-speed (high/low/off) fans that cycle to maintain the condenser water supply temperature setpoint. Adding VFDs to the cooling tower fans and varying fan speed to maintain the condenser water supply temperature setpoint saves energy with no associated pump penalty or sacrifice in performance.</t>
  </si>
  <si>
    <t>Replace existing rooftop air conditioners with a high-performance rooftop air conditioners. This should especially be considered for units near end of life.</t>
  </si>
  <si>
    <t>Replace existing service hot water storage tanks with a high-performance equipment. This should especially be considered if tanks are near end of life.</t>
  </si>
  <si>
    <t>Replace existing HVAC system with a high performance VRF system with a dedicated outdoor air system for ventilation. To accurately measure the cost to install this upgrade requires detailed evaluation of the baseline condition and falls outside the scope of this calculator.</t>
  </si>
  <si>
    <t>Replace existing HVAC system with a high performance water source heat pump system with a dedicated outdoor air system for ventilation. To accurately measure the cost to install this upgrade requires detailed evaluation of the baseline condition and falls outside the scope of this calculator.</t>
  </si>
  <si>
    <t>Replace existing HVAC system with a high performance rooftop air source heat pump system with a dedicated outdoor air system for ventilation. To accurately measure the cost to install this upgrade requires detailed evaluation of the baseline condition and falls outside the scope of this calculator.</t>
  </si>
  <si>
    <t>Daylighting sensors reduce artificial lighting in response to the amount of daylight entering the building. There are different types of dimming controls: continuous and stepped. Dimming systems continuously adjust the light output by signaling dimming ballasts. Calculations based on installing photosensors and dimming ballasts to dim lights when daylighting is sufficient.</t>
  </si>
  <si>
    <t>Add controls to sense room occupancy or vacancy to reduce plug load energy consumption by 20%.</t>
  </si>
  <si>
    <t xml:space="preserve">Replace lamps with LED fixtures. Range estimate varied between 30 and 50 footcandles as per IES recommendation for classrooms. </t>
  </si>
  <si>
    <t>Measures</t>
  </si>
  <si>
    <t>AddRoofInsulation (best)</t>
  </si>
  <si>
    <t>$/ft2_roof</t>
  </si>
  <si>
    <t>Average cost per square foot of AERG school  ($2.16/ft2 and$ 2.79/ft2 for least and most expensive location)</t>
  </si>
  <si>
    <t>AddWallInsulation</t>
  </si>
  <si>
    <t>$/ft2_wall</t>
  </si>
  <si>
    <t>AddFloorInsulation</t>
  </si>
  <si>
    <t>$/ft2_footprint</t>
  </si>
  <si>
    <t>UpgradeSkylights</t>
  </si>
  <si>
    <t>$/ft2_glazing</t>
  </si>
  <si>
    <t>UpgradeWindows</t>
  </si>
  <si>
    <t>ImproveAirTightness</t>
  </si>
  <si>
    <t>Lighting</t>
  </si>
  <si>
    <t>UpgradeLighting</t>
  </si>
  <si>
    <t>Lights</t>
  </si>
  <si>
    <t>AddDaylightSensorstoControlLightinginPerimeterZones</t>
  </si>
  <si>
    <t>$/ft2_floor_area_perimeter</t>
  </si>
  <si>
    <t>https://www.nrcan.gc.ca/maps-tools-and-publications/publications/energy-publications/economizers-for-packaged-air-conditioning-units/5977</t>
  </si>
  <si>
    <t>Cooling</t>
  </si>
  <si>
    <t>AddEconomizerToAirHandler</t>
  </si>
  <si>
    <t>0.000022*(x)^2+0.98*x+1416.27, for &lt; 10,000 CFM
1.2778 * x for &gt; 10,000 CFM</t>
  </si>
  <si>
    <t>x = supply air</t>
  </si>
  <si>
    <t>Regression based on Matt Tyler data</t>
  </si>
  <si>
    <t>https://www.pnnl.gov/main/publications/external/technical_reports/PNNL-20955.pdf</t>
  </si>
  <si>
    <t>Table D-50, 51, 52</t>
  </si>
  <si>
    <t>AddVFDToCoolingTowerFans</t>
  </si>
  <si>
    <t>cost = 223.13*kW+3219.64</t>
  </si>
  <si>
    <t>formula, $/Motor kW</t>
  </si>
  <si>
    <t>AddVSDToCondenserWaterPump</t>
  </si>
  <si>
    <t>ChilledWaterReset</t>
  </si>
  <si>
    <t>HEATING/Cooling</t>
  </si>
  <si>
    <t>AddDemandControlVentilation</t>
  </si>
  <si>
    <t>$1-$3</t>
  </si>
  <si>
    <t>$/cfm_of_OA</t>
  </si>
  <si>
    <t>card-report-energy-savings-demand-control-ventilation.pdf, https://foobot.io/resources/demand-control-ventilation-cost/</t>
  </si>
  <si>
    <t>Demand control ventilation comes with additional up-front costs. From recent project experience, we have found costs can range anywhere from $1 - $3 per cfm of outside air for larger systems,15 depending on the complexity and flexibility of the system.</t>
  </si>
  <si>
    <t>FanStaticPressureReset</t>
  </si>
  <si>
    <t>SupplyAirTemperatureResetBasedOnOutdoorAirTemperature</t>
  </si>
  <si>
    <t>PrimaryOnlyToPrimarySecondaryChilledWater</t>
  </si>
  <si>
    <t>Hot Water</t>
  </si>
  <si>
    <t>LowFlowFixtures (shower heads)</t>
  </si>
  <si>
    <t>$/ft2 of school</t>
  </si>
  <si>
    <t xml:space="preserve">Average cost per square foot of AERG school </t>
  </si>
  <si>
    <t>LowFlowFixtures (faucets)</t>
  </si>
  <si>
    <t>$/fixture</t>
  </si>
  <si>
    <t>AddVFDToSupplyFans</t>
  </si>
  <si>
    <t>Heating</t>
  </si>
  <si>
    <t>LowerVAVDamperFlowSetpoint</t>
  </si>
  <si>
    <t>Roof</t>
  </si>
  <si>
    <t>AddCoolRoofs</t>
  </si>
  <si>
    <t>avareged 1.5 and 3</t>
  </si>
  <si>
    <t>AddDaylightSensors</t>
  </si>
  <si>
    <t>$/ft2_floor_area</t>
  </si>
  <si>
    <t>AddOccupantSensorsToLights</t>
  </si>
  <si>
    <t>AAddEnergyRecoveryVentilator</t>
  </si>
  <si>
    <t>FEDS</t>
  </si>
  <si>
    <t>"https://www.eia.gov/analysis/studies/buildings/equipcosts/pdf/full.pdf"</t>
  </si>
  <si>
    <t>NOTE: Commercial costs were way off (e.g., only cost a sixth the cost of boilers per kBtu/h for some reason), used residential gas fired furnace</t>
  </si>
  <si>
    <t>(inflation factor applied because of 2011 data)</t>
  </si>
  <si>
    <t>576.07x+2351.7</t>
  </si>
  <si>
    <t>2020$/ton</t>
  </si>
  <si>
    <t>HPB</t>
  </si>
  <si>
    <t>Replace HVAC with VRF</t>
  </si>
  <si>
    <t>2020$/kBtu/hr</t>
  </si>
  <si>
    <t>RSMeans, 23 8 129 Variable Refrigereant Flow HVAC Systems</t>
  </si>
  <si>
    <t>Replace HVAC with WLHP</t>
  </si>
  <si>
    <t>Replace HVAC with PSZ HP</t>
  </si>
  <si>
    <t>ADD A DOAS TO ANY OF THE ABOVE</t>
  </si>
  <si>
    <t>PV</t>
  </si>
  <si>
    <t>https://www.nrel.gov/docs/fy14osti/60593.pdf</t>
  </si>
  <si>
    <t>Cooling (ft2/ton)</t>
  </si>
  <si>
    <t>Heating ft2/(kBtu/hr)</t>
  </si>
  <si>
    <t>Cooling (cfm per ft2)</t>
  </si>
  <si>
    <t>Heating (cfm per ft2)</t>
  </si>
  <si>
    <t>Calculated Design Load [W]</t>
  </si>
  <si>
    <t>User Design Load [W]</t>
  </si>
  <si>
    <t>User Design Load per Area [W/m2]</t>
  </si>
  <si>
    <t>Calculated Design Air Flow [m3/s]</t>
  </si>
  <si>
    <t>User Design Air Flow [m3/s]</t>
  </si>
  <si>
    <t>Design Day Name</t>
  </si>
  <si>
    <t>Date/Time Of Peak {TIMESTAMP}</t>
  </si>
  <si>
    <t>Thermostat Setpoint Temperature at Peak Load [C]</t>
  </si>
  <si>
    <t>Indoor Temperature at Peak Load [C]</t>
  </si>
  <si>
    <t>Indoor Humidity Ratio at Peak Load [kgWater/kgDryAir]</t>
  </si>
  <si>
    <t>Outdoor Temperature at Peak Load [C]</t>
  </si>
  <si>
    <t>Outdoor Humidity Ratio at Peak Load [kgWater/kgDryAir]</t>
  </si>
  <si>
    <t>Minimum Outdoor Air Flow Rate [m3/s]</t>
  </si>
  <si>
    <t>Heat Gain Rate from DOAS [W]</t>
  </si>
  <si>
    <t>BLOCKS-10067_EDUCATION_1_CORE</t>
  </si>
  <si>
    <t>FAIRBANKS INTL ARPT ANN CLG .4% CONDNS DB=&gt;MWB</t>
  </si>
  <si>
    <t>BLOCKS-10067_EDUCATION_1_EAST PERIMETER</t>
  </si>
  <si>
    <t>BLOCKS-10067_EDUCATION_1_NORTH PERIMETER</t>
  </si>
  <si>
    <t>BLOCKS-10067_EDUCATION_1_SOUTH PERIMETER</t>
  </si>
  <si>
    <t>BLOCKS-10067_EDUCATION_1_WEST PERIMETER</t>
  </si>
  <si>
    <t>BLOCKS-10067_EDUCATION_2_CORE</t>
  </si>
  <si>
    <t>BLOCKS-10067_EDUCATION_2_EAST PERIMETER</t>
  </si>
  <si>
    <t>BLOCKS-10067_EDUCATION_2_NORTH PERIMETER</t>
  </si>
  <si>
    <t>BLOCKS-10067_EDUCATION_2_SOUTH PERIMETER</t>
  </si>
  <si>
    <t>BLOCKS-10067_EDUCATION_2_WEST PERIMETER</t>
  </si>
  <si>
    <t>The Design Load is the zone sensible load only. It does not include any system effects or ventilation loads.</t>
  </si>
  <si>
    <t>Zone Sensible Heating</t>
  </si>
  <si>
    <t>FAIRBANKS INTL ARPT ANN HTG 99.6% CONDNS DB</t>
  </si>
  <si>
    <t>CZ 1A</t>
  </si>
  <si>
    <t>CZ 8A</t>
  </si>
  <si>
    <t>Zone Sensible Cooling</t>
  </si>
  <si>
    <t>HONOLULU INTL ARPT ANN CLG .4% CONDNS DB=&gt;MWB</t>
  </si>
  <si>
    <t>HONOLULU INTL ARPT ANN HTG 99.6% CONDNS DB</t>
  </si>
  <si>
    <t>Item and Addenda</t>
  </si>
  <si>
    <t>Base Code</t>
  </si>
  <si>
    <t>Target Code</t>
  </si>
  <si>
    <t>Base Code - costs (no costs if just an added item in Target Code )</t>
  </si>
  <si>
    <t xml:space="preserve">Target Code - costs with added or changed code provisions (or see description if costs are just tied to change in capacity). </t>
  </si>
  <si>
    <t>Other Parameters</t>
  </si>
  <si>
    <t>New Constrution</t>
  </si>
  <si>
    <t xml:space="preserve">Maintenance </t>
  </si>
  <si>
    <t>Replacement</t>
  </si>
  <si>
    <t>New Construction</t>
  </si>
  <si>
    <t>Maintenance</t>
  </si>
  <si>
    <t xml:space="preserve">Replacement </t>
  </si>
  <si>
    <t xml:space="preserve">  Description
  </t>
  </si>
  <si>
    <t>Source of Information</t>
  </si>
  <si>
    <t>Manufacturer</t>
  </si>
  <si>
    <t>Model and Series</t>
  </si>
  <si>
    <t>Series</t>
  </si>
  <si>
    <t>90.1-2010 Cost Parameter</t>
  </si>
  <si>
    <t>Description</t>
  </si>
  <si>
    <t>Source of Information 
 (RS Means Mechanical Cost Data 2014 used for labor unless stated)</t>
  </si>
  <si>
    <t>Not Used</t>
  </si>
  <si>
    <t>90.1-2013 Cost Parameter</t>
  </si>
  <si>
    <t>Appropriate Other Parameters</t>
  </si>
  <si>
    <t>2012 to 2014 Material inflation adjustment</t>
  </si>
  <si>
    <t>Material Subtotal</t>
  </si>
  <si>
    <t>Labor Crew Type</t>
  </si>
  <si>
    <t>Labor ($/Hr)</t>
  </si>
  <si>
    <t>Labor (Hours)</t>
  </si>
  <si>
    <t>Labor Subtotal</t>
  </si>
  <si>
    <t xml:space="preserve">Construction Equipment </t>
  </si>
  <si>
    <t>Cost Adjustments (OH&amp;P, G-C, GC, contingency etc.)</t>
  </si>
  <si>
    <t>Annual</t>
  </si>
  <si>
    <t>Replacement Life (years)</t>
  </si>
  <si>
    <t xml:space="preserve">Total </t>
  </si>
  <si>
    <t>Cost Adjustments (OH&amp;P, G-C, GC, cont'gcy., infl. etc.)</t>
  </si>
  <si>
    <t xml:space="preserve">Incremental Commissioning </t>
  </si>
  <si>
    <t>Total Cost</t>
  </si>
  <si>
    <t xml:space="preserve">Annual </t>
  </si>
  <si>
    <t>Construction Equipment</t>
  </si>
  <si>
    <t>Economizer
90.1-07cy</t>
  </si>
  <si>
    <t xml:space="preserve">The 90.1-2007 costs entered include economizers at the same cost as for 90.1-2010 costs.  Under 90.l-2007 some systems are not required to have economizers.  Increased costs will occur when the costs are applied to the prototypes when economizers are not required under 90.1-2007, but are required under 90.1- 2010.   
Maintenance - Verification that the economizer opens, closes, and appears to function properly using cold spray or ice on the outside air sensor.  Estimated 45 minutes. To allow for periodic actuator replacement, an additonal 30 minutes is added annually, as well as $25 for a portion of the actuator cost.  A web search showed costs in the $50 to $100 range for actuators.  Since entire economizers are replaced, not repaired,  at typical life, assuming motor replacement costs are accounted for. Adding 5 minutes  and $5 for material per 1000 cfm above 1000 cfm. </t>
  </si>
  <si>
    <t xml:space="preserve">Equipment from cost estimator estimate with some size units from supplier. Labor estimated approximately from  motorized damper costs from RS Means 2012 Mechanical Cost Data. 23 33 13 Dampers. Multi-blade opposed blade 23.33.13.13 (gravity 5990+, motorized 7500+)
Maintenance  PNNL staff, prior experience with an energy services and commissioning firm.   http://www.nextag.com/replacement-damper-motor/products-html  
RS Means Facilities Maintenance and Repair Guidebook - unit heater motor replacement labor hours. </t>
  </si>
  <si>
    <t>Faithful and Gould, Aireco representative estimate from some Carrier units</t>
  </si>
  <si>
    <t>supply airflow, cfm</t>
  </si>
  <si>
    <t xml:space="preserve">Addendum 90.1-07cy adds economizer requirements for climate zones 1a, 2a, 3a, 4a, as shown in 90.1-2010, Table 6.5.1A, Economizers are added in some cases for the climate zone and system types where the new cooling capacity thresholds are lowered under Table 6.5.1A in 90.1-2010. Other provisions require integrated vs. non-integrated economizers, but as noted under the 90.1-2007 case, no costs were identified for this.  
Costs shown apply to both AHU and DX system economizers, and are added to the base system cost. Costs are the same for sytems for 90.1-2007 and 90.1-2010 for systems that have an economizer. </t>
  </si>
  <si>
    <t>same as for 90.1-2007</t>
  </si>
  <si>
    <t>Costs are in 2014$</t>
  </si>
  <si>
    <t>Costs are in 2020$</t>
  </si>
  <si>
    <t>AHU_Economizer</t>
  </si>
  <si>
    <t>Faithful+Gould</t>
  </si>
  <si>
    <t>Aireco - Carrier (pro rated- 3T)</t>
  </si>
  <si>
    <t xml:space="preserve">Air-side economizer suitable for an AHU. </t>
  </si>
  <si>
    <t>Aireco - rep</t>
  </si>
  <si>
    <t>Carrier</t>
  </si>
  <si>
    <t>Series 39M</t>
  </si>
  <si>
    <t>1 Shee</t>
  </si>
  <si>
    <t>3T</t>
  </si>
  <si>
    <t>(pro rated- 3T)</t>
  </si>
  <si>
    <t>Vendor indicated costs varied directly with outdoor airflow in proportion to 100 cfm and 1000 cfm units up to 5,000 cfm.  Cost estimator estimated larger sizes.</t>
  </si>
  <si>
    <t>Regression is a piece wise function</t>
  </si>
  <si>
    <t>0.000022*(x)^2+0.98*x+1416.27, for &lt; 10,000 CFM</t>
  </si>
  <si>
    <t>1.2778 * x, for &gt; 10,000 CFM</t>
  </si>
  <si>
    <t>cost estimator</t>
  </si>
  <si>
    <t>Estimated Cost</t>
  </si>
  <si>
    <t>Actual Cost</t>
  </si>
  <si>
    <t xml:space="preserve">Low </t>
  </si>
  <si>
    <t>Delta</t>
  </si>
  <si>
    <t>Regression coefficients from excel were bad, used online calculator for &lt; 10,000 CFM</t>
  </si>
  <si>
    <t>https://keisan.casio.com/exec/system/14059932254941</t>
  </si>
  <si>
    <t>Outside Airflow, cfm</t>
  </si>
  <si>
    <t>Energy Recovery
90.1-10bt</t>
  </si>
  <si>
    <t xml:space="preserve">90.1 2010  includes criteria for when energy recovery is required that varies by climate and percentage of outside in the design supply airflow.  Energy recovery units with wheel type exchange devices are priced and are commonly used.  
Note that the cost estimate did not identify a different cost for adding energy recovery for AHU vs. Packaged DX. Energy recovery are priced as added stand alone equipment, not manufacturer integrated add-ons. Costs shown under material include labor. 
Maintenance for an ERV is similar to that for a packaged DX unit and includes lubrication, checking dampers, adjusting belts, replacing filters, checking doorseals and cleaning coils. RS Means provided a rough estimate for a set of routine AC maintenace activities that total about 2.5 hours. In addition, the energy recovery wheels need to be cleaned.  At least one manufacturer claims the media will last the life of the system, and cleaning can take about 15 minutes with frequency from every six months to 10 year depending on conditions, so including 15 minutes each year. </t>
  </si>
  <si>
    <t xml:space="preserve">Michael J. Witte, M.J. and R.H. Henninger. 2006. ASHRAE 1254-RP Evaluating the ability of Unitary Equipment to maintain adequate space humidity levels, Phase II. Gard Analytics Park Ridge, Illinois.  Approach recommended by SSPC 90.1 MSC.
Maintenance 
RS Means Mechanical 01 93 13.15
http://www.airxchange.com/faqs.htm
</t>
  </si>
  <si>
    <t xml:space="preserve">90.1 2013  revises criteria for when energy recovery is required that varies by climate and percentage of outside in the design supply airflow.  Energy recovery units with wheel type exchange devices are priced and are commonly used.  
Note that the cost estimate did not identify a different cost for adding energy recovery for AHU vs. Packaged DX. Energy recovery are priced as added stand alone equipment, not manufacturer integrated add-ons.
Maintenance for an ERV is similar to that for a packaged DX unit and includes lubrication, checking dampers, adjusting belts, replacing filters, checking doorseals and cleaning coils. RS Means provided a rough estimate for a set of routine AC maintenace activities that total about 2.5 hours. In addition, the energy recovery wheels need to be cleaned.  At least one manufacturer claims the media will last the life of the system, and cleaning can take about 15 minutes with frequency from every six months to 10 year depending on conditions, so including 15 minutes each year. </t>
  </si>
  <si>
    <t xml:space="preserve">Michael J. Witte, M.J. and R.H. Henninger. 2006. ASHRAE 1254-RP Evaluating the ability of Unitary Equipment to maintain adequate space humidity levels, Phase II. Gard Analytics Park Ridge, Illinois.  Recommended by SSPC 90.1 MSC.
Maintenance 
RS Means Mechanical 01 93 13.15
http://www.airxchange.com/faqs.htm
</t>
  </si>
  <si>
    <t>Energy_Recovery_AHU</t>
  </si>
  <si>
    <t>Energy Recovery for AHU</t>
  </si>
  <si>
    <t>Q9</t>
  </si>
  <si>
    <t>$/OA_cfm</t>
  </si>
  <si>
    <t>Energy_Recovery_Packaged</t>
  </si>
  <si>
    <t>Energy Recovery for Packaged DX Rooftop</t>
  </si>
  <si>
    <t>linear relationship between oa and cost</t>
  </si>
  <si>
    <t>Same as for AHU energy recovery</t>
  </si>
  <si>
    <t>mechanical subcommittee</t>
  </si>
  <si>
    <t>Maintenance - estimated from hours for the wheel maintenance only under RS Means Facilities and Maintenance Guidebook 2004 ed.  0.5 hrs, cleaning and checking, plus 5 minutes/1000 cfm above 1,000 cfm.</t>
  </si>
  <si>
    <r>
      <t xml:space="preserve">Source of Information 
 </t>
    </r>
    <r>
      <rPr>
        <sz val="9"/>
        <rFont val="Times New Roman"/>
        <family val="1"/>
      </rPr>
      <t>(RS Means Mechanical Cost Data 2014 used for labor unless stated)</t>
    </r>
  </si>
  <si>
    <t>VFD</t>
  </si>
  <si>
    <t>Cost to add VFD to other listed equipment and integrated into the package.  In some cases both 2010 and 2013 equipment are required to have VFDs, and in some cases not.</t>
  </si>
  <si>
    <t>Equipment information below.  Labor from RS Means 2014 Mechanical Cost Data. Variable Frequency Drives/Adj. Frequency Drives 26 29 23.10 01XX</t>
  </si>
  <si>
    <t>VFD motor horsepower controlled</t>
  </si>
  <si>
    <t>Same as 90.1-2010</t>
  </si>
  <si>
    <t>Manufacturer 1</t>
  </si>
  <si>
    <t>online</t>
  </si>
  <si>
    <t>ABB</t>
  </si>
  <si>
    <t>Elec</t>
  </si>
  <si>
    <t>www.joiliettech.com/abb_acs-550</t>
  </si>
  <si>
    <t>1 Elec</t>
  </si>
  <si>
    <t>-ac_drive_480v_ratings.htm</t>
  </si>
  <si>
    <t>2 Elec</t>
  </si>
  <si>
    <t>R-3</t>
  </si>
  <si>
    <t>VFD_Size</t>
  </si>
  <si>
    <t>PNNL  from online</t>
  </si>
  <si>
    <t>https://www.theacoutlet.com/complete-ac-systems/water-source-heat-pumps/copper.html</t>
  </si>
  <si>
    <t>Price</t>
  </si>
  <si>
    <t>brand</t>
  </si>
  <si>
    <t>EER</t>
  </si>
  <si>
    <t>price</t>
  </si>
  <si>
    <t>price/ton</t>
  </si>
  <si>
    <t>Bosch</t>
  </si>
  <si>
    <t>York</t>
  </si>
  <si>
    <t>RSMeans, 2020 Mechanical Costs, p 398</t>
  </si>
  <si>
    <t>Section 23.81.46</t>
  </si>
  <si>
    <t>RSMeans mat'l only</t>
  </si>
  <si>
    <t>RSMeans total incl labor, O&amp;P</t>
  </si>
  <si>
    <r>
      <rPr>
        <b/>
        <sz val="11"/>
        <color theme="1"/>
        <rFont val="Calibri"/>
        <family val="2"/>
        <scheme val="minor"/>
      </rPr>
      <t>Instructions</t>
    </r>
    <r>
      <rPr>
        <sz val="11"/>
        <color theme="1"/>
        <rFont val="Calibri"/>
        <family val="2"/>
        <scheme val="minor"/>
      </rPr>
      <t xml:space="preserve">: Enter your building's parameters in the 'Value' column below. Many of these inputs can be found in your Asset Score simulations PDF report. Consult the </t>
    </r>
    <r>
      <rPr>
        <b/>
        <i/>
        <sz val="11"/>
        <color theme="1"/>
        <rFont val="Calibri"/>
        <family val="2"/>
        <scheme val="minor"/>
      </rPr>
      <t>INSTRUCTIONS</t>
    </r>
    <r>
      <rPr>
        <sz val="11"/>
        <color theme="1"/>
        <rFont val="Calibri"/>
        <family val="2"/>
        <scheme val="minor"/>
      </rPr>
      <t xml:space="preserve"> tab for more details</t>
    </r>
  </si>
  <si>
    <t>Scout - ENERGY STAR Windows</t>
  </si>
  <si>
    <t>https://github.com/trynthink/scout/blob/v0.6/ecm_definitions/Prospective%20Commercial%20Daylighting.json</t>
  </si>
  <si>
    <t>%</t>
  </si>
  <si>
    <t>Conditioned Floor Area</t>
  </si>
  <si>
    <r>
      <t>**</t>
    </r>
    <r>
      <rPr>
        <b/>
        <i/>
        <sz val="9"/>
        <color rgb="FFC00000"/>
        <rFont val="Calibri"/>
        <family val="2"/>
        <scheme val="minor"/>
      </rPr>
      <t>DISCLAIMER</t>
    </r>
    <r>
      <rPr>
        <i/>
        <sz val="9"/>
        <color theme="1"/>
        <rFont val="Calibri"/>
        <family val="2"/>
        <scheme val="minor"/>
      </rPr>
      <t xml:space="preserve"> - Full system replacements require intimate knowledge of baseline conditions to accurately estimate thus are unable to be provided in this tool.  Owners should consult with industry experts such as cost estimators, MEP consultants or mechanical equipment manufacturers to receive cost estimates for full system replacements.</t>
    </r>
  </si>
  <si>
    <t>Zip Code</t>
  </si>
  <si>
    <t>Climate Zone</t>
  </si>
  <si>
    <t>CZ</t>
  </si>
  <si>
    <t>ZipCode</t>
  </si>
  <si>
    <t>zip_code</t>
  </si>
  <si>
    <t>Year</t>
  </si>
  <si>
    <t>R-30, new existing. Reduced greatly from $7</t>
  </si>
  <si>
    <t>AddRoofInsulation (~R-25)</t>
  </si>
  <si>
    <t>way down from 41.75, R 20-30 (depends on CZ)</t>
  </si>
  <si>
    <t>Low = 90.1 Commercial roof c 2022, High = Best Commercial roof (From Scout)</t>
  </si>
  <si>
    <t>Down from 48.4</t>
  </si>
  <si>
    <t>Down from 11.85, waaaay more uncertainty</t>
  </si>
  <si>
    <t>Low = EnergyStar Window, high = Prospective Commercial Windows</t>
  </si>
  <si>
    <t>Low and High from AERG add an EIFS to exterior walls</t>
  </si>
  <si>
    <t>https://www.engproguides.com/hvac-rule-of-thumb-calculator.html</t>
  </si>
  <si>
    <t>Seeing 1.3-2 in many places</t>
  </si>
  <si>
    <t>https://www.eia.gov/analysis/studies/buildings/equipcosts/pdf/appendix-c.pdf</t>
  </si>
  <si>
    <t>$/1000 lum_100W Equivalent LED Replacement Lamp</t>
  </si>
  <si>
    <t>EIA - Updated Buildings Sector Appliance and Equipment Costs and Efficiencies 2022, pg 51</t>
  </si>
  <si>
    <t>OTHER</t>
  </si>
  <si>
    <t>2014$/ft2</t>
  </si>
  <si>
    <t>https://drawdown.org/solutions/building-automation-systems</t>
  </si>
  <si>
    <t>lots of sources putting it between $2-$7 ft2</t>
  </si>
  <si>
    <t>https://github.com/trynthink/scout/blob/v0.9.1/ecm_definitions/ENERGY%20STAR%20Windows%20v.%207.0.json</t>
  </si>
  <si>
    <t>https://github.com/trynthink/scout/blob/v0.9.1/ecm_definitions/Best%20Commercial%20Floors.json</t>
  </si>
  <si>
    <t>https://github.com/trynthink/scout/blob/v0.9.1/ecm_definitions/Best%20Commercial%20Roofs.json</t>
  </si>
  <si>
    <t xml:space="preserve">https://github.com/trynthink/scout/blob/v0.9.1/ecm_definitions/Best%20Commercial%20Walls.json </t>
  </si>
  <si>
    <t>https://github.com/trynthink/scout/blob/v0.6.1/ecm_definitions/Prospective%20Commercial%20Daylighting.json</t>
  </si>
  <si>
    <t>Avg Annual Inflation</t>
  </si>
  <si>
    <t>Inflation Coefficient</t>
  </si>
  <si>
    <t>cost of installing BAS per sq ft roughly per buildingsiot.com AND info.midatlanticcontrols.com 2022</t>
  </si>
  <si>
    <t>Install a BAS</t>
  </si>
  <si>
    <t>2023$/kBtu/h heating</t>
  </si>
  <si>
    <t>2022$/ton cooling</t>
  </si>
  <si>
    <t>https://19january2017snapshot.epa.gov/heat-islands/using-cool-roofs-reduce-heat-islands_.html#:~:text=Although%20costs%20will%20vary%20greatly,%241.50%E2%80%93%243.00%20per%20square%20foot.</t>
  </si>
  <si>
    <t>2022$/gallon</t>
  </si>
  <si>
    <t>Historical Cost</t>
  </si>
  <si>
    <t>Inflation Adjusted Cost</t>
  </si>
  <si>
    <t>also cost of faucet from Kate Stoughton and Suan Loper plumbing tool cost spreadsheet (internal)</t>
  </si>
  <si>
    <t>Project Drawdown</t>
  </si>
  <si>
    <t>A Building Automation System (BAS) is a system designed to monitor and control various building systems, such as heating, ventilation, air conditioning (HVAC), lighting, security, and other connected devices. A BAS acts as the central intelligence for building systems, enabling dynamic and adaptive control strategies to enhance energy efficiency such as DCV, fan static pressure reset, chilled water reset, economizers, and supply air temperature reset.</t>
  </si>
  <si>
    <t>Install demand control ventilation controls to integrate with existing HVAC control systems. CO2 is monitored throughout interior spaces, and the outdoor air supply varies based on measured indoor and outdoor CO2. NOTE: Requires a BAS-- the cost here reflects the labor cost of implementing the strategy. Installing a BAS is a separate measure.</t>
  </si>
  <si>
    <t>Chillers are more efficient at higher leaving water temperatures; therefore, in general, optimum efficiency is achieved when the chilled water supply temperature setpoint is as high as possible to meet the load.  NOTE: Requires a BAS-- the cost here reflects the labor cost of implementing the strategy. Installing a BAS is a separate measure.</t>
  </si>
  <si>
    <t>For systems with direct digital controls of individual zone boxes reporting to the central control panel, the static pressure setpoint should be reset based on the zone requiring the most pressure (i.e., the setpoint is lowered until one zone damper (of many dampers) is nearly wide open). NOTE: Requires a BAS-- the cost here reflects the labor cost of implementing the strategy. Installing a BAS is a separate measure.</t>
  </si>
  <si>
    <t>Multiple zone HVAC systems should include hardware to support controls that automatically reset the supply-air temperature in response to changes in building loads or outdoor air temperature. The controls should typically reset the supply air temperature by at least 25% of the difference between the design (or prescribed) supply-air temperature and the design room air temperature. NOTE: Requires a BAS-- the cost here reflects the labor cost of implementing the strategy. Installing a BAS is a separate measure.</t>
  </si>
  <si>
    <t>Add Demand Control Ventilation (DCV) Sensors</t>
  </si>
  <si>
    <t>Add VSDs on Chilled Water Loop</t>
  </si>
  <si>
    <t xml:space="preserve">Add VFD to Air-handler Supply Fans </t>
  </si>
  <si>
    <t>Add VFD to Cooling Tower Fan</t>
  </si>
  <si>
    <t>Add Energy Recovery Ventilator (ERV) to Air-handlers</t>
  </si>
  <si>
    <t>Add Air-Side Economizer to Air-handlers</t>
  </si>
  <si>
    <t>Seal Building Envelope Reducing Air Infiltration</t>
  </si>
  <si>
    <t>Add Floor Insulation</t>
  </si>
  <si>
    <t>Add Roof Insulation (R-30)</t>
  </si>
  <si>
    <t>Add Roof Insulation (R-20)</t>
  </si>
  <si>
    <t>Upgrade to High-Performance Skylights</t>
  </si>
  <si>
    <t>Upgrade to High-Performance Windows</t>
  </si>
  <si>
    <t>Add Wall Insulation</t>
  </si>
  <si>
    <t>Add a Cool Roof</t>
  </si>
  <si>
    <t>removed from dropdown</t>
  </si>
  <si>
    <t>Add Occupancy Sensors for Interior Lighting Control</t>
  </si>
  <si>
    <t>Upgrade to LED Fixtures</t>
  </si>
  <si>
    <t>Install High-Efficiency Water Fixtures</t>
  </si>
  <si>
    <t>Loads from sizing summary tables in 2004 Primary School Prototypes</t>
  </si>
  <si>
    <t>sq.ft/ton of cooling</t>
  </si>
  <si>
    <t>2022$/kBtu/h heating</t>
  </si>
  <si>
    <t>Lower VAV Box Minimum Flow Setpoints***</t>
  </si>
  <si>
    <t>Implement Chilled Water Supply Temperature Reset***</t>
  </si>
  <si>
    <t>oversized by 25% per G3.1.2.2 in ASHRAE 90.1 2019.</t>
  </si>
  <si>
    <t>Implement Fan Static Pressure Reset***</t>
  </si>
  <si>
    <t>Implement Supply Air Temperature Reset***</t>
  </si>
  <si>
    <t>Replace HVAC with VRF + DOAS**</t>
  </si>
  <si>
    <t>Replace HVAC with WLHP + DOAS**</t>
  </si>
  <si>
    <t>Replace HVAC with PSZ HP + DOAS**</t>
  </si>
  <si>
    <t>Install ~R-30 as recommended by AEDG 50 for above deck insulation. The applicability of roof insulation upgrades depends on roof construction type and presence of existing insulation</t>
  </si>
  <si>
    <t>Install ~R-20 rigid insulation sheathing to roof assembly as per AEDG K-12 schools. The applicability of roof insulation upgrades depends on roof construction type and presence of existing insulation</t>
  </si>
  <si>
    <t>Install high performance skylights in place of existing components. Glazing with low U-Factor is preferred, while high-performance SHGC considerations vary with climate. Additional strategies include heat-absorbing tints, low-emissivity (low-e) coatings, and translucent insulation material inserted between multiple glazing layers</t>
  </si>
  <si>
    <t>Install high performance windows in place of existing components. Glazing with low U-Factor is preferred, while high-performance SHGC considerations vary with climate.  Additional strategies include heat-absorbing tints, low-emissivity (low-e) coatings, and translucent insulation material inserted between multiple glazing layers</t>
  </si>
  <si>
    <t>Primary-only variable flow systems use less energy than primary-only constant flow , due to reduced pumping energy usage. However, they are usually more complex to design and operate and generally are better suited for larger facilities with multiple chillers and sophisticated operating staff. This measure replaces primary-only constant flow pumps.</t>
  </si>
  <si>
    <t>Energy savings can be realized by lowering the minimum airflow rate in VAV boxes to a level that still provides adequate ventilation air for the occupants, but will result in reduced fan and reheat energy used by the system. Applicable only to air handlers with VAV fans. NOTE: Requires a BAS-- the cost here reflects the labor cost of implementing the strategy. Installing a BAS is a separate measure.</t>
  </si>
  <si>
    <t>Energy recovery ventilators, which transfer energy between the outgoing exhaust/relief and incoming outside air streams, can help reduce energy usage. These systems are more cost-effective in extreme climates, with hot, humid summer and/or cold winters. These are typically very expensive to install into ductwork as a retrofit with the exception of modules for packaged rooftop units. These are simpler and comparatively affordable. Calculations here are based on retrofitting every rooftop unit with an ERV.</t>
  </si>
  <si>
    <t>Replace existing furnace with a high-performance furnace. This should especially be considered if the unit is near end of life or in poor condition.</t>
  </si>
  <si>
    <t>Replace existing chiller with a high-performance chiller.  While new systems are complex and provide several upgrade opportunities, an integrated approach to upgrades is necessary to ensure that individual components are compatible with overall system efficiency improvements. This should especially be considered if the unit is near end of life or in poor condition.</t>
  </si>
  <si>
    <t>Replace existing boiler with a high-performance boiler. Boilers come in both conventional and condensing forms with the latter reaching over 98% efficiency. This should especially be considered if the unit is near end of life or in poor condition.</t>
  </si>
  <si>
    <t>Replace existing heat pump with a high-performance heat pump. Higher EER implies higher efficiency of the system. This should especially be considered if the unit is near end of life or in poor condition.</t>
  </si>
  <si>
    <t>https://codes.iccsafe.org/content/IBC2022/chapter-29-plumbing-systems</t>
  </si>
  <si>
    <t>EIA - Updated Buildings Sector Appliance and Equipment Costs and Efficiencies 2022</t>
  </si>
  <si>
    <t>https://codes.iccsafe.org/content/IBC2022P6/chapter-29-plumbing-systems</t>
  </si>
  <si>
    <t>Replace existing faucets and shower heads with high efficiency, lower flow faucets and showerheads. Assumptions for faucets at 1 per 50 occupants as designated by 2022 IBC for schools</t>
  </si>
  <si>
    <t>High Efficiency PTHP Replacement</t>
  </si>
  <si>
    <t>Low and high end installation cost per unit for PTAC. NOTE, PTAC range also takes into account low and high end capacity per unit of 8000-&gt;15000 Btu/hr per unit. Found on calculations tab</t>
  </si>
  <si>
    <t>Low and high end installation cost per unit for PTHP.</t>
  </si>
  <si>
    <t>2022$/kBtu/h</t>
  </si>
  <si>
    <t>Replace existing packaged terminal heat pumps with a high-performance packaged terminal heat pumps. Note this cost assumes the entire building is served by PTHPs and is the cost of replacing all of them. This should especially be considered for units near end of life.</t>
  </si>
  <si>
    <t>Replace existing packaged terminal air conditioners with a high-performance packaged terminal air conditioners. Note this cost assumes the entire building is served by PTACs and is the cost of replacing all of them. This should especially be considered for units near end of life.</t>
  </si>
  <si>
    <t>Add Building Automation System (BAS)</t>
  </si>
  <si>
    <t>Replace existing water source heat pumps with high-performance pieces of equipment. This should especially be considered if the units are near end of life or in poor condition. NOTE: This calculation only considers replacement of the water source heat pump components, not boiler or condensing components.</t>
  </si>
  <si>
    <t>Regression from industry water source heat pump capital cost + installation costs, RSMeans 2020</t>
  </si>
  <si>
    <t>Regression from industry VSD components + installation costs, RSMeans 2020</t>
  </si>
  <si>
    <t>Regression from industry economizer units, RSMeans 2020</t>
  </si>
  <si>
    <r>
      <t>***</t>
    </r>
    <r>
      <rPr>
        <b/>
        <i/>
        <sz val="9"/>
        <color theme="1"/>
        <rFont val="Calibri"/>
        <family val="2"/>
        <scheme val="minor"/>
      </rPr>
      <t xml:space="preserve">BAS Measures </t>
    </r>
    <r>
      <rPr>
        <i/>
        <sz val="9"/>
        <color theme="1"/>
        <rFont val="Calibri"/>
        <family val="2"/>
        <scheme val="minor"/>
      </rPr>
      <t>- Installed cost estimates for measures marked with a triple asterisk (***) only reflect the cost of implementing measure in a building automation system (BAS). If your building does not have an existing BAS, please select 'Add Building Automation System (BAS)' from the measure list in addition to the triple asterisk measure to get a more accurate estimation for the total cost of implementation.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</si>
</sst>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0.0"/>
    <numFmt numFmtId="168" formatCode="0.000"/>
    <numFmt numFmtId="169" formatCode="&quot;$&quot;#,##0.00"/>
    <numFmt numFmtId="170" formatCode="_(* #,##0.0_);_(* \(#,##0.0\);_(* &quot;-&quot;??_);_(@_)"/>
    <numFmt numFmtId="171" formatCode="#,##0.0"/>
    <numFmt numFmtId="172" formatCode="00000"/>
  </numFmts>
  <fonts count="56">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rgb="FFFF0000"/>
      <name val="Calibri"/>
      <family val="2"/>
      <scheme val="minor"/>
    </font>
    <font>
      <u/>
      <sz val="11"/>
      <color theme="10"/>
      <name val="Calibri"/>
      <family val="2"/>
      <scheme val="minor"/>
    </font>
    <font>
      <b/>
      <sz val="14"/>
      <color theme="1"/>
      <name val="Calibri"/>
      <family val="2"/>
      <scheme val="minor"/>
    </font>
    <font>
      <b/>
      <i/>
      <sz val="11"/>
      <color theme="1"/>
      <name val="Calibri"/>
      <family val="2"/>
      <scheme val="minor"/>
    </font>
    <font>
      <b/>
      <u/>
      <sz val="18"/>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sz val="22"/>
      <color theme="0"/>
      <name val="Arial"/>
      <family val="2"/>
    </font>
    <font>
      <sz val="18"/>
      <color theme="1"/>
      <name val="Calibri"/>
      <family val="2"/>
      <scheme val="minor"/>
    </font>
    <font>
      <b/>
      <i/>
      <sz val="14"/>
      <color theme="1"/>
      <name val="Calibri"/>
      <family val="2"/>
      <scheme val="minor"/>
    </font>
    <font>
      <sz val="16"/>
      <color theme="1"/>
      <name val="Calibri"/>
      <family val="2"/>
      <scheme val="minor"/>
    </font>
    <font>
      <b/>
      <i/>
      <u/>
      <sz val="24"/>
      <color theme="1"/>
      <name val="Calibri"/>
      <family val="2"/>
      <scheme val="minor"/>
    </font>
    <font>
      <u/>
      <sz val="14"/>
      <color theme="10"/>
      <name val="Calibri"/>
      <family val="2"/>
      <scheme val="minor"/>
    </font>
    <font>
      <sz val="14"/>
      <color theme="1"/>
      <name val="Calibri"/>
      <family val="2"/>
      <scheme val="minor"/>
    </font>
    <font>
      <b/>
      <u/>
      <sz val="14"/>
      <color theme="1"/>
      <name val="Calibri"/>
      <family val="2"/>
      <scheme val="minor"/>
    </font>
    <font>
      <i/>
      <sz val="14"/>
      <color theme="1"/>
      <name val="Calibri"/>
      <family val="2"/>
      <scheme val="minor"/>
    </font>
    <font>
      <b/>
      <u/>
      <sz val="11"/>
      <color theme="1"/>
      <name val="Calibri"/>
      <family val="2"/>
      <scheme val="minor"/>
    </font>
    <font>
      <i/>
      <sz val="9"/>
      <color theme="1"/>
      <name val="Calibri"/>
      <family val="2"/>
      <scheme val="minor"/>
    </font>
    <font>
      <b/>
      <i/>
      <sz val="9"/>
      <color rgb="FFC00000"/>
      <name val="Calibri"/>
      <family val="2"/>
      <scheme val="minor"/>
    </font>
    <font>
      <b/>
      <i/>
      <u/>
      <sz val="11"/>
      <color theme="1"/>
      <name val="Calibri"/>
      <family val="2"/>
      <scheme val="minor"/>
    </font>
    <font>
      <b/>
      <sz val="20"/>
      <color theme="1"/>
      <name val="Calibri"/>
      <family val="2"/>
      <scheme val="minor"/>
    </font>
    <font>
      <sz val="10"/>
      <name val="Arial"/>
      <family val="2"/>
    </font>
    <font>
      <sz val="14"/>
      <color rgb="FFFF0000"/>
      <name val="Times New Roman"/>
      <family val="1"/>
    </font>
    <font>
      <sz val="9"/>
      <name val="Times New Roman"/>
      <family val="1"/>
    </font>
    <font>
      <b/>
      <sz val="8"/>
      <name val="Times New Roman"/>
      <family val="1"/>
    </font>
    <font>
      <b/>
      <sz val="9"/>
      <name val="Times New Roman"/>
      <family val="1"/>
    </font>
    <font>
      <b/>
      <u/>
      <sz val="9"/>
      <name val="Times New Roman"/>
      <family val="1"/>
    </font>
    <font>
      <b/>
      <sz val="10"/>
      <color theme="1"/>
      <name val="Arial Unicode MS"/>
      <family val="2"/>
    </font>
    <font>
      <sz val="10"/>
      <color theme="1"/>
      <name val="Arial Unicode MS"/>
      <family val="2"/>
    </font>
    <font>
      <sz val="9"/>
      <color rgb="FF000000"/>
      <name val="Times New Roman"/>
      <family val="1"/>
    </font>
    <font>
      <b/>
      <sz val="9"/>
      <color rgb="FF000000"/>
      <name val="Times New Roman"/>
      <family val="1"/>
    </font>
    <font>
      <sz val="9"/>
      <color theme="1"/>
      <name val="Calibri"/>
      <family val="2"/>
      <scheme val="minor"/>
    </font>
    <font>
      <i/>
      <sz val="9"/>
      <color rgb="FF000000"/>
      <name val="Times New Roman"/>
      <family val="1"/>
    </font>
    <font>
      <b/>
      <sz val="18"/>
      <color rgb="FF000000"/>
      <name val="Times New Roman"/>
      <family val="1"/>
    </font>
    <font>
      <sz val="9"/>
      <color rgb="FF808080"/>
      <name val="Times New Roman"/>
      <family val="1"/>
    </font>
    <font>
      <sz val="9"/>
      <color rgb="FFFF0000"/>
      <name val="Times New Roman"/>
      <family val="1"/>
    </font>
    <font>
      <b/>
      <sz val="12"/>
      <color theme="1"/>
      <name val="Calibri"/>
      <family val="2"/>
      <scheme val="minor"/>
    </font>
    <font>
      <sz val="11"/>
      <color rgb="FFC00000"/>
      <name val="Calibri"/>
      <family val="2"/>
      <scheme val="minor"/>
    </font>
    <font>
      <u/>
      <sz val="9"/>
      <name val="Times New Roman"/>
      <family val="1"/>
    </font>
    <font>
      <b/>
      <sz val="10"/>
      <color theme="1"/>
      <name val="Arial Unicode MS"/>
      <family val="2"/>
    </font>
    <font>
      <sz val="9"/>
      <color rgb="FF0A3069"/>
      <name val="Consolas"/>
      <family val="3"/>
    </font>
    <font>
      <sz val="11"/>
      <color rgb="FF9C5700"/>
      <name val="Calibri"/>
      <family val="2"/>
      <scheme val="minor"/>
    </font>
    <font>
      <sz val="11"/>
      <color theme="0" tint="-4.9989318521683403E-2"/>
      <name val="Calibri"/>
      <family val="2"/>
      <scheme val="minor"/>
    </font>
    <font>
      <b/>
      <u/>
      <sz val="8"/>
      <color theme="4"/>
      <name val="Calibri"/>
      <family val="2"/>
      <scheme val="minor"/>
    </font>
    <font>
      <sz val="11"/>
      <color rgb="FFFF0000"/>
      <name val="Calibri"/>
      <family val="2"/>
      <scheme val="minor"/>
    </font>
    <font>
      <u/>
      <sz val="11"/>
      <color rgb="FFFF0000"/>
      <name val="Calibri"/>
      <family val="2"/>
      <scheme val="minor"/>
    </font>
    <font>
      <b/>
      <sz val="11"/>
      <color theme="9" tint="-0.249977111117893"/>
      <name val="Calibri"/>
      <family val="2"/>
      <scheme val="minor"/>
    </font>
    <font>
      <b/>
      <sz val="12"/>
      <color rgb="FFC00000"/>
      <name val="Calibri"/>
      <family val="2"/>
      <scheme val="minor"/>
    </font>
    <font>
      <sz val="11"/>
      <color theme="9" tint="-0.249977111117893"/>
      <name val="Calibri"/>
      <family val="2"/>
      <scheme val="minor"/>
    </font>
    <font>
      <b/>
      <i/>
      <sz val="9"/>
      <color theme="1"/>
      <name val="Calibri"/>
      <family val="2"/>
      <scheme val="minor"/>
    </font>
  </fonts>
  <fills count="1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FFEB9C"/>
      </patternFill>
    </fill>
    <fill>
      <patternFill patternType="solid">
        <fgColor theme="2"/>
        <bgColor indexed="64"/>
      </patternFill>
    </fill>
  </fills>
  <borders count="70">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dotted">
        <color indexed="64"/>
      </bottom>
      <diagonal/>
    </border>
    <border>
      <left/>
      <right style="thin">
        <color auto="1"/>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thin">
        <color auto="1"/>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auto="1"/>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7">
    <xf numFmtId="0" fontId="0" fillId="0" borderId="0"/>
    <xf numFmtId="44"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9" fontId="27" fillId="0" borderId="0" applyFont="0" applyFill="0" applyBorder="0" applyAlignment="0" applyProtection="0"/>
    <xf numFmtId="0" fontId="27" fillId="0" borderId="0"/>
    <xf numFmtId="0" fontId="47" fillId="15" borderId="0" applyNumberFormat="0" applyBorder="0" applyAlignment="0" applyProtection="0"/>
  </cellStyleXfs>
  <cellXfs count="564">
    <xf numFmtId="0" fontId="0" fillId="0" borderId="0" xfId="0"/>
    <xf numFmtId="0" fontId="4" fillId="0" borderId="0" xfId="0" applyFont="1"/>
    <xf numFmtId="0" fontId="5" fillId="0" borderId="0" xfId="0" applyFont="1"/>
    <xf numFmtId="0" fontId="6" fillId="0" borderId="0" xfId="2" applyAlignment="1">
      <alignment horizontal="left" vertical="center"/>
    </xf>
    <xf numFmtId="0" fontId="6" fillId="0" borderId="0" xfId="2"/>
    <xf numFmtId="0" fontId="2" fillId="0" borderId="0" xfId="0" applyFont="1"/>
    <xf numFmtId="0" fontId="0" fillId="0" borderId="35" xfId="0" applyBorder="1"/>
    <xf numFmtId="164" fontId="0" fillId="0" borderId="20" xfId="1" applyNumberFormat="1" applyFont="1" applyBorder="1"/>
    <xf numFmtId="0" fontId="0" fillId="0" borderId="37" xfId="0" applyBorder="1"/>
    <xf numFmtId="164" fontId="0" fillId="0" borderId="0" xfId="1" applyNumberFormat="1" applyFont="1" applyBorder="1"/>
    <xf numFmtId="0" fontId="0" fillId="0" borderId="38" xfId="0" applyBorder="1"/>
    <xf numFmtId="164" fontId="0" fillId="0" borderId="33" xfId="1" applyNumberFormat="1" applyFont="1" applyBorder="1"/>
    <xf numFmtId="164" fontId="0" fillId="0" borderId="35" xfId="1" applyNumberFormat="1" applyFont="1" applyBorder="1"/>
    <xf numFmtId="164" fontId="0" fillId="0" borderId="37" xfId="1" applyNumberFormat="1" applyFont="1" applyBorder="1"/>
    <xf numFmtId="164" fontId="0" fillId="0" borderId="38" xfId="1" applyNumberFormat="1" applyFont="1" applyBorder="1"/>
    <xf numFmtId="0" fontId="0" fillId="0" borderId="1" xfId="0" applyBorder="1"/>
    <xf numFmtId="0" fontId="0" fillId="0" borderId="2" xfId="0" applyBorder="1"/>
    <xf numFmtId="0" fontId="0" fillId="0" borderId="0" xfId="0" applyAlignment="1">
      <alignment horizontal="right"/>
    </xf>
    <xf numFmtId="164" fontId="0" fillId="0" borderId="36" xfId="1" applyNumberFormat="1" applyFont="1" applyBorder="1" applyAlignment="1">
      <alignment horizontal="right"/>
    </xf>
    <xf numFmtId="164" fontId="0" fillId="0" borderId="24" xfId="1" applyNumberFormat="1" applyFont="1" applyBorder="1" applyAlignment="1">
      <alignment horizontal="right"/>
    </xf>
    <xf numFmtId="164" fontId="0" fillId="0" borderId="39" xfId="1" applyNumberFormat="1" applyFont="1" applyBorder="1" applyAlignment="1">
      <alignment horizontal="right"/>
    </xf>
    <xf numFmtId="0" fontId="2" fillId="0" borderId="0" xfId="0" applyFont="1" applyAlignment="1">
      <alignment horizontal="center"/>
    </xf>
    <xf numFmtId="164" fontId="0" fillId="0" borderId="33" xfId="0" applyNumberFormat="1" applyBorder="1" applyAlignment="1">
      <alignment horizontal="right"/>
    </xf>
    <xf numFmtId="0" fontId="0" fillId="0" borderId="7" xfId="0" applyBorder="1"/>
    <xf numFmtId="164" fontId="0" fillId="0" borderId="0" xfId="0" applyNumberFormat="1" applyBorder="1" applyAlignment="1">
      <alignment horizontal="right"/>
    </xf>
    <xf numFmtId="164" fontId="0" fillId="0" borderId="8" xfId="0" applyNumberFormat="1" applyBorder="1" applyAlignment="1">
      <alignment horizontal="right"/>
    </xf>
    <xf numFmtId="0" fontId="0" fillId="0" borderId="8" xfId="0" applyBorder="1" applyAlignment="1">
      <alignment horizontal="right"/>
    </xf>
    <xf numFmtId="0" fontId="0" fillId="0" borderId="32" xfId="0" applyBorder="1"/>
    <xf numFmtId="0" fontId="0" fillId="0" borderId="34" xfId="0" applyBorder="1" applyAlignment="1">
      <alignment horizontal="right"/>
    </xf>
    <xf numFmtId="0" fontId="0" fillId="0" borderId="26" xfId="0" applyBorder="1"/>
    <xf numFmtId="164" fontId="0" fillId="0" borderId="21" xfId="0" applyNumberFormat="1" applyBorder="1"/>
    <xf numFmtId="0" fontId="0" fillId="0" borderId="22" xfId="0" applyBorder="1" applyAlignment="1">
      <alignment horizontal="right"/>
    </xf>
    <xf numFmtId="0" fontId="0" fillId="0" borderId="27" xfId="0" applyFont="1" applyBorder="1"/>
    <xf numFmtId="0" fontId="0" fillId="0" borderId="28" xfId="0" applyFont="1" applyBorder="1"/>
    <xf numFmtId="0" fontId="0" fillId="0" borderId="29" xfId="0" applyFont="1" applyBorder="1" applyAlignment="1">
      <alignment horizontal="right"/>
    </xf>
    <xf numFmtId="44" fontId="0" fillId="0" borderId="0" xfId="0" applyNumberFormat="1"/>
    <xf numFmtId="0" fontId="20" fillId="0" borderId="0" xfId="0" applyFont="1"/>
    <xf numFmtId="0" fontId="0" fillId="0" borderId="0" xfId="0" applyFill="1"/>
    <xf numFmtId="9" fontId="28" fillId="11" borderId="0" xfId="4" applyFont="1" applyFill="1" applyBorder="1" applyAlignment="1">
      <alignment horizontal="right" vertical="center" wrapText="1" indent="1"/>
    </xf>
    <xf numFmtId="0" fontId="29" fillId="0" borderId="0" xfId="5" applyFont="1" applyAlignment="1">
      <alignment horizontal="right" indent="1"/>
    </xf>
    <xf numFmtId="165" fontId="29" fillId="11" borderId="0" xfId="5" applyNumberFormat="1" applyFont="1" applyFill="1" applyAlignment="1">
      <alignment horizontal="right" vertical="center" indent="1"/>
    </xf>
    <xf numFmtId="0" fontId="0" fillId="0" borderId="0" xfId="0" applyAlignment="1">
      <alignment horizontal="center"/>
    </xf>
    <xf numFmtId="166" fontId="29" fillId="0" borderId="0" xfId="3" applyNumberFormat="1" applyFont="1" applyFill="1" applyAlignment="1">
      <alignment horizontal="right" vertical="center" indent="1"/>
    </xf>
    <xf numFmtId="167" fontId="29" fillId="0" borderId="0" xfId="5" applyNumberFormat="1" applyFont="1" applyAlignment="1">
      <alignment horizontal="right" vertical="center" indent="1"/>
    </xf>
    <xf numFmtId="9" fontId="29" fillId="0" borderId="0" xfId="5" applyNumberFormat="1" applyFont="1" applyAlignment="1">
      <alignment horizontal="right" vertical="center" indent="1"/>
    </xf>
    <xf numFmtId="2" fontId="29" fillId="0" borderId="0" xfId="5" applyNumberFormat="1" applyFont="1" applyAlignment="1">
      <alignment horizontal="right" vertical="center" indent="1"/>
    </xf>
    <xf numFmtId="0" fontId="29" fillId="0" borderId="33" xfId="5" applyFont="1" applyBorder="1"/>
    <xf numFmtId="0" fontId="31" fillId="0" borderId="31" xfId="5" applyFont="1" applyBorder="1" applyAlignment="1">
      <alignment vertical="center" wrapText="1"/>
    </xf>
    <xf numFmtId="0" fontId="31" fillId="0" borderId="27" xfId="5" applyFont="1" applyBorder="1" applyAlignment="1">
      <alignment horizontal="center" vertical="center" wrapText="1"/>
    </xf>
    <xf numFmtId="0" fontId="31" fillId="0" borderId="28" xfId="5" applyFont="1" applyBorder="1" applyAlignment="1">
      <alignment horizontal="center" vertical="center" wrapText="1"/>
    </xf>
    <xf numFmtId="0" fontId="31" fillId="0" borderId="29" xfId="5" applyFont="1" applyBorder="1" applyAlignment="1">
      <alignment horizontal="center" vertical="center" wrapText="1"/>
    </xf>
    <xf numFmtId="0" fontId="31" fillId="0" borderId="0" xfId="5" applyFont="1" applyAlignment="1">
      <alignment horizontal="center" vertical="center" wrapText="1"/>
    </xf>
    <xf numFmtId="0" fontId="31" fillId="0" borderId="27" xfId="5" applyFont="1" applyBorder="1" applyAlignment="1">
      <alignment horizontal="centerContinuous" vertical="center" wrapText="1"/>
    </xf>
    <xf numFmtId="0" fontId="29" fillId="0" borderId="20" xfId="5" applyFont="1" applyBorder="1" applyAlignment="1">
      <alignment vertical="top" wrapText="1"/>
    </xf>
    <xf numFmtId="0" fontId="29" fillId="0" borderId="47" xfId="5" applyFont="1" applyBorder="1" applyAlignment="1">
      <alignment vertical="top" wrapText="1"/>
    </xf>
    <xf numFmtId="0" fontId="29" fillId="0" borderId="20" xfId="5" applyFont="1" applyBorder="1" applyAlignment="1">
      <alignment horizontal="center" vertical="center" wrapText="1"/>
    </xf>
    <xf numFmtId="0" fontId="29" fillId="0" borderId="48" xfId="5" applyFont="1" applyBorder="1" applyAlignment="1">
      <alignment horizontal="center" vertical="center" wrapText="1"/>
    </xf>
    <xf numFmtId="0" fontId="29" fillId="0" borderId="47" xfId="5" applyFont="1" applyBorder="1" applyAlignment="1">
      <alignment horizontal="left" vertical="top" wrapText="1" indent="1"/>
    </xf>
    <xf numFmtId="0" fontId="29" fillId="0" borderId="20" xfId="5" applyFont="1" applyBorder="1" applyAlignment="1">
      <alignment horizontal="right" vertical="top" wrapText="1" indent="1"/>
    </xf>
    <xf numFmtId="0" fontId="29" fillId="0" borderId="0" xfId="5" applyFont="1" applyAlignment="1">
      <alignment horizontal="left" vertical="top" wrapText="1" indent="1"/>
    </xf>
    <xf numFmtId="0" fontId="29" fillId="11" borderId="48" xfId="5" applyFont="1" applyFill="1" applyBorder="1" applyAlignment="1">
      <alignment horizontal="right" vertical="center" wrapText="1" indent="1"/>
    </xf>
    <xf numFmtId="0" fontId="29" fillId="0" borderId="9" xfId="5" applyFont="1" applyBorder="1" applyAlignment="1">
      <alignment horizontal="right" wrapText="1" indent="1"/>
    </xf>
    <xf numFmtId="0" fontId="29" fillId="0" borderId="0" xfId="5" applyFont="1" applyAlignment="1">
      <alignment vertical="top"/>
    </xf>
    <xf numFmtId="0" fontId="32" fillId="0" borderId="7" xfId="5" applyFont="1" applyBorder="1" applyAlignment="1">
      <alignment vertical="top" wrapText="1"/>
    </xf>
    <xf numFmtId="0" fontId="29" fillId="0" borderId="0" xfId="5" applyFont="1" applyAlignment="1">
      <alignment vertical="top" wrapText="1"/>
    </xf>
    <xf numFmtId="0" fontId="29" fillId="0" borderId="0" xfId="5" applyFont="1" applyAlignment="1">
      <alignment horizontal="left" vertical="top" wrapText="1"/>
    </xf>
    <xf numFmtId="0" fontId="29" fillId="0" borderId="8" xfId="5" applyFont="1" applyBorder="1" applyAlignment="1">
      <alignment horizontal="right" vertical="center" wrapText="1" indent="1"/>
    </xf>
    <xf numFmtId="0" fontId="31" fillId="0" borderId="7" xfId="5" applyFont="1" applyBorder="1" applyAlignment="1">
      <alignment horizontal="right" vertical="top" indent="1"/>
    </xf>
    <xf numFmtId="0" fontId="31" fillId="0" borderId="0" xfId="5" applyFont="1" applyAlignment="1">
      <alignment horizontal="right" vertical="top" indent="1"/>
    </xf>
    <xf numFmtId="0" fontId="29" fillId="0" borderId="0" xfId="5" applyFont="1" applyAlignment="1">
      <alignment horizontal="right" vertical="top" wrapText="1" indent="1"/>
    </xf>
    <xf numFmtId="0" fontId="29" fillId="11" borderId="8" xfId="5" applyFont="1" applyFill="1" applyBorder="1" applyAlignment="1">
      <alignment horizontal="right" vertical="center" indent="1"/>
    </xf>
    <xf numFmtId="0" fontId="29" fillId="0" borderId="11" xfId="5" applyFont="1" applyBorder="1" applyAlignment="1">
      <alignment horizontal="right" wrapText="1" indent="1"/>
    </xf>
    <xf numFmtId="0" fontId="29" fillId="0" borderId="7" xfId="5" applyFont="1" applyBorder="1" applyAlignment="1">
      <alignment horizontal="left" vertical="top" wrapText="1"/>
    </xf>
    <xf numFmtId="0" fontId="29" fillId="0" borderId="0" xfId="5" applyFont="1" applyAlignment="1">
      <alignment horizontal="right" vertical="top" wrapText="1"/>
    </xf>
    <xf numFmtId="0" fontId="29" fillId="0" borderId="0" xfId="5" applyFont="1" applyAlignment="1">
      <alignment horizontal="left" vertical="top"/>
    </xf>
    <xf numFmtId="3" fontId="29" fillId="0" borderId="8" xfId="5" applyNumberFormat="1" applyFont="1" applyBorder="1" applyAlignment="1">
      <alignment horizontal="right" vertical="top" wrapText="1"/>
    </xf>
    <xf numFmtId="3" fontId="29" fillId="11" borderId="8" xfId="5" applyNumberFormat="1" applyFont="1" applyFill="1" applyBorder="1" applyAlignment="1">
      <alignment horizontal="right" vertical="top" wrapText="1"/>
    </xf>
    <xf numFmtId="0" fontId="29" fillId="0" borderId="0" xfId="5" applyFont="1"/>
    <xf numFmtId="0" fontId="29" fillId="0" borderId="7" xfId="5" applyFont="1" applyBorder="1" applyAlignment="1">
      <alignment wrapText="1"/>
    </xf>
    <xf numFmtId="0" fontId="29" fillId="0" borderId="0" xfId="5" applyFont="1" applyAlignment="1">
      <alignment wrapText="1"/>
    </xf>
    <xf numFmtId="0" fontId="29" fillId="0" borderId="0" xfId="5" applyFont="1" applyAlignment="1">
      <alignment horizontal="left"/>
    </xf>
    <xf numFmtId="3" fontId="29" fillId="0" borderId="8" xfId="5" applyNumberFormat="1" applyFont="1" applyBorder="1" applyAlignment="1">
      <alignment horizontal="right" wrapText="1"/>
    </xf>
    <xf numFmtId="0" fontId="29" fillId="0" borderId="7" xfId="5" applyFont="1" applyBorder="1" applyAlignment="1">
      <alignment horizontal="right" wrapText="1"/>
    </xf>
    <xf numFmtId="0" fontId="29" fillId="0" borderId="0" xfId="5" applyFont="1" applyAlignment="1">
      <alignment horizontal="right" wrapText="1"/>
    </xf>
    <xf numFmtId="3" fontId="29" fillId="11" borderId="8" xfId="5" applyNumberFormat="1" applyFont="1" applyFill="1" applyBorder="1" applyAlignment="1">
      <alignment horizontal="right" wrapText="1"/>
    </xf>
    <xf numFmtId="0" fontId="29" fillId="0" borderId="8" xfId="5" applyFont="1" applyBorder="1"/>
    <xf numFmtId="0" fontId="29" fillId="0" borderId="33" xfId="5" applyFont="1" applyBorder="1" applyAlignment="1">
      <alignment horizontal="center" vertical="center"/>
    </xf>
    <xf numFmtId="168" fontId="29" fillId="0" borderId="33" xfId="5" applyNumberFormat="1" applyFont="1" applyBorder="1"/>
    <xf numFmtId="0" fontId="31" fillId="0" borderId="17" xfId="5" applyFont="1" applyBorder="1" applyAlignment="1">
      <alignment horizontal="left"/>
    </xf>
    <xf numFmtId="0" fontId="29" fillId="0" borderId="18" xfId="5" applyFont="1" applyBorder="1" applyAlignment="1">
      <alignment horizontal="center"/>
    </xf>
    <xf numFmtId="0" fontId="29" fillId="0" borderId="18" xfId="5" applyFont="1" applyBorder="1" applyAlignment="1">
      <alignment horizontal="center" wrapText="1"/>
    </xf>
    <xf numFmtId="0" fontId="29" fillId="0" borderId="0" xfId="5" applyFont="1" applyAlignment="1">
      <alignment horizontal="center"/>
    </xf>
    <xf numFmtId="0" fontId="31" fillId="0" borderId="18" xfId="5" applyFont="1" applyBorder="1" applyAlignment="1">
      <alignment horizontal="left"/>
    </xf>
    <xf numFmtId="0" fontId="29" fillId="0" borderId="19" xfId="5" applyFont="1" applyBorder="1" applyAlignment="1">
      <alignment horizontal="center" wrapText="1"/>
    </xf>
    <xf numFmtId="0" fontId="29" fillId="0" borderId="0" xfId="5" applyFont="1" applyAlignment="1">
      <alignment horizontal="center" wrapText="1"/>
    </xf>
    <xf numFmtId="0" fontId="31" fillId="0" borderId="0" xfId="5" applyFont="1" applyAlignment="1">
      <alignment horizontal="center"/>
    </xf>
    <xf numFmtId="0" fontId="29" fillId="0" borderId="0" xfId="5" applyFont="1" applyAlignment="1">
      <alignment horizontal="center" vertical="center"/>
    </xf>
    <xf numFmtId="168" fontId="31" fillId="0" borderId="31" xfId="5" applyNumberFormat="1" applyFont="1" applyBorder="1" applyAlignment="1">
      <alignment vertical="center" wrapText="1"/>
    </xf>
    <xf numFmtId="0" fontId="31" fillId="0" borderId="40" xfId="5" applyFont="1" applyBorder="1" applyAlignment="1">
      <alignment vertical="center" wrapText="1"/>
    </xf>
    <xf numFmtId="0" fontId="31" fillId="0" borderId="31" xfId="5" applyFont="1" applyBorder="1" applyAlignment="1">
      <alignment horizontal="centerContinuous"/>
    </xf>
    <xf numFmtId="0" fontId="31" fillId="0" borderId="31" xfId="5" applyFont="1" applyBorder="1" applyAlignment="1">
      <alignment horizontal="centerContinuous" wrapText="1"/>
    </xf>
    <xf numFmtId="0" fontId="31" fillId="0" borderId="49" xfId="5" applyFont="1" applyBorder="1" applyAlignment="1">
      <alignment horizontal="centerContinuous"/>
    </xf>
    <xf numFmtId="0" fontId="31" fillId="0" borderId="50" xfId="5" applyFont="1" applyBorder="1" applyAlignment="1">
      <alignment horizontal="center" wrapText="1"/>
    </xf>
    <xf numFmtId="0" fontId="31" fillId="0" borderId="51" xfId="5" applyFont="1" applyBorder="1" applyAlignment="1">
      <alignment vertical="top"/>
    </xf>
    <xf numFmtId="0" fontId="31" fillId="0" borderId="0" xfId="5" applyFont="1" applyAlignment="1">
      <alignment vertical="top"/>
    </xf>
    <xf numFmtId="0" fontId="31" fillId="0" borderId="31" xfId="5" applyFont="1" applyBorder="1" applyAlignment="1">
      <alignment vertical="top"/>
    </xf>
    <xf numFmtId="0" fontId="31" fillId="0" borderId="49" xfId="5" applyFont="1" applyBorder="1" applyAlignment="1">
      <alignment vertical="top"/>
    </xf>
    <xf numFmtId="0" fontId="31" fillId="0" borderId="50" xfId="5" applyFont="1" applyBorder="1" applyAlignment="1">
      <alignment horizontal="centerContinuous"/>
    </xf>
    <xf numFmtId="0" fontId="31" fillId="0" borderId="51" xfId="5" applyFont="1" applyBorder="1" applyAlignment="1">
      <alignment horizontal="centerContinuous"/>
    </xf>
    <xf numFmtId="0" fontId="31" fillId="0" borderId="0" xfId="5" applyFont="1" applyAlignment="1">
      <alignment horizontal="centerContinuous"/>
    </xf>
    <xf numFmtId="0" fontId="31" fillId="11" borderId="31" xfId="5" applyFont="1" applyFill="1" applyBorder="1" applyAlignment="1">
      <alignment horizontal="centerContinuous"/>
    </xf>
    <xf numFmtId="0" fontId="31" fillId="11" borderId="31" xfId="5" applyFont="1" applyFill="1" applyBorder="1" applyAlignment="1">
      <alignment horizontal="centerContinuous" wrapText="1"/>
    </xf>
    <xf numFmtId="0" fontId="31" fillId="11" borderId="31" xfId="5" applyFont="1" applyFill="1" applyBorder="1" applyAlignment="1">
      <alignment horizontal="centerContinuous" vertical="top"/>
    </xf>
    <xf numFmtId="0" fontId="31" fillId="11" borderId="40" xfId="5" applyFont="1" applyFill="1" applyBorder="1" applyAlignment="1">
      <alignment horizontal="centerContinuous"/>
    </xf>
    <xf numFmtId="0" fontId="31" fillId="0" borderId="28" xfId="5" applyFont="1" applyBorder="1" applyAlignment="1">
      <alignment horizontal="centerContinuous" vertical="center" wrapText="1"/>
    </xf>
    <xf numFmtId="0" fontId="31" fillId="0" borderId="29" xfId="5" applyFont="1" applyBorder="1" applyAlignment="1">
      <alignment horizontal="centerContinuous" vertical="center" wrapText="1"/>
    </xf>
    <xf numFmtId="2" fontId="31" fillId="0" borderId="28" xfId="5" applyNumberFormat="1" applyFont="1" applyBorder="1" applyAlignment="1">
      <alignment horizontal="center" vertical="center" wrapText="1"/>
    </xf>
    <xf numFmtId="0" fontId="31" fillId="0" borderId="52" xfId="5" applyFont="1" applyBorder="1" applyAlignment="1">
      <alignment horizontal="center" vertical="center" wrapText="1"/>
    </xf>
    <xf numFmtId="0" fontId="31" fillId="0" borderId="14" xfId="5" applyFont="1" applyBorder="1" applyAlignment="1">
      <alignment horizontal="center" vertical="center" wrapText="1"/>
    </xf>
    <xf numFmtId="0" fontId="31" fillId="0" borderId="41" xfId="5" applyFont="1" applyBorder="1" applyAlignment="1">
      <alignment horizontal="center" vertical="center" wrapText="1"/>
    </xf>
    <xf numFmtId="0" fontId="31" fillId="11" borderId="28" xfId="5" applyFont="1" applyFill="1" applyBorder="1" applyAlignment="1">
      <alignment horizontal="center" vertical="center" wrapText="1"/>
    </xf>
    <xf numFmtId="9" fontId="29" fillId="0" borderId="0" xfId="4" applyFont="1" applyFill="1" applyBorder="1" applyAlignment="1">
      <alignment horizontal="center" vertical="center"/>
    </xf>
    <xf numFmtId="169" fontId="29" fillId="0" borderId="0" xfId="5" applyNumberFormat="1" applyFont="1" applyAlignment="1">
      <alignment horizontal="center" vertical="center"/>
    </xf>
    <xf numFmtId="9" fontId="29" fillId="0" borderId="0" xfId="5" applyNumberFormat="1" applyFont="1" applyAlignment="1">
      <alignment horizontal="center" vertical="center"/>
    </xf>
    <xf numFmtId="0" fontId="29" fillId="0" borderId="53" xfId="5" applyFont="1" applyBorder="1" applyAlignment="1">
      <alignment horizontal="right" vertical="center" wrapText="1" indent="1"/>
    </xf>
    <xf numFmtId="168" fontId="29" fillId="0" borderId="53" xfId="5" applyNumberFormat="1" applyFont="1" applyBorder="1" applyAlignment="1">
      <alignment horizontal="right" wrapText="1" indent="1"/>
    </xf>
    <xf numFmtId="0" fontId="29" fillId="0" borderId="10" xfId="5" applyFont="1" applyBorder="1" applyAlignment="1">
      <alignment horizontal="right" wrapText="1" indent="1"/>
    </xf>
    <xf numFmtId="2" fontId="29" fillId="0" borderId="47" xfId="5" applyNumberFormat="1" applyFont="1" applyBorder="1" applyAlignment="1">
      <alignment horizontal="center"/>
    </xf>
    <xf numFmtId="164" fontId="29" fillId="0" borderId="20" xfId="1" applyNumberFormat="1" applyFont="1" applyFill="1" applyBorder="1" applyAlignment="1">
      <alignment horizontal="right" indent="1"/>
    </xf>
    <xf numFmtId="6" fontId="29" fillId="0" borderId="20" xfId="5" applyNumberFormat="1" applyFont="1" applyBorder="1" applyAlignment="1">
      <alignment horizontal="right" wrapText="1" indent="1"/>
    </xf>
    <xf numFmtId="44" fontId="29" fillId="0" borderId="20" xfId="1" applyFont="1" applyFill="1" applyBorder="1" applyAlignment="1">
      <alignment horizontal="right" indent="1"/>
    </xf>
    <xf numFmtId="2" fontId="29" fillId="0" borderId="20" xfId="5" applyNumberFormat="1" applyFont="1" applyBorder="1" applyAlignment="1">
      <alignment horizontal="right" indent="1"/>
    </xf>
    <xf numFmtId="165" fontId="29" fillId="0" borderId="53" xfId="5" applyNumberFormat="1" applyFont="1" applyBorder="1" applyAlignment="1">
      <alignment horizontal="right" indent="1"/>
    </xf>
    <xf numFmtId="1" fontId="29" fillId="0" borderId="35" xfId="5" applyNumberFormat="1" applyFont="1" applyBorder="1" applyAlignment="1">
      <alignment horizontal="right" indent="1"/>
    </xf>
    <xf numFmtId="165" fontId="29" fillId="0" borderId="0" xfId="5" applyNumberFormat="1" applyFont="1" applyAlignment="1">
      <alignment horizontal="right" indent="1"/>
    </xf>
    <xf numFmtId="4" fontId="29" fillId="0" borderId="20" xfId="5" applyNumberFormat="1" applyFont="1" applyBorder="1" applyAlignment="1">
      <alignment horizontal="right" indent="1"/>
    </xf>
    <xf numFmtId="169" fontId="29" fillId="0" borderId="0" xfId="5" applyNumberFormat="1" applyFont="1" applyAlignment="1">
      <alignment horizontal="right" indent="1"/>
    </xf>
    <xf numFmtId="0" fontId="29" fillId="0" borderId="20" xfId="5" applyFont="1" applyBorder="1" applyAlignment="1">
      <alignment horizontal="right" wrapText="1" indent="1"/>
    </xf>
    <xf numFmtId="0" fontId="29" fillId="0" borderId="20" xfId="5" applyFont="1" applyBorder="1" applyAlignment="1">
      <alignment horizontal="right" indent="1"/>
    </xf>
    <xf numFmtId="165" fontId="29" fillId="0" borderId="20" xfId="5" applyNumberFormat="1" applyFont="1" applyBorder="1" applyAlignment="1">
      <alignment horizontal="right" indent="1"/>
    </xf>
    <xf numFmtId="165" fontId="29" fillId="0" borderId="53" xfId="5" applyNumberFormat="1" applyFont="1" applyBorder="1" applyAlignment="1">
      <alignment horizontal="right" wrapText="1" indent="1"/>
    </xf>
    <xf numFmtId="9" fontId="28" fillId="0" borderId="0" xfId="4" applyFont="1" applyFill="1" applyBorder="1" applyAlignment="1">
      <alignment horizontal="right" vertical="center" wrapText="1" indent="1"/>
    </xf>
    <xf numFmtId="169" fontId="29" fillId="0" borderId="0" xfId="5" applyNumberFormat="1" applyFont="1" applyAlignment="1">
      <alignment horizontal="right" vertical="center" indent="1"/>
    </xf>
    <xf numFmtId="0" fontId="29" fillId="0" borderId="1" xfId="5" applyFont="1" applyBorder="1" applyAlignment="1">
      <alignment horizontal="right" vertical="center" wrapText="1" indent="1"/>
    </xf>
    <xf numFmtId="168" fontId="29" fillId="0" borderId="1" xfId="5" applyNumberFormat="1" applyFont="1" applyBorder="1" applyAlignment="1">
      <alignment horizontal="right" wrapText="1" indent="1"/>
    </xf>
    <xf numFmtId="0" fontId="29" fillId="0" borderId="12" xfId="5" applyFont="1" applyBorder="1" applyAlignment="1">
      <alignment horizontal="right" wrapText="1" indent="1"/>
    </xf>
    <xf numFmtId="2" fontId="29" fillId="0" borderId="7" xfId="5" applyNumberFormat="1" applyFont="1" applyBorder="1" applyAlignment="1">
      <alignment horizontal="center"/>
    </xf>
    <xf numFmtId="164" fontId="29" fillId="0" borderId="0" xfId="1" applyNumberFormat="1" applyFont="1" applyFill="1" applyBorder="1" applyAlignment="1">
      <alignment horizontal="right" indent="1"/>
    </xf>
    <xf numFmtId="6" fontId="29" fillId="0" borderId="0" xfId="5" applyNumberFormat="1" applyFont="1" applyAlignment="1">
      <alignment horizontal="right" wrapText="1" indent="1"/>
    </xf>
    <xf numFmtId="44" fontId="29" fillId="0" borderId="0" xfId="1" applyFont="1" applyFill="1" applyBorder="1" applyAlignment="1">
      <alignment horizontal="right" indent="1"/>
    </xf>
    <xf numFmtId="2" fontId="29" fillId="0" borderId="0" xfId="5" applyNumberFormat="1" applyFont="1" applyAlignment="1">
      <alignment horizontal="right" indent="1"/>
    </xf>
    <xf numFmtId="165" fontId="29" fillId="0" borderId="1" xfId="5" applyNumberFormat="1" applyFont="1" applyBorder="1" applyAlignment="1">
      <alignment horizontal="right" indent="1"/>
    </xf>
    <xf numFmtId="1" fontId="29" fillId="0" borderId="37" xfId="5" applyNumberFormat="1" applyFont="1" applyBorder="1" applyAlignment="1">
      <alignment horizontal="right" indent="1"/>
    </xf>
    <xf numFmtId="4" fontId="29" fillId="0" borderId="0" xfId="5" applyNumberFormat="1" applyFont="1" applyAlignment="1">
      <alignment horizontal="right" indent="1"/>
    </xf>
    <xf numFmtId="0" fontId="29" fillId="0" borderId="0" xfId="5" applyFont="1" applyAlignment="1">
      <alignment horizontal="right" wrapText="1" indent="1"/>
    </xf>
    <xf numFmtId="164" fontId="29" fillId="0" borderId="8" xfId="1" applyNumberFormat="1" applyFont="1" applyFill="1" applyBorder="1" applyAlignment="1">
      <alignment horizontal="right" indent="1"/>
    </xf>
    <xf numFmtId="9" fontId="29" fillId="0" borderId="0" xfId="4" applyFont="1" applyFill="1" applyBorder="1" applyAlignment="1">
      <alignment horizontal="right" vertical="center" indent="1"/>
    </xf>
    <xf numFmtId="0" fontId="33" fillId="0" borderId="0" xfId="0" applyFont="1" applyAlignment="1">
      <alignment horizontal="left" vertical="center"/>
    </xf>
    <xf numFmtId="168" fontId="29" fillId="0" borderId="1" xfId="5" applyNumberFormat="1" applyFont="1" applyBorder="1" applyAlignment="1">
      <alignment horizontal="right" vertical="center" wrapText="1" indent="1"/>
    </xf>
    <xf numFmtId="3" fontId="29" fillId="0" borderId="12" xfId="5" applyNumberFormat="1" applyFont="1" applyBorder="1" applyAlignment="1">
      <alignment horizontal="right" vertical="center" wrapText="1" indent="1"/>
    </xf>
    <xf numFmtId="2" fontId="29" fillId="0" borderId="7" xfId="5" applyNumberFormat="1" applyFont="1" applyBorder="1" applyAlignment="1">
      <alignment horizontal="center" vertical="center"/>
    </xf>
    <xf numFmtId="164" fontId="29" fillId="0" borderId="0" xfId="1" applyNumberFormat="1" applyFont="1" applyFill="1" applyBorder="1" applyAlignment="1">
      <alignment horizontal="right" vertical="center" indent="1"/>
    </xf>
    <xf numFmtId="6" fontId="29" fillId="0" borderId="0" xfId="5" applyNumberFormat="1" applyFont="1" applyAlignment="1">
      <alignment horizontal="right" vertical="center" wrapText="1" indent="1"/>
    </xf>
    <xf numFmtId="44" fontId="29" fillId="0" borderId="0" xfId="1" applyFont="1" applyFill="1" applyBorder="1" applyAlignment="1">
      <alignment horizontal="right" vertical="center" indent="1"/>
    </xf>
    <xf numFmtId="2" fontId="29" fillId="0" borderId="0" xfId="5" applyNumberFormat="1" applyFont="1" applyAlignment="1">
      <alignment horizontal="right" vertical="center" wrapText="1" indent="1"/>
    </xf>
    <xf numFmtId="165" fontId="29" fillId="0" borderId="1" xfId="5" applyNumberFormat="1" applyFont="1" applyBorder="1" applyAlignment="1">
      <alignment horizontal="right" vertical="center" wrapText="1" indent="1"/>
    </xf>
    <xf numFmtId="1" fontId="29" fillId="0" borderId="37" xfId="5" applyNumberFormat="1" applyFont="1" applyBorder="1" applyAlignment="1">
      <alignment horizontal="right" vertical="center" indent="1"/>
    </xf>
    <xf numFmtId="165" fontId="29" fillId="0" borderId="0" xfId="5" applyNumberFormat="1" applyFont="1" applyAlignment="1">
      <alignment horizontal="right" vertical="center" indent="1"/>
    </xf>
    <xf numFmtId="4" fontId="29" fillId="0" borderId="0" xfId="5" applyNumberFormat="1" applyFont="1" applyAlignment="1">
      <alignment horizontal="right" vertical="center" indent="1"/>
    </xf>
    <xf numFmtId="164" fontId="29" fillId="0" borderId="8" xfId="1" applyNumberFormat="1" applyFont="1" applyFill="1" applyBorder="1" applyAlignment="1">
      <alignment horizontal="right" vertical="center" indent="1"/>
    </xf>
    <xf numFmtId="0" fontId="34" fillId="0" borderId="0" xfId="0" applyFont="1" applyAlignment="1">
      <alignment horizontal="left" vertical="center"/>
    </xf>
    <xf numFmtId="11" fontId="29" fillId="0" borderId="1" xfId="5" applyNumberFormat="1" applyFont="1" applyBorder="1" applyAlignment="1">
      <alignment horizontal="right" vertical="center" wrapText="1" indent="1"/>
    </xf>
    <xf numFmtId="0" fontId="0" fillId="0" borderId="0" xfId="0" applyAlignment="1">
      <alignment wrapText="1"/>
    </xf>
    <xf numFmtId="44" fontId="0" fillId="0" borderId="0" xfId="1" applyFont="1"/>
    <xf numFmtId="22" fontId="0" fillId="0" borderId="0" xfId="0" applyNumberFormat="1"/>
    <xf numFmtId="0" fontId="37" fillId="0" borderId="0" xfId="0" applyFont="1"/>
    <xf numFmtId="0" fontId="36" fillId="0" borderId="0" xfId="0" applyFont="1"/>
    <xf numFmtId="0" fontId="35" fillId="0" borderId="0" xfId="0" applyFont="1"/>
    <xf numFmtId="0" fontId="35" fillId="0" borderId="54" xfId="0" applyFont="1" applyBorder="1" applyAlignment="1">
      <alignment vertical="center" wrapText="1"/>
    </xf>
    <xf numFmtId="0" fontId="35" fillId="0" borderId="54" xfId="0" applyFont="1" applyBorder="1" applyAlignment="1">
      <alignment horizontal="right" vertical="center" wrapText="1"/>
    </xf>
    <xf numFmtId="22" fontId="35" fillId="0" borderId="54" xfId="0" applyNumberFormat="1" applyFont="1" applyBorder="1" applyAlignment="1">
      <alignment horizontal="right" vertical="center" wrapText="1"/>
    </xf>
    <xf numFmtId="0" fontId="38" fillId="0" borderId="0" xfId="0" applyFont="1"/>
    <xf numFmtId="0" fontId="39" fillId="0" borderId="0" xfId="0" applyFont="1" applyAlignment="1">
      <alignment vertical="center" wrapText="1"/>
    </xf>
    <xf numFmtId="0" fontId="37" fillId="0" borderId="37" xfId="0" applyFont="1" applyBorder="1"/>
    <xf numFmtId="170" fontId="37" fillId="0" borderId="0" xfId="3" applyNumberFormat="1" applyFont="1"/>
    <xf numFmtId="0" fontId="0" fillId="6" borderId="0" xfId="0" applyFill="1"/>
    <xf numFmtId="164" fontId="0" fillId="6" borderId="37" xfId="1" applyNumberFormat="1" applyFont="1" applyFill="1" applyBorder="1"/>
    <xf numFmtId="164" fontId="0" fillId="6" borderId="0" xfId="1" applyNumberFormat="1" applyFont="1" applyFill="1" applyBorder="1"/>
    <xf numFmtId="0" fontId="0" fillId="0" borderId="37" xfId="1" applyNumberFormat="1" applyFont="1" applyBorder="1"/>
    <xf numFmtId="0" fontId="0" fillId="0" borderId="0" xfId="1" applyNumberFormat="1" applyFont="1" applyBorder="1"/>
    <xf numFmtId="2" fontId="29" fillId="0" borderId="0" xfId="5" applyNumberFormat="1" applyFont="1" applyAlignment="1">
      <alignment horizontal="left" vertical="center" indent="1"/>
    </xf>
    <xf numFmtId="167" fontId="29" fillId="0" borderId="0" xfId="5" applyNumberFormat="1" applyFont="1" applyAlignment="1">
      <alignment horizontal="left" vertical="center" indent="1"/>
    </xf>
    <xf numFmtId="0" fontId="29" fillId="0" borderId="20" xfId="5" applyFont="1" applyBorder="1" applyAlignment="1">
      <alignment horizontal="left" vertical="top" wrapText="1" indent="1"/>
    </xf>
    <xf numFmtId="0" fontId="29" fillId="0" borderId="48" xfId="5" applyFont="1" applyBorder="1" applyAlignment="1">
      <alignment horizontal="right" vertical="center" wrapText="1" indent="1"/>
    </xf>
    <xf numFmtId="0" fontId="40" fillId="0" borderId="20" xfId="5" applyFont="1" applyBorder="1" applyAlignment="1">
      <alignment horizontal="right" vertical="top" wrapText="1" indent="1"/>
    </xf>
    <xf numFmtId="0" fontId="40" fillId="0" borderId="20" xfId="5" applyFont="1" applyBorder="1" applyAlignment="1">
      <alignment horizontal="left" vertical="top" wrapText="1" indent="1"/>
    </xf>
    <xf numFmtId="0" fontId="40" fillId="0" borderId="0" xfId="5" applyFont="1" applyAlignment="1">
      <alignment horizontal="left" vertical="top" wrapText="1" indent="1"/>
    </xf>
    <xf numFmtId="0" fontId="40" fillId="0" borderId="9" xfId="5" applyFont="1" applyBorder="1" applyAlignment="1">
      <alignment horizontal="right" wrapText="1" indent="1"/>
    </xf>
    <xf numFmtId="0" fontId="40" fillId="0" borderId="53" xfId="5" applyFont="1" applyBorder="1" applyAlignment="1">
      <alignment horizontal="right" vertical="center" wrapText="1" indent="1"/>
    </xf>
    <xf numFmtId="168" fontId="40" fillId="0" borderId="53" xfId="5" applyNumberFormat="1" applyFont="1" applyBorder="1" applyAlignment="1">
      <alignment horizontal="right" wrapText="1" indent="1"/>
    </xf>
    <xf numFmtId="0" fontId="40" fillId="0" borderId="10" xfId="5" applyFont="1" applyBorder="1" applyAlignment="1">
      <alignment horizontal="right" wrapText="1" indent="1"/>
    </xf>
    <xf numFmtId="2" fontId="35" fillId="0" borderId="47" xfId="5" applyNumberFormat="1" applyFont="1" applyBorder="1" applyAlignment="1">
      <alignment horizontal="center"/>
    </xf>
    <xf numFmtId="164" fontId="40" fillId="0" borderId="20" xfId="1" applyNumberFormat="1" applyFont="1" applyFill="1" applyBorder="1" applyAlignment="1">
      <alignment horizontal="right" indent="1"/>
    </xf>
    <xf numFmtId="165" fontId="40" fillId="0" borderId="53" xfId="5" applyNumberFormat="1" applyFont="1" applyBorder="1" applyAlignment="1">
      <alignment horizontal="right" indent="1"/>
    </xf>
    <xf numFmtId="1" fontId="40" fillId="0" borderId="35" xfId="5" applyNumberFormat="1" applyFont="1" applyBorder="1" applyAlignment="1">
      <alignment horizontal="right" indent="1"/>
    </xf>
    <xf numFmtId="165" fontId="40" fillId="0" borderId="0" xfId="5" applyNumberFormat="1" applyFont="1" applyAlignment="1">
      <alignment horizontal="right" indent="1"/>
    </xf>
    <xf numFmtId="6" fontId="40" fillId="0" borderId="20" xfId="5" applyNumberFormat="1" applyFont="1" applyBorder="1" applyAlignment="1">
      <alignment horizontal="right" wrapText="1" indent="1"/>
    </xf>
    <xf numFmtId="44" fontId="40" fillId="0" borderId="20" xfId="1" applyFont="1" applyFill="1" applyBorder="1" applyAlignment="1">
      <alignment horizontal="right" indent="1"/>
    </xf>
    <xf numFmtId="4" fontId="40" fillId="0" borderId="20" xfId="5" applyNumberFormat="1" applyFont="1" applyBorder="1" applyAlignment="1">
      <alignment horizontal="right" indent="1"/>
    </xf>
    <xf numFmtId="164" fontId="41" fillId="0" borderId="20" xfId="1" applyNumberFormat="1" applyFont="1" applyFill="1" applyBorder="1" applyAlignment="1">
      <alignment horizontal="right" indent="1"/>
    </xf>
    <xf numFmtId="169" fontId="40" fillId="0" borderId="0" xfId="5" applyNumberFormat="1" applyFont="1" applyAlignment="1">
      <alignment horizontal="right" indent="1"/>
    </xf>
    <xf numFmtId="0" fontId="40" fillId="0" borderId="20" xfId="5" applyFont="1" applyBorder="1" applyAlignment="1">
      <alignment horizontal="right" wrapText="1" indent="1"/>
    </xf>
    <xf numFmtId="0" fontId="40" fillId="0" borderId="20" xfId="5" applyFont="1" applyBorder="1" applyAlignment="1">
      <alignment horizontal="right" indent="1"/>
    </xf>
    <xf numFmtId="165" fontId="40" fillId="0" borderId="20" xfId="5" applyNumberFormat="1" applyFont="1" applyBorder="1" applyAlignment="1">
      <alignment horizontal="right" indent="1"/>
    </xf>
    <xf numFmtId="0" fontId="29" fillId="11" borderId="7" xfId="5" applyFont="1" applyFill="1" applyBorder="1" applyAlignment="1">
      <alignment horizontal="left" vertical="top" indent="1"/>
    </xf>
    <xf numFmtId="0" fontId="40" fillId="0" borderId="7" xfId="5" applyFont="1" applyBorder="1" applyAlignment="1">
      <alignment horizontal="left" vertical="top" indent="1"/>
    </xf>
    <xf numFmtId="0" fontId="40" fillId="0" borderId="0" xfId="5" applyFont="1" applyAlignment="1">
      <alignment horizontal="right" vertical="top" indent="1"/>
    </xf>
    <xf numFmtId="0" fontId="40" fillId="0" borderId="0" xfId="5" applyFont="1" applyAlignment="1">
      <alignment horizontal="right" vertical="top" wrapText="1" indent="1"/>
    </xf>
    <xf numFmtId="0" fontId="40" fillId="0" borderId="11" xfId="5" applyFont="1" applyBorder="1" applyAlignment="1">
      <alignment horizontal="right" wrapText="1" indent="1"/>
    </xf>
    <xf numFmtId="0" fontId="40" fillId="0" borderId="1" xfId="5" applyFont="1" applyBorder="1" applyAlignment="1">
      <alignment horizontal="right" vertical="center" wrapText="1" indent="1"/>
    </xf>
    <xf numFmtId="168" fontId="40" fillId="0" borderId="1" xfId="5" applyNumberFormat="1" applyFont="1" applyBorder="1" applyAlignment="1">
      <alignment horizontal="right" wrapText="1" indent="1"/>
    </xf>
    <xf numFmtId="0" fontId="40" fillId="0" borderId="12" xfId="5" applyFont="1" applyBorder="1" applyAlignment="1">
      <alignment horizontal="right" wrapText="1" indent="1"/>
    </xf>
    <xf numFmtId="2" fontId="35" fillId="0" borderId="7" xfId="5" applyNumberFormat="1" applyFont="1" applyBorder="1" applyAlignment="1">
      <alignment horizontal="center"/>
    </xf>
    <xf numFmtId="164" fontId="40" fillId="0" borderId="0" xfId="1" applyNumberFormat="1" applyFont="1" applyFill="1" applyBorder="1" applyAlignment="1">
      <alignment horizontal="right" indent="1"/>
    </xf>
    <xf numFmtId="165" fontId="40" fillId="0" borderId="1" xfId="5" applyNumberFormat="1" applyFont="1" applyBorder="1" applyAlignment="1">
      <alignment horizontal="right" vertical="center" wrapText="1" indent="1"/>
    </xf>
    <xf numFmtId="1" fontId="40" fillId="0" borderId="37" xfId="5" applyNumberFormat="1" applyFont="1" applyBorder="1" applyAlignment="1">
      <alignment horizontal="right" indent="1"/>
    </xf>
    <xf numFmtId="6" fontId="40" fillId="0" borderId="0" xfId="5" applyNumberFormat="1" applyFont="1" applyAlignment="1">
      <alignment horizontal="right" wrapText="1" indent="1"/>
    </xf>
    <xf numFmtId="44" fontId="40" fillId="0" borderId="0" xfId="1" applyFont="1" applyFill="1" applyBorder="1" applyAlignment="1">
      <alignment horizontal="right" indent="1"/>
    </xf>
    <xf numFmtId="4" fontId="40" fillId="0" borderId="0" xfId="5" applyNumberFormat="1" applyFont="1" applyAlignment="1">
      <alignment horizontal="right" indent="1"/>
    </xf>
    <xf numFmtId="164" fontId="41" fillId="0" borderId="0" xfId="1" applyNumberFormat="1" applyFont="1" applyFill="1" applyBorder="1" applyAlignment="1">
      <alignment horizontal="right" indent="1"/>
    </xf>
    <xf numFmtId="0" fontId="40" fillId="0" borderId="0" xfId="5" applyFont="1"/>
    <xf numFmtId="0" fontId="40" fillId="0" borderId="0" xfId="5" applyFont="1" applyAlignment="1">
      <alignment horizontal="right" indent="1"/>
    </xf>
    <xf numFmtId="0" fontId="40" fillId="0" borderId="0" xfId="5" applyFont="1" applyAlignment="1">
      <alignment horizontal="right" wrapText="1" indent="1"/>
    </xf>
    <xf numFmtId="164" fontId="40" fillId="0" borderId="8" xfId="1" applyNumberFormat="1" applyFont="1" applyFill="1" applyBorder="1" applyAlignment="1">
      <alignment horizontal="right" indent="1"/>
    </xf>
    <xf numFmtId="0" fontId="29" fillId="0" borderId="7" xfId="5" applyFont="1" applyBorder="1" applyAlignment="1">
      <alignment vertical="top" wrapText="1"/>
    </xf>
    <xf numFmtId="3" fontId="29" fillId="0" borderId="8" xfId="5" applyNumberFormat="1" applyFont="1" applyBorder="1" applyAlignment="1">
      <alignment horizontal="right" vertical="center" wrapText="1" indent="1"/>
    </xf>
    <xf numFmtId="3" fontId="29" fillId="11" borderId="8" xfId="5" applyNumberFormat="1" applyFont="1" applyFill="1" applyBorder="1" applyAlignment="1">
      <alignment horizontal="right" vertical="top" wrapText="1" indent="1"/>
    </xf>
    <xf numFmtId="168" fontId="40" fillId="0" borderId="1" xfId="5" applyNumberFormat="1" applyFont="1" applyBorder="1" applyAlignment="1">
      <alignment horizontal="right" vertical="center" wrapText="1" indent="1"/>
    </xf>
    <xf numFmtId="3" fontId="40" fillId="0" borderId="12" xfId="5" applyNumberFormat="1" applyFont="1" applyBorder="1" applyAlignment="1">
      <alignment horizontal="right" vertical="center" wrapText="1" indent="1"/>
    </xf>
    <xf numFmtId="168" fontId="35" fillId="0" borderId="7" xfId="5" applyNumberFormat="1" applyFont="1" applyBorder="1" applyAlignment="1">
      <alignment horizontal="center"/>
    </xf>
    <xf numFmtId="164" fontId="29" fillId="0" borderId="24" xfId="1" applyNumberFormat="1" applyFont="1" applyFill="1" applyBorder="1" applyAlignment="1">
      <alignment horizontal="right" vertical="center" indent="1"/>
    </xf>
    <xf numFmtId="165" fontId="29" fillId="0" borderId="0" xfId="5" applyNumberFormat="1" applyFont="1"/>
    <xf numFmtId="0" fontId="29" fillId="0" borderId="0" xfId="5" applyFont="1" applyAlignment="1">
      <alignment horizontal="right" vertical="center" wrapText="1" indent="1"/>
    </xf>
    <xf numFmtId="164" fontId="40" fillId="0" borderId="0" xfId="1" applyNumberFormat="1" applyFont="1" applyFill="1" applyBorder="1" applyAlignment="1">
      <alignment horizontal="right" vertical="center" indent="1"/>
    </xf>
    <xf numFmtId="164" fontId="0" fillId="11" borderId="0" xfId="0" applyNumberFormat="1" applyFill="1"/>
    <xf numFmtId="0" fontId="29" fillId="0" borderId="7" xfId="5" applyFont="1" applyBorder="1" applyAlignment="1">
      <alignment horizontal="left" vertical="top" indent="1"/>
    </xf>
    <xf numFmtId="0" fontId="29" fillId="0" borderId="8" xfId="5" applyFont="1" applyBorder="1" applyAlignment="1">
      <alignment horizontal="right" vertical="center" indent="1"/>
    </xf>
    <xf numFmtId="0" fontId="40" fillId="0" borderId="7" xfId="5" applyFont="1" applyBorder="1" applyAlignment="1">
      <alignment vertical="top" wrapText="1"/>
    </xf>
    <xf numFmtId="3" fontId="29" fillId="0" borderId="8" xfId="5" applyNumberFormat="1" applyFont="1" applyBorder="1" applyAlignment="1">
      <alignment horizontal="right" vertical="top" wrapText="1" indent="1"/>
    </xf>
    <xf numFmtId="0" fontId="29" fillId="0" borderId="8" xfId="5" applyFont="1" applyBorder="1" applyAlignment="1">
      <alignment vertical="top"/>
    </xf>
    <xf numFmtId="0" fontId="2" fillId="7" borderId="0" xfId="0" applyFont="1" applyFill="1"/>
    <xf numFmtId="164" fontId="4" fillId="0" borderId="38" xfId="1" applyNumberFormat="1" applyFont="1" applyBorder="1"/>
    <xf numFmtId="0" fontId="0" fillId="0" borderId="38" xfId="1" applyNumberFormat="1" applyFont="1" applyBorder="1"/>
    <xf numFmtId="0" fontId="29" fillId="11" borderId="8" xfId="5" applyFont="1" applyFill="1" applyBorder="1" applyAlignment="1">
      <alignment horizontal="right" vertical="center" wrapText="1" indent="1"/>
    </xf>
    <xf numFmtId="3" fontId="29" fillId="11" borderId="8" xfId="5" applyNumberFormat="1" applyFont="1" applyFill="1" applyBorder="1" applyAlignment="1">
      <alignment horizontal="right" vertical="center" indent="1"/>
    </xf>
    <xf numFmtId="164" fontId="4" fillId="0" borderId="33" xfId="1" applyNumberFormat="1" applyFont="1" applyBorder="1"/>
    <xf numFmtId="0" fontId="7" fillId="0" borderId="0" xfId="0" applyFont="1"/>
    <xf numFmtId="0" fontId="0" fillId="0" borderId="0" xfId="0" applyBorder="1"/>
    <xf numFmtId="164" fontId="0" fillId="0" borderId="0" xfId="1" applyNumberFormat="1" applyFont="1" applyBorder="1" applyAlignment="1">
      <alignment horizontal="right"/>
    </xf>
    <xf numFmtId="0" fontId="43" fillId="0" borderId="0" xfId="0" applyFont="1"/>
    <xf numFmtId="2" fontId="0" fillId="0" borderId="0" xfId="0" applyNumberFormat="1"/>
    <xf numFmtId="167" fontId="0" fillId="0" borderId="0" xfId="0" applyNumberFormat="1"/>
    <xf numFmtId="1" fontId="0" fillId="0" borderId="0" xfId="0" applyNumberFormat="1"/>
    <xf numFmtId="0" fontId="31" fillId="11" borderId="29" xfId="5" applyFont="1" applyFill="1" applyBorder="1" applyAlignment="1">
      <alignment horizontal="center" vertical="center" wrapText="1"/>
    </xf>
    <xf numFmtId="0" fontId="29" fillId="0" borderId="20" xfId="5" applyFont="1" applyBorder="1" applyAlignment="1">
      <alignment vertical="top"/>
    </xf>
    <xf numFmtId="0" fontId="29" fillId="0" borderId="48" xfId="5" applyFont="1" applyBorder="1" applyAlignment="1">
      <alignment horizontal="left" vertical="top" wrapText="1"/>
    </xf>
    <xf numFmtId="0" fontId="29" fillId="0" borderId="47" xfId="5" applyFont="1" applyBorder="1" applyAlignment="1">
      <alignment horizontal="center" vertical="top" wrapText="1"/>
    </xf>
    <xf numFmtId="168" fontId="29" fillId="0" borderId="47" xfId="5" applyNumberFormat="1" applyFont="1" applyBorder="1" applyAlignment="1">
      <alignment horizontal="center"/>
    </xf>
    <xf numFmtId="0" fontId="29" fillId="12" borderId="0" xfId="5" applyFont="1" applyFill="1" applyAlignment="1">
      <alignment vertical="top"/>
    </xf>
    <xf numFmtId="0" fontId="44" fillId="0" borderId="0" xfId="5" applyFont="1" applyAlignment="1">
      <alignment vertical="top" wrapText="1"/>
    </xf>
    <xf numFmtId="0" fontId="44" fillId="0" borderId="0" xfId="5" applyFont="1" applyAlignment="1">
      <alignment horizontal="center" vertical="center" wrapText="1"/>
    </xf>
    <xf numFmtId="0" fontId="29" fillId="0" borderId="7" xfId="5" applyFont="1" applyBorder="1" applyAlignment="1">
      <alignment horizontal="right" vertical="top" wrapText="1" indent="1"/>
    </xf>
    <xf numFmtId="0" fontId="44" fillId="0" borderId="0" xfId="5" applyFont="1" applyAlignment="1">
      <alignment horizontal="right" vertical="top" wrapText="1" indent="1"/>
    </xf>
    <xf numFmtId="0" fontId="44" fillId="0" borderId="0" xfId="5" applyFont="1" applyAlignment="1">
      <alignment horizontal="left" vertical="top" wrapText="1" indent="1"/>
    </xf>
    <xf numFmtId="9" fontId="29" fillId="0" borderId="11" xfId="5" applyNumberFormat="1" applyFont="1" applyBorder="1" applyAlignment="1">
      <alignment horizontal="right" wrapText="1" indent="1"/>
    </xf>
    <xf numFmtId="168" fontId="29" fillId="0" borderId="7" xfId="5" applyNumberFormat="1" applyFont="1" applyBorder="1" applyAlignment="1">
      <alignment horizontal="center"/>
    </xf>
    <xf numFmtId="164" fontId="29" fillId="12" borderId="0" xfId="1" applyNumberFormat="1" applyFont="1" applyFill="1" applyBorder="1" applyAlignment="1">
      <alignment horizontal="right" indent="1"/>
    </xf>
    <xf numFmtId="44" fontId="29" fillId="12" borderId="0" xfId="1" applyFont="1" applyFill="1" applyBorder="1" applyAlignment="1">
      <alignment horizontal="right" indent="1"/>
    </xf>
    <xf numFmtId="2" fontId="29" fillId="12" borderId="0" xfId="5" applyNumberFormat="1" applyFont="1" applyFill="1" applyAlignment="1">
      <alignment horizontal="right" indent="1"/>
    </xf>
    <xf numFmtId="165" fontId="29" fillId="0" borderId="1" xfId="5" applyNumberFormat="1" applyFont="1" applyBorder="1" applyAlignment="1">
      <alignment horizontal="right" wrapText="1" indent="1"/>
    </xf>
    <xf numFmtId="1" fontId="29" fillId="12" borderId="37" xfId="5" applyNumberFormat="1" applyFont="1" applyFill="1" applyBorder="1" applyAlignment="1">
      <alignment horizontal="right" indent="1"/>
    </xf>
    <xf numFmtId="6" fontId="29" fillId="12" borderId="0" xfId="5" applyNumberFormat="1" applyFont="1" applyFill="1" applyAlignment="1">
      <alignment horizontal="right" wrapText="1" indent="1"/>
    </xf>
    <xf numFmtId="4" fontId="29" fillId="12" borderId="0" xfId="5" applyNumberFormat="1" applyFont="1" applyFill="1" applyAlignment="1">
      <alignment horizontal="right" indent="1"/>
    </xf>
    <xf numFmtId="164" fontId="41" fillId="12" borderId="0" xfId="1" applyNumberFormat="1" applyFont="1" applyFill="1" applyBorder="1" applyAlignment="1">
      <alignment horizontal="right" indent="1"/>
    </xf>
    <xf numFmtId="164" fontId="29" fillId="12" borderId="8" xfId="1" applyNumberFormat="1" applyFont="1" applyFill="1" applyBorder="1" applyAlignment="1">
      <alignment horizontal="right" indent="1"/>
    </xf>
    <xf numFmtId="3" fontId="29" fillId="0" borderId="8" xfId="5" applyNumberFormat="1" applyFont="1" applyBorder="1" applyAlignment="1">
      <alignment horizontal="right" vertical="center" indent="1"/>
    </xf>
    <xf numFmtId="2" fontId="29" fillId="0" borderId="12" xfId="5" applyNumberFormat="1" applyFont="1" applyBorder="1" applyAlignment="1">
      <alignment horizontal="right" wrapText="1" indent="1"/>
    </xf>
    <xf numFmtId="6" fontId="29" fillId="0" borderId="0" xfId="5" applyNumberFormat="1" applyFont="1" applyAlignment="1">
      <alignment horizontal="right" indent="1"/>
    </xf>
    <xf numFmtId="2" fontId="29" fillId="0" borderId="0" xfId="5" applyNumberFormat="1" applyFont="1" applyAlignment="1">
      <alignment horizontal="right" wrapText="1" indent="1"/>
    </xf>
    <xf numFmtId="0" fontId="29" fillId="0" borderId="0" xfId="0" applyFont="1"/>
    <xf numFmtId="0" fontId="29" fillId="0" borderId="0" xfId="5" quotePrefix="1" applyFont="1" applyAlignment="1">
      <alignment vertical="top" wrapText="1"/>
    </xf>
    <xf numFmtId="171" fontId="29" fillId="0" borderId="8" xfId="5" applyNumberFormat="1" applyFont="1" applyBorder="1" applyAlignment="1">
      <alignment horizontal="right" vertical="center" indent="1"/>
    </xf>
    <xf numFmtId="0" fontId="29" fillId="0" borderId="7" xfId="5" applyFont="1" applyBorder="1"/>
    <xf numFmtId="0" fontId="32" fillId="13" borderId="7" xfId="5" applyFont="1" applyFill="1" applyBorder="1" applyAlignment="1">
      <alignment vertical="top" wrapText="1"/>
    </xf>
    <xf numFmtId="0" fontId="29" fillId="13" borderId="0" xfId="5" applyFont="1" applyFill="1"/>
    <xf numFmtId="0" fontId="29" fillId="13" borderId="0" xfId="5" applyFont="1" applyFill="1" applyAlignment="1">
      <alignment horizontal="center" vertical="center" wrapText="1"/>
    </xf>
    <xf numFmtId="0" fontId="29" fillId="13" borderId="0" xfId="5" applyFont="1" applyFill="1" applyAlignment="1">
      <alignment horizontal="center" vertical="center"/>
    </xf>
    <xf numFmtId="0" fontId="29" fillId="13" borderId="8" xfId="5" applyFont="1" applyFill="1" applyBorder="1" applyAlignment="1">
      <alignment horizontal="right" vertical="center" indent="1"/>
    </xf>
    <xf numFmtId="0" fontId="29" fillId="13" borderId="7" xfId="5" applyFont="1" applyFill="1" applyBorder="1" applyAlignment="1">
      <alignment horizontal="right" vertical="top" wrapText="1" indent="1"/>
    </xf>
    <xf numFmtId="0" fontId="29" fillId="13" borderId="0" xfId="5" applyFont="1" applyFill="1" applyAlignment="1">
      <alignment horizontal="right" vertical="top" wrapText="1" indent="1"/>
    </xf>
    <xf numFmtId="0" fontId="29" fillId="13" borderId="0" xfId="5" applyFont="1" applyFill="1" applyAlignment="1">
      <alignment horizontal="right" indent="1"/>
    </xf>
    <xf numFmtId="0" fontId="29" fillId="13" borderId="0" xfId="5" applyFont="1" applyFill="1" applyAlignment="1">
      <alignment horizontal="left" indent="1"/>
    </xf>
    <xf numFmtId="0" fontId="29" fillId="0" borderId="0" xfId="5" applyFont="1" applyAlignment="1">
      <alignment horizontal="left" indent="1"/>
    </xf>
    <xf numFmtId="0" fontId="29" fillId="14" borderId="8" xfId="5" applyFont="1" applyFill="1" applyBorder="1" applyAlignment="1">
      <alignment horizontal="right" vertical="center" wrapText="1" indent="1"/>
    </xf>
    <xf numFmtId="164" fontId="29" fillId="13" borderId="0" xfId="1" applyNumberFormat="1" applyFont="1" applyFill="1" applyBorder="1" applyAlignment="1">
      <alignment horizontal="right" indent="1"/>
    </xf>
    <xf numFmtId="6" fontId="29" fillId="13" borderId="0" xfId="5" applyNumberFormat="1" applyFont="1" applyFill="1" applyAlignment="1">
      <alignment horizontal="right" indent="1"/>
    </xf>
    <xf numFmtId="44" fontId="29" fillId="13" borderId="0" xfId="1" applyFont="1" applyFill="1" applyBorder="1" applyAlignment="1">
      <alignment horizontal="right" indent="1"/>
    </xf>
    <xf numFmtId="2" fontId="29" fillId="13" borderId="0" xfId="5" applyNumberFormat="1" applyFont="1" applyFill="1" applyAlignment="1">
      <alignment horizontal="right" wrapText="1" indent="1"/>
    </xf>
    <xf numFmtId="165" fontId="29" fillId="13" borderId="1" xfId="5" applyNumberFormat="1" applyFont="1" applyFill="1" applyBorder="1" applyAlignment="1">
      <alignment horizontal="right" wrapText="1" indent="1"/>
    </xf>
    <xf numFmtId="1" fontId="29" fillId="13" borderId="37" xfId="5" applyNumberFormat="1" applyFont="1" applyFill="1" applyBorder="1" applyAlignment="1">
      <alignment horizontal="right" indent="1"/>
    </xf>
    <xf numFmtId="4" fontId="29" fillId="13" borderId="0" xfId="5" applyNumberFormat="1" applyFont="1" applyFill="1" applyAlignment="1">
      <alignment horizontal="right" vertical="center" indent="1"/>
    </xf>
    <xf numFmtId="167" fontId="29" fillId="13" borderId="0" xfId="5" applyNumberFormat="1" applyFont="1" applyFill="1" applyAlignment="1">
      <alignment horizontal="right" vertical="center" indent="1"/>
    </xf>
    <xf numFmtId="165" fontId="29" fillId="13" borderId="0" xfId="5" applyNumberFormat="1" applyFont="1" applyFill="1" applyAlignment="1">
      <alignment horizontal="right" indent="1"/>
    </xf>
    <xf numFmtId="164" fontId="29" fillId="13" borderId="8" xfId="1" applyNumberFormat="1" applyFont="1" applyFill="1" applyBorder="1" applyAlignment="1">
      <alignment horizontal="right" indent="1"/>
    </xf>
    <xf numFmtId="0" fontId="29" fillId="13" borderId="7" xfId="5" applyFont="1" applyFill="1" applyBorder="1" applyAlignment="1">
      <alignment vertical="top" wrapText="1"/>
    </xf>
    <xf numFmtId="0" fontId="29" fillId="13" borderId="0" xfId="5" applyFont="1" applyFill="1" applyAlignment="1">
      <alignment vertical="top" wrapText="1"/>
    </xf>
    <xf numFmtId="3" fontId="29" fillId="13" borderId="8" xfId="5" applyNumberFormat="1" applyFont="1" applyFill="1" applyBorder="1" applyAlignment="1">
      <alignment horizontal="right" vertical="center" indent="1"/>
    </xf>
    <xf numFmtId="0" fontId="29" fillId="13" borderId="0" xfId="5" applyFont="1" applyFill="1" applyAlignment="1">
      <alignment horizontal="left" vertical="top" wrapText="1" indent="1"/>
    </xf>
    <xf numFmtId="0" fontId="29" fillId="13" borderId="0" xfId="0" applyFont="1" applyFill="1"/>
    <xf numFmtId="0" fontId="29" fillId="13" borderId="0" xfId="5" quotePrefix="1" applyFont="1" applyFill="1" applyAlignment="1">
      <alignment vertical="top" wrapText="1"/>
    </xf>
    <xf numFmtId="171" fontId="29" fillId="13" borderId="8" xfId="5" applyNumberFormat="1" applyFont="1" applyFill="1" applyBorder="1" applyAlignment="1">
      <alignment horizontal="right" vertical="center" indent="1"/>
    </xf>
    <xf numFmtId="0" fontId="29" fillId="13" borderId="7" xfId="5" applyFont="1" applyFill="1" applyBorder="1" applyAlignment="1">
      <alignment wrapText="1"/>
    </xf>
    <xf numFmtId="0" fontId="29" fillId="13" borderId="0" xfId="5" applyFont="1" applyFill="1" applyAlignment="1">
      <alignment wrapText="1"/>
    </xf>
    <xf numFmtId="0" fontId="29" fillId="13" borderId="7" xfId="5" applyFont="1" applyFill="1" applyBorder="1"/>
    <xf numFmtId="0" fontId="29" fillId="0" borderId="0" xfId="5" applyFont="1" applyAlignment="1">
      <alignment horizontal="right" vertical="center" indent="1"/>
    </xf>
    <xf numFmtId="0" fontId="45" fillId="0" borderId="0" xfId="0" applyFont="1" applyAlignment="1">
      <alignment horizontal="left" vertical="center"/>
    </xf>
    <xf numFmtId="0" fontId="0" fillId="0" borderId="53" xfId="0" applyBorder="1"/>
    <xf numFmtId="0" fontId="46" fillId="0" borderId="0" xfId="0" applyFont="1"/>
    <xf numFmtId="0" fontId="0" fillId="10" borderId="0" xfId="0" applyFill="1"/>
    <xf numFmtId="11" fontId="0" fillId="0" borderId="0" xfId="0" applyNumberFormat="1"/>
    <xf numFmtId="0" fontId="0" fillId="0" borderId="0" xfId="0" applyNumberFormat="1"/>
    <xf numFmtId="166" fontId="0" fillId="0" borderId="0" xfId="3" applyNumberFormat="1" applyFont="1"/>
    <xf numFmtId="0" fontId="0" fillId="0" borderId="33" xfId="1" applyNumberFormat="1" applyFont="1" applyBorder="1"/>
    <xf numFmtId="2" fontId="42" fillId="2" borderId="7" xfId="0" applyNumberFormat="1" applyFont="1" applyFill="1" applyBorder="1" applyAlignment="1">
      <alignment horizontal="center"/>
    </xf>
    <xf numFmtId="2" fontId="42" fillId="2" borderId="8" xfId="0" applyNumberFormat="1" applyFont="1" applyFill="1" applyBorder="1" applyAlignment="1">
      <alignment horizontal="center"/>
    </xf>
    <xf numFmtId="2" fontId="42" fillId="2" borderId="47" xfId="0" applyNumberFormat="1" applyFont="1" applyFill="1" applyBorder="1" applyAlignment="1">
      <alignment horizontal="center"/>
    </xf>
    <xf numFmtId="2" fontId="42" fillId="2" borderId="48" xfId="0" applyNumberFormat="1" applyFont="1" applyFill="1" applyBorder="1" applyAlignment="1">
      <alignment horizontal="center"/>
    </xf>
    <xf numFmtId="0" fontId="42" fillId="2" borderId="7" xfId="0" applyFont="1" applyFill="1" applyBorder="1" applyAlignment="1">
      <alignment horizontal="center"/>
    </xf>
    <xf numFmtId="0" fontId="42" fillId="2" borderId="8" xfId="0" applyFont="1" applyFill="1" applyBorder="1" applyAlignment="1">
      <alignment horizontal="center"/>
    </xf>
    <xf numFmtId="2" fontId="42" fillId="2" borderId="32" xfId="0" applyNumberFormat="1" applyFont="1" applyFill="1" applyBorder="1" applyAlignment="1">
      <alignment horizontal="center"/>
    </xf>
    <xf numFmtId="2" fontId="42" fillId="2" borderId="34" xfId="0" applyNumberFormat="1" applyFont="1" applyFill="1" applyBorder="1" applyAlignment="1">
      <alignment horizontal="center"/>
    </xf>
    <xf numFmtId="0" fontId="42" fillId="2" borderId="26" xfId="0" applyFont="1" applyFill="1" applyBorder="1" applyAlignment="1">
      <alignment horizontal="center"/>
    </xf>
    <xf numFmtId="0" fontId="42" fillId="2" borderId="22" xfId="0" applyFont="1" applyFill="1" applyBorder="1" applyAlignment="1">
      <alignment horizontal="center"/>
    </xf>
    <xf numFmtId="164" fontId="4" fillId="0" borderId="37" xfId="1" applyNumberFormat="1" applyFont="1" applyBorder="1"/>
    <xf numFmtId="164" fontId="4" fillId="0" borderId="0" xfId="1" applyNumberFormat="1" applyFont="1" applyBorder="1"/>
    <xf numFmtId="44" fontId="0" fillId="6" borderId="37" xfId="1" applyFont="1" applyFill="1" applyBorder="1"/>
    <xf numFmtId="44" fontId="0" fillId="6" borderId="0" xfId="1" applyFont="1" applyFill="1" applyBorder="1"/>
    <xf numFmtId="164" fontId="0" fillId="0" borderId="0" xfId="1" applyNumberFormat="1" applyFont="1" applyFill="1" applyBorder="1"/>
    <xf numFmtId="0" fontId="47" fillId="15" borderId="0" xfId="6"/>
    <xf numFmtId="0" fontId="0" fillId="0" borderId="35" xfId="0" applyBorder="1" applyAlignment="1">
      <alignment horizontal="center" vertical="center"/>
    </xf>
    <xf numFmtId="164" fontId="0" fillId="0" borderId="35" xfId="1" applyNumberFormat="1" applyFont="1" applyBorder="1" applyAlignment="1">
      <alignment vertical="center" wrapText="1"/>
    </xf>
    <xf numFmtId="164" fontId="0" fillId="0" borderId="44" xfId="1" applyNumberFormat="1" applyFont="1" applyBorder="1" applyAlignment="1">
      <alignment vertical="center" wrapText="1"/>
    </xf>
    <xf numFmtId="0" fontId="0" fillId="0" borderId="53" xfId="0" applyBorder="1" applyAlignment="1">
      <alignment vertical="center" wrapText="1"/>
    </xf>
    <xf numFmtId="0" fontId="0" fillId="0" borderId="43" xfId="0" applyBorder="1" applyAlignment="1">
      <alignment vertical="center" wrapText="1"/>
    </xf>
    <xf numFmtId="0" fontId="0" fillId="0" borderId="0" xfId="0" applyAlignment="1">
      <alignment horizontal="center" vertical="center"/>
    </xf>
    <xf numFmtId="0" fontId="0" fillId="0" borderId="21" xfId="0" applyBorder="1"/>
    <xf numFmtId="166" fontId="0" fillId="0" borderId="21" xfId="3" applyNumberFormat="1" applyFont="1" applyBorder="1"/>
    <xf numFmtId="0" fontId="0" fillId="0" borderId="0" xfId="0" quotePrefix="1" applyFill="1"/>
    <xf numFmtId="0" fontId="0" fillId="8" borderId="0" xfId="0" applyFill="1" applyProtection="1"/>
    <xf numFmtId="0" fontId="0" fillId="9" borderId="4" xfId="0" applyFill="1" applyBorder="1" applyProtection="1"/>
    <xf numFmtId="0" fontId="0" fillId="9" borderId="5" xfId="0" applyFill="1" applyBorder="1" applyProtection="1"/>
    <xf numFmtId="0" fontId="0" fillId="9" borderId="6" xfId="0" applyFill="1" applyBorder="1" applyProtection="1"/>
    <xf numFmtId="0" fontId="0" fillId="9" borderId="7" xfId="0" applyFill="1" applyBorder="1" applyProtection="1"/>
    <xf numFmtId="0" fontId="0" fillId="9" borderId="8" xfId="0" applyFill="1" applyBorder="1" applyProtection="1"/>
    <xf numFmtId="0" fontId="0" fillId="9" borderId="26" xfId="0" applyFill="1" applyBorder="1" applyProtection="1"/>
    <xf numFmtId="0" fontId="0" fillId="9" borderId="21" xfId="0" applyFill="1" applyBorder="1" applyProtection="1"/>
    <xf numFmtId="0" fontId="0" fillId="9" borderId="22" xfId="0" applyFill="1" applyBorder="1" applyProtection="1"/>
    <xf numFmtId="0" fontId="0" fillId="2" borderId="0" xfId="0" applyFill="1" applyProtection="1"/>
    <xf numFmtId="0" fontId="0" fillId="2" borderId="7" xfId="0" applyFill="1" applyBorder="1" applyProtection="1"/>
    <xf numFmtId="0" fontId="0" fillId="2" borderId="0" xfId="0" applyFill="1" applyBorder="1" applyProtection="1"/>
    <xf numFmtId="0" fontId="0" fillId="2" borderId="8" xfId="0" applyFill="1" applyBorder="1" applyProtection="1"/>
    <xf numFmtId="0" fontId="9" fillId="2" borderId="0" xfId="0" applyFont="1" applyFill="1" applyBorder="1" applyAlignment="1" applyProtection="1"/>
    <xf numFmtId="0" fontId="2" fillId="2" borderId="7" xfId="0" applyFont="1" applyFill="1" applyBorder="1" applyAlignment="1" applyProtection="1">
      <alignment horizontal="left"/>
    </xf>
    <xf numFmtId="0" fontId="2" fillId="2" borderId="16" xfId="0" applyFont="1" applyFill="1" applyBorder="1" applyAlignment="1" applyProtection="1">
      <alignment horizontal="center"/>
    </xf>
    <xf numFmtId="0" fontId="2" fillId="2" borderId="8" xfId="0" applyFont="1" applyFill="1" applyBorder="1" applyAlignment="1" applyProtection="1">
      <alignment horizontal="center"/>
    </xf>
    <xf numFmtId="0" fontId="2" fillId="3" borderId="9" xfId="0" applyFont="1" applyFill="1" applyBorder="1" applyProtection="1"/>
    <xf numFmtId="0" fontId="0" fillId="5" borderId="10" xfId="0" applyFill="1" applyBorder="1" applyAlignment="1" applyProtection="1">
      <alignment horizontal="center"/>
    </xf>
    <xf numFmtId="0" fontId="2" fillId="3" borderId="11" xfId="0" applyFont="1" applyFill="1" applyBorder="1" applyProtection="1"/>
    <xf numFmtId="0" fontId="0" fillId="5" borderId="12" xfId="0" applyFill="1" applyBorder="1" applyAlignment="1" applyProtection="1">
      <alignment horizontal="center"/>
    </xf>
    <xf numFmtId="0" fontId="2" fillId="3" borderId="13" xfId="0" applyFont="1" applyFill="1" applyBorder="1" applyProtection="1"/>
    <xf numFmtId="0" fontId="0" fillId="5" borderId="15" xfId="0" applyFill="1" applyBorder="1" applyAlignment="1" applyProtection="1">
      <alignment horizontal="center"/>
    </xf>
    <xf numFmtId="0" fontId="0" fillId="2" borderId="32" xfId="0" applyFill="1" applyBorder="1" applyProtection="1"/>
    <xf numFmtId="0" fontId="0" fillId="2" borderId="33" xfId="0" applyFill="1" applyBorder="1" applyProtection="1"/>
    <xf numFmtId="0" fontId="0" fillId="2" borderId="34" xfId="0" applyFill="1" applyBorder="1" applyProtection="1"/>
    <xf numFmtId="164" fontId="8" fillId="6" borderId="24" xfId="1" applyNumberFormat="1" applyFont="1" applyFill="1" applyBorder="1" applyAlignment="1" applyProtection="1">
      <alignment horizontal="center"/>
    </xf>
    <xf numFmtId="44" fontId="8" fillId="6" borderId="24" xfId="1" applyFont="1" applyFill="1" applyBorder="1" applyAlignment="1" applyProtection="1">
      <alignment horizontal="center"/>
    </xf>
    <xf numFmtId="0" fontId="2" fillId="2" borderId="27" xfId="0" applyFont="1" applyFill="1" applyBorder="1" applyProtection="1"/>
    <xf numFmtId="164" fontId="8" fillId="2" borderId="30" xfId="1" applyNumberFormat="1" applyFont="1" applyFill="1" applyBorder="1" applyAlignment="1" applyProtection="1">
      <alignment horizontal="center"/>
    </xf>
    <xf numFmtId="164" fontId="8" fillId="6" borderId="23" xfId="1" applyNumberFormat="1" applyFont="1" applyFill="1" applyBorder="1" applyAlignment="1" applyProtection="1">
      <alignment horizontal="center"/>
    </xf>
    <xf numFmtId="44" fontId="8" fillId="6" borderId="25" xfId="1" applyFont="1" applyFill="1" applyBorder="1" applyAlignment="1" applyProtection="1">
      <alignment horizontal="center"/>
    </xf>
    <xf numFmtId="0" fontId="2" fillId="2" borderId="0" xfId="0" applyFont="1" applyFill="1" applyBorder="1" applyProtection="1"/>
    <xf numFmtId="0" fontId="2" fillId="3" borderId="43" xfId="0" applyFont="1" applyFill="1" applyBorder="1" applyProtection="1"/>
    <xf numFmtId="0" fontId="2" fillId="2" borderId="0" xfId="0" applyFont="1" applyFill="1" applyBorder="1" applyAlignment="1" applyProtection="1">
      <alignment horizontal="right"/>
    </xf>
    <xf numFmtId="0" fontId="26" fillId="2" borderId="3" xfId="0" applyFont="1" applyFill="1" applyBorder="1" applyProtection="1"/>
    <xf numFmtId="0" fontId="3" fillId="2" borderId="7" xfId="0" applyFont="1" applyFill="1" applyBorder="1" applyProtection="1"/>
    <xf numFmtId="0" fontId="23" fillId="2" borderId="0" xfId="0" applyFont="1" applyFill="1" applyBorder="1" applyAlignment="1" applyProtection="1">
      <alignment horizontal="left" vertical="center" wrapText="1" indent="2"/>
    </xf>
    <xf numFmtId="0" fontId="0" fillId="8" borderId="0" xfId="0" applyFill="1" applyAlignment="1" applyProtection="1">
      <alignment wrapText="1"/>
    </xf>
    <xf numFmtId="0" fontId="0" fillId="2" borderId="26" xfId="0" applyFill="1" applyBorder="1" applyProtection="1"/>
    <xf numFmtId="0" fontId="2" fillId="2" borderId="21" xfId="0" applyFont="1" applyFill="1" applyBorder="1" applyProtection="1"/>
    <xf numFmtId="0" fontId="0" fillId="2" borderId="21" xfId="0" applyFill="1" applyBorder="1" applyProtection="1"/>
    <xf numFmtId="0" fontId="2" fillId="2" borderId="21" xfId="0" applyFont="1" applyFill="1" applyBorder="1" applyAlignment="1" applyProtection="1">
      <alignment horizontal="right"/>
    </xf>
    <xf numFmtId="0" fontId="0" fillId="2" borderId="22" xfId="0" applyFill="1" applyBorder="1" applyProtection="1"/>
    <xf numFmtId="0" fontId="2" fillId="8" borderId="0" xfId="0" applyFont="1" applyFill="1" applyProtection="1"/>
    <xf numFmtId="3" fontId="0" fillId="4" borderId="1" xfId="0" applyNumberFormat="1" applyFill="1" applyBorder="1" applyAlignment="1" applyProtection="1">
      <alignment horizontal="center"/>
      <protection locked="0"/>
    </xf>
    <xf numFmtId="0" fontId="0" fillId="4" borderId="1" xfId="0" applyFill="1" applyBorder="1" applyAlignment="1" applyProtection="1">
      <alignment horizontal="center"/>
      <protection locked="0"/>
    </xf>
    <xf numFmtId="0" fontId="8" fillId="7" borderId="14" xfId="0" applyFont="1" applyFill="1" applyBorder="1" applyAlignment="1" applyProtection="1">
      <alignment horizontal="center"/>
      <protection locked="0"/>
    </xf>
    <xf numFmtId="44" fontId="0" fillId="4" borderId="43" xfId="1" applyFont="1" applyFill="1" applyBorder="1" applyAlignment="1" applyProtection="1">
      <alignment horizontal="center"/>
      <protection locked="0"/>
    </xf>
    <xf numFmtId="0" fontId="1" fillId="0" borderId="0" xfId="2" applyFont="1"/>
    <xf numFmtId="0" fontId="48" fillId="2" borderId="8" xfId="0" applyFont="1" applyFill="1" applyBorder="1" applyProtection="1"/>
    <xf numFmtId="0" fontId="0" fillId="2" borderId="0" xfId="0" applyFill="1" applyBorder="1" applyAlignment="1" applyProtection="1">
      <alignment horizontal="left" wrapText="1"/>
    </xf>
    <xf numFmtId="0" fontId="0" fillId="2" borderId="28" xfId="0" applyFill="1" applyBorder="1" applyProtection="1"/>
    <xf numFmtId="0" fontId="2" fillId="2" borderId="21" xfId="0" applyFont="1" applyFill="1" applyBorder="1" applyAlignment="1" applyProtection="1">
      <alignment horizontal="center"/>
    </xf>
    <xf numFmtId="0" fontId="8" fillId="16" borderId="60" xfId="0" applyFont="1" applyFill="1" applyBorder="1" applyAlignment="1" applyProtection="1">
      <alignment horizontal="left" vertical="center" indent="2"/>
    </xf>
    <xf numFmtId="0" fontId="8" fillId="16" borderId="61" xfId="0" applyFont="1" applyFill="1" applyBorder="1" applyAlignment="1" applyProtection="1">
      <alignment horizontal="left" vertical="center" indent="2"/>
    </xf>
    <xf numFmtId="0" fontId="29" fillId="0" borderId="0" xfId="5" applyFont="1" applyAlignment="1">
      <alignment horizontal="center" vertical="center" wrapText="1"/>
    </xf>
    <xf numFmtId="0" fontId="14" fillId="4" borderId="5" xfId="0" applyFont="1" applyFill="1" applyBorder="1" applyAlignment="1" applyProtection="1">
      <alignment vertical="top" wrapText="1"/>
    </xf>
    <xf numFmtId="0" fontId="14" fillId="4" borderId="23" xfId="0" applyFont="1" applyFill="1" applyBorder="1" applyAlignment="1" applyProtection="1">
      <alignment vertical="top" wrapText="1"/>
    </xf>
    <xf numFmtId="0" fontId="14" fillId="4" borderId="0" xfId="0" applyFont="1" applyFill="1" applyBorder="1" applyAlignment="1" applyProtection="1">
      <alignment vertical="top" wrapText="1"/>
    </xf>
    <xf numFmtId="0" fontId="14" fillId="4" borderId="24" xfId="0" applyFont="1" applyFill="1" applyBorder="1" applyAlignment="1" applyProtection="1">
      <alignment vertical="top" wrapText="1"/>
    </xf>
    <xf numFmtId="0" fontId="19" fillId="4" borderId="0" xfId="0" quotePrefix="1" applyFont="1" applyFill="1" applyBorder="1" applyAlignment="1" applyProtection="1">
      <alignment vertical="center" wrapText="1"/>
    </xf>
    <xf numFmtId="0" fontId="19" fillId="4" borderId="37" xfId="0" quotePrefix="1" applyFont="1" applyFill="1" applyBorder="1" applyAlignment="1" applyProtection="1">
      <alignment vertical="center" wrapText="1"/>
    </xf>
    <xf numFmtId="0" fontId="0" fillId="4" borderId="24" xfId="0" applyFill="1" applyBorder="1" applyProtection="1"/>
    <xf numFmtId="0" fontId="19" fillId="4" borderId="37" xfId="0" quotePrefix="1" applyFont="1" applyFill="1" applyBorder="1" applyAlignment="1" applyProtection="1">
      <alignment vertical="top" wrapText="1"/>
    </xf>
    <xf numFmtId="0" fontId="19" fillId="4" borderId="0" xfId="0" quotePrefix="1" applyFont="1" applyFill="1" applyBorder="1" applyAlignment="1" applyProtection="1">
      <alignment vertical="top" wrapText="1"/>
    </xf>
    <xf numFmtId="0" fontId="0" fillId="4" borderId="0" xfId="0" applyFill="1" applyBorder="1" applyProtection="1"/>
    <xf numFmtId="0" fontId="19" fillId="4" borderId="37" xfId="0" quotePrefix="1" applyFont="1" applyFill="1" applyBorder="1" applyAlignment="1" applyProtection="1">
      <alignment horizontal="left" vertical="top" wrapText="1" indent="2"/>
    </xf>
    <xf numFmtId="0" fontId="19" fillId="4" borderId="0" xfId="0" quotePrefix="1" applyFont="1" applyFill="1" applyBorder="1" applyAlignment="1" applyProtection="1">
      <alignment horizontal="left" vertical="top" wrapText="1" indent="2"/>
    </xf>
    <xf numFmtId="0" fontId="19" fillId="4" borderId="37" xfId="0" applyFont="1" applyFill="1" applyBorder="1" applyAlignment="1" applyProtection="1">
      <alignment horizontal="left" indent="2"/>
    </xf>
    <xf numFmtId="0" fontId="19" fillId="4" borderId="0" xfId="0" applyFont="1" applyFill="1" applyBorder="1" applyAlignment="1" applyProtection="1">
      <alignment horizontal="left" indent="2"/>
    </xf>
    <xf numFmtId="0" fontId="19" fillId="4" borderId="37" xfId="0" applyFont="1" applyFill="1" applyBorder="1" applyAlignment="1" applyProtection="1">
      <alignment horizontal="left" indent="1"/>
    </xf>
    <xf numFmtId="0" fontId="19" fillId="4" borderId="0" xfId="0" applyFont="1" applyFill="1" applyBorder="1" applyAlignment="1" applyProtection="1">
      <alignment horizontal="left" indent="1"/>
    </xf>
    <xf numFmtId="0" fontId="16" fillId="4" borderId="37" xfId="0" quotePrefix="1" applyFont="1" applyFill="1" applyBorder="1" applyAlignment="1" applyProtection="1">
      <alignment horizontal="left" vertical="top" wrapText="1" indent="1"/>
    </xf>
    <xf numFmtId="0" fontId="16" fillId="4" borderId="0" xfId="0" quotePrefix="1" applyFont="1" applyFill="1" applyBorder="1" applyAlignment="1" applyProtection="1">
      <alignment horizontal="left" vertical="top" wrapText="1" indent="1"/>
    </xf>
    <xf numFmtId="0" fontId="3" fillId="2" borderId="26" xfId="0" applyFont="1" applyFill="1" applyBorder="1" applyProtection="1"/>
    <xf numFmtId="0" fontId="3" fillId="2" borderId="21" xfId="0" applyFont="1" applyFill="1" applyBorder="1" applyProtection="1"/>
    <xf numFmtId="172" fontId="0" fillId="0" borderId="0" xfId="0" applyNumberFormat="1"/>
    <xf numFmtId="172" fontId="0" fillId="4" borderId="1" xfId="0" applyNumberFormat="1" applyFill="1" applyBorder="1" applyAlignment="1" applyProtection="1">
      <alignment horizontal="center"/>
      <protection locked="0"/>
    </xf>
    <xf numFmtId="0" fontId="50" fillId="0" borderId="0" xfId="0" applyFont="1"/>
    <xf numFmtId="0" fontId="51" fillId="0" borderId="0" xfId="2" applyFont="1"/>
    <xf numFmtId="0" fontId="52" fillId="0" borderId="0" xfId="0" applyFont="1"/>
    <xf numFmtId="0" fontId="43" fillId="0" borderId="37" xfId="0" applyFont="1" applyBorder="1"/>
    <xf numFmtId="2" fontId="53" fillId="2" borderId="7" xfId="0" applyNumberFormat="1" applyFont="1" applyFill="1" applyBorder="1" applyAlignment="1">
      <alignment horizontal="center"/>
    </xf>
    <xf numFmtId="2" fontId="53" fillId="2" borderId="8" xfId="0" applyNumberFormat="1" applyFont="1" applyFill="1" applyBorder="1" applyAlignment="1">
      <alignment horizontal="center"/>
    </xf>
    <xf numFmtId="44" fontId="0" fillId="6" borderId="37" xfId="1" applyNumberFormat="1" applyFont="1" applyFill="1" applyBorder="1"/>
    <xf numFmtId="44" fontId="0" fillId="6" borderId="0" xfId="1" applyNumberFormat="1" applyFont="1" applyFill="1" applyBorder="1"/>
    <xf numFmtId="44" fontId="43" fillId="6" borderId="37" xfId="1" applyNumberFormat="1" applyFont="1" applyFill="1" applyBorder="1"/>
    <xf numFmtId="44" fontId="43" fillId="6" borderId="0" xfId="1" applyNumberFormat="1" applyFont="1" applyFill="1" applyBorder="1"/>
    <xf numFmtId="0" fontId="54" fillId="0" borderId="0" xfId="0" applyFont="1"/>
    <xf numFmtId="2" fontId="52" fillId="0" borderId="0" xfId="0" applyNumberFormat="1" applyFont="1"/>
    <xf numFmtId="2" fontId="50" fillId="0" borderId="0" xfId="0" applyNumberFormat="1" applyFont="1"/>
    <xf numFmtId="44" fontId="0" fillId="0" borderId="37" xfId="1" applyNumberFormat="1" applyFont="1" applyBorder="1"/>
    <xf numFmtId="44" fontId="0" fillId="0" borderId="0" xfId="1" applyNumberFormat="1" applyFont="1" applyBorder="1"/>
    <xf numFmtId="164" fontId="52" fillId="0" borderId="35" xfId="1" applyNumberFormat="1" applyFont="1" applyBorder="1"/>
    <xf numFmtId="164" fontId="52" fillId="0" borderId="37" xfId="1" applyNumberFormat="1" applyFont="1" applyBorder="1"/>
    <xf numFmtId="164" fontId="52" fillId="0" borderId="37" xfId="1" applyNumberFormat="1" applyFont="1" applyFill="1" applyBorder="1"/>
    <xf numFmtId="164" fontId="52" fillId="0" borderId="38" xfId="1" applyNumberFormat="1" applyFont="1" applyBorder="1"/>
    <xf numFmtId="2" fontId="52" fillId="6" borderId="0" xfId="0" applyNumberFormat="1" applyFont="1" applyFill="1"/>
    <xf numFmtId="0" fontId="50" fillId="0" borderId="1" xfId="0" applyFont="1" applyBorder="1"/>
    <xf numFmtId="0" fontId="13" fillId="9" borderId="0" xfId="0" applyFont="1" applyFill="1" applyBorder="1" applyAlignment="1" applyProtection="1">
      <alignment horizontal="center"/>
    </xf>
    <xf numFmtId="0" fontId="19" fillId="4" borderId="37" xfId="0" quotePrefix="1" applyFont="1" applyFill="1" applyBorder="1" applyAlignment="1" applyProtection="1">
      <alignment horizontal="left" vertical="top" wrapText="1" indent="2"/>
    </xf>
    <xf numFmtId="0" fontId="19" fillId="4" borderId="0" xfId="0" quotePrefix="1" applyFont="1" applyFill="1" applyBorder="1" applyAlignment="1" applyProtection="1">
      <alignment horizontal="left" vertical="top" wrapText="1" indent="2"/>
    </xf>
    <xf numFmtId="0" fontId="17" fillId="10" borderId="4" xfId="0" applyFont="1" applyFill="1" applyBorder="1" applyAlignment="1" applyProtection="1">
      <alignment horizontal="center" vertical="center"/>
    </xf>
    <xf numFmtId="0" fontId="17" fillId="10" borderId="5" xfId="0" applyFont="1" applyFill="1" applyBorder="1" applyAlignment="1" applyProtection="1">
      <alignment horizontal="center" vertical="center"/>
    </xf>
    <xf numFmtId="0" fontId="17" fillId="10" borderId="6" xfId="0" applyFont="1" applyFill="1" applyBorder="1" applyAlignment="1" applyProtection="1">
      <alignment horizontal="center" vertical="center"/>
    </xf>
    <xf numFmtId="0" fontId="17" fillId="10" borderId="26" xfId="0" applyFont="1" applyFill="1" applyBorder="1" applyAlignment="1" applyProtection="1">
      <alignment horizontal="center" vertical="center"/>
    </xf>
    <xf numFmtId="0" fontId="17" fillId="10" borderId="21" xfId="0" applyFont="1" applyFill="1" applyBorder="1" applyAlignment="1" applyProtection="1">
      <alignment horizontal="center" vertical="center"/>
    </xf>
    <xf numFmtId="0" fontId="17" fillId="10" borderId="22" xfId="0" applyFont="1" applyFill="1" applyBorder="1" applyAlignment="1" applyProtection="1">
      <alignment horizontal="center" vertical="center"/>
    </xf>
    <xf numFmtId="0" fontId="19" fillId="4" borderId="37" xfId="0" quotePrefix="1" applyFont="1" applyFill="1" applyBorder="1" applyAlignment="1" applyProtection="1">
      <alignment horizontal="left" vertical="center" wrapText="1" indent="2"/>
    </xf>
    <xf numFmtId="0" fontId="19" fillId="4" borderId="0" xfId="0" quotePrefix="1" applyFont="1" applyFill="1" applyBorder="1" applyAlignment="1" applyProtection="1">
      <alignment horizontal="left" vertical="center" wrapText="1" indent="2"/>
    </xf>
    <xf numFmtId="0" fontId="18" fillId="4" borderId="37" xfId="2" quotePrefix="1" applyFont="1" applyFill="1" applyBorder="1" applyAlignment="1" applyProtection="1">
      <alignment horizontal="left" vertical="center" wrapText="1" indent="10"/>
    </xf>
    <xf numFmtId="0" fontId="18" fillId="4" borderId="0" xfId="2" quotePrefix="1" applyFont="1" applyFill="1" applyBorder="1" applyAlignment="1" applyProtection="1">
      <alignment horizontal="left" vertical="center" wrapText="1" indent="10"/>
    </xf>
    <xf numFmtId="0" fontId="19" fillId="4" borderId="42" xfId="0" quotePrefix="1" applyFont="1" applyFill="1" applyBorder="1" applyAlignment="1" applyProtection="1">
      <alignment horizontal="left" vertical="center" wrapText="1" indent="2"/>
    </xf>
    <xf numFmtId="0" fontId="19" fillId="4" borderId="5" xfId="0" quotePrefix="1" applyFont="1" applyFill="1" applyBorder="1" applyAlignment="1" applyProtection="1">
      <alignment horizontal="left" vertical="center" wrapText="1" indent="2"/>
    </xf>
    <xf numFmtId="0" fontId="23" fillId="4" borderId="38" xfId="0" applyFont="1" applyFill="1" applyBorder="1" applyAlignment="1" applyProtection="1">
      <alignment horizontal="left" wrapText="1" indent="2"/>
    </xf>
    <xf numFmtId="0" fontId="23" fillId="4" borderId="33" xfId="0" applyFont="1" applyFill="1" applyBorder="1" applyAlignment="1" applyProtection="1">
      <alignment horizontal="left" wrapText="1" indent="2"/>
    </xf>
    <xf numFmtId="0" fontId="23" fillId="4" borderId="39" xfId="0" applyFont="1" applyFill="1" applyBorder="1" applyAlignment="1" applyProtection="1">
      <alignment horizontal="left" wrapText="1" indent="2"/>
    </xf>
    <xf numFmtId="0" fontId="19" fillId="4" borderId="37" xfId="0" quotePrefix="1" applyFont="1" applyFill="1" applyBorder="1" applyAlignment="1" applyProtection="1">
      <alignment horizontal="left" vertical="top" wrapText="1" indent="1"/>
    </xf>
    <xf numFmtId="0" fontId="19" fillId="4" borderId="0" xfId="0" quotePrefix="1" applyFont="1" applyFill="1" applyBorder="1" applyAlignment="1" applyProtection="1">
      <alignment horizontal="left" vertical="top" wrapText="1" indent="1"/>
    </xf>
    <xf numFmtId="0" fontId="23" fillId="4" borderId="37" xfId="0" applyFont="1" applyFill="1" applyBorder="1" applyAlignment="1" applyProtection="1">
      <alignment horizontal="left" wrapText="1" indent="2"/>
    </xf>
    <xf numFmtId="0" fontId="23" fillId="4" borderId="0" xfId="0" applyFont="1" applyFill="1" applyBorder="1" applyAlignment="1" applyProtection="1">
      <alignment horizontal="left" wrapText="1" indent="2"/>
    </xf>
    <xf numFmtId="0" fontId="23" fillId="4" borderId="24" xfId="0" applyFont="1" applyFill="1" applyBorder="1" applyAlignment="1" applyProtection="1">
      <alignment horizontal="left" wrapText="1" indent="2"/>
    </xf>
    <xf numFmtId="0" fontId="23" fillId="4" borderId="44" xfId="0" applyFont="1" applyFill="1" applyBorder="1" applyAlignment="1" applyProtection="1">
      <alignment horizontal="left" vertical="center" wrapText="1" indent="2"/>
    </xf>
    <xf numFmtId="0" fontId="23" fillId="4" borderId="16" xfId="0" applyFont="1" applyFill="1" applyBorder="1" applyAlignment="1" applyProtection="1">
      <alignment horizontal="left" vertical="center" wrapText="1" indent="2"/>
    </xf>
    <xf numFmtId="0" fontId="23" fillId="4" borderId="45" xfId="0" applyFont="1" applyFill="1" applyBorder="1" applyAlignment="1" applyProtection="1">
      <alignment horizontal="left" vertical="center" wrapText="1" indent="2"/>
    </xf>
    <xf numFmtId="0" fontId="8" fillId="16" borderId="65" xfId="0" applyFont="1" applyFill="1" applyBorder="1" applyAlignment="1" applyProtection="1">
      <alignment horizontal="left" vertical="center"/>
    </xf>
    <xf numFmtId="0" fontId="8" fillId="16" borderId="66" xfId="0" applyFont="1" applyFill="1" applyBorder="1" applyAlignment="1" applyProtection="1">
      <alignment horizontal="left" vertical="center"/>
    </xf>
    <xf numFmtId="0" fontId="12" fillId="16" borderId="62" xfId="0" applyFont="1" applyFill="1" applyBorder="1" applyAlignment="1" applyProtection="1">
      <alignment horizontal="left" vertical="center" wrapText="1"/>
    </xf>
    <xf numFmtId="0" fontId="12" fillId="16" borderId="63" xfId="0" applyFont="1" applyFill="1" applyBorder="1" applyAlignment="1" applyProtection="1">
      <alignment horizontal="left" vertical="center" wrapText="1"/>
    </xf>
    <xf numFmtId="0" fontId="12" fillId="16" borderId="64" xfId="0" applyFont="1" applyFill="1" applyBorder="1" applyAlignment="1" applyProtection="1">
      <alignment horizontal="left" vertical="center" wrapText="1"/>
    </xf>
    <xf numFmtId="0" fontId="12" fillId="16" borderId="67" xfId="0" applyFont="1" applyFill="1" applyBorder="1" applyAlignment="1" applyProtection="1">
      <alignment horizontal="left" vertical="center" wrapText="1"/>
    </xf>
    <xf numFmtId="0" fontId="12" fillId="16" borderId="68" xfId="0" applyFont="1" applyFill="1" applyBorder="1" applyAlignment="1" applyProtection="1">
      <alignment horizontal="left" vertical="center" wrapText="1"/>
    </xf>
    <xf numFmtId="0" fontId="12" fillId="16" borderId="69" xfId="0" applyFont="1" applyFill="1" applyBorder="1" applyAlignment="1" applyProtection="1">
      <alignment horizontal="left" vertical="center" wrapText="1"/>
    </xf>
    <xf numFmtId="0" fontId="8" fillId="16" borderId="60" xfId="0" applyFont="1" applyFill="1" applyBorder="1" applyAlignment="1" applyProtection="1">
      <alignment horizontal="left" vertical="center" indent="2"/>
    </xf>
    <xf numFmtId="0" fontId="8" fillId="16" borderId="61" xfId="0" applyFont="1" applyFill="1" applyBorder="1" applyAlignment="1" applyProtection="1">
      <alignment horizontal="left" vertical="center" indent="2"/>
    </xf>
    <xf numFmtId="0" fontId="7" fillId="5" borderId="17" xfId="0" applyFont="1" applyFill="1" applyBorder="1" applyAlignment="1" applyProtection="1">
      <alignment horizontal="center"/>
    </xf>
    <xf numFmtId="0" fontId="7" fillId="5" borderId="18" xfId="0" applyFont="1" applyFill="1" applyBorder="1" applyAlignment="1" applyProtection="1">
      <alignment horizontal="center"/>
    </xf>
    <xf numFmtId="0" fontId="7" fillId="5" borderId="19" xfId="0" applyFont="1" applyFill="1" applyBorder="1" applyAlignment="1" applyProtection="1">
      <alignment horizontal="center"/>
    </xf>
    <xf numFmtId="0" fontId="2" fillId="2" borderId="7" xfId="0" applyFont="1" applyFill="1" applyBorder="1" applyAlignment="1" applyProtection="1">
      <alignment horizontal="center"/>
    </xf>
    <xf numFmtId="0" fontId="2" fillId="2" borderId="0" xfId="0" applyFont="1" applyFill="1" applyBorder="1" applyAlignment="1" applyProtection="1">
      <alignment horizontal="center"/>
    </xf>
    <xf numFmtId="0" fontId="8" fillId="16" borderId="55" xfId="0" applyFont="1" applyFill="1" applyBorder="1" applyAlignment="1" applyProtection="1">
      <alignment horizontal="left" vertical="center" indent="2"/>
    </xf>
    <xf numFmtId="0" fontId="8" fillId="16" borderId="56" xfId="0" applyFont="1" applyFill="1" applyBorder="1" applyAlignment="1" applyProtection="1">
      <alignment horizontal="left" vertical="center" indent="2"/>
    </xf>
    <xf numFmtId="0" fontId="2" fillId="2" borderId="20" xfId="0" applyFont="1" applyFill="1" applyBorder="1" applyAlignment="1" applyProtection="1">
      <alignment horizontal="center"/>
    </xf>
    <xf numFmtId="0" fontId="2" fillId="2" borderId="48" xfId="0" applyFont="1" applyFill="1" applyBorder="1" applyAlignment="1" applyProtection="1">
      <alignment horizontal="center"/>
    </xf>
    <xf numFmtId="0" fontId="12" fillId="16" borderId="57" xfId="0" applyFont="1" applyFill="1" applyBorder="1" applyAlignment="1" applyProtection="1">
      <alignment horizontal="left" vertical="center" wrapText="1"/>
    </xf>
    <xf numFmtId="0" fontId="12" fillId="16" borderId="58" xfId="0" applyFont="1" applyFill="1" applyBorder="1" applyAlignment="1" applyProtection="1">
      <alignment horizontal="left" vertical="center" wrapText="1"/>
    </xf>
    <xf numFmtId="0" fontId="12" fillId="16" borderId="59" xfId="0" applyFont="1" applyFill="1" applyBorder="1" applyAlignment="1" applyProtection="1">
      <alignment horizontal="left" vertical="center" wrapText="1"/>
    </xf>
    <xf numFmtId="0" fontId="10" fillId="5" borderId="27" xfId="0" applyFont="1" applyFill="1" applyBorder="1" applyAlignment="1" applyProtection="1">
      <alignment horizontal="center"/>
    </xf>
    <xf numFmtId="0" fontId="10" fillId="5" borderId="28" xfId="0" applyFont="1" applyFill="1" applyBorder="1" applyAlignment="1" applyProtection="1">
      <alignment horizontal="center"/>
    </xf>
    <xf numFmtId="0" fontId="10" fillId="5" borderId="29" xfId="0" applyFont="1" applyFill="1" applyBorder="1" applyAlignment="1" applyProtection="1">
      <alignment horizontal="center"/>
    </xf>
    <xf numFmtId="0" fontId="12" fillId="6" borderId="26" xfId="0" applyFont="1" applyFill="1" applyBorder="1" applyAlignment="1" applyProtection="1">
      <alignment horizontal="center"/>
    </xf>
    <xf numFmtId="0" fontId="12" fillId="6" borderId="21" xfId="0" applyFont="1" applyFill="1" applyBorder="1" applyAlignment="1" applyProtection="1">
      <alignment horizontal="center"/>
    </xf>
    <xf numFmtId="0" fontId="12" fillId="6" borderId="22" xfId="0" applyFont="1" applyFill="1" applyBorder="1" applyAlignment="1" applyProtection="1">
      <alignment horizontal="center"/>
    </xf>
    <xf numFmtId="0" fontId="11" fillId="4" borderId="17" xfId="0" applyFont="1" applyFill="1" applyBorder="1" applyAlignment="1" applyProtection="1">
      <alignment horizontal="center"/>
    </xf>
    <xf numFmtId="0" fontId="11" fillId="4" borderId="18" xfId="0" applyFont="1" applyFill="1" applyBorder="1" applyAlignment="1" applyProtection="1">
      <alignment horizontal="center"/>
    </xf>
    <xf numFmtId="0" fontId="11" fillId="4" borderId="19" xfId="0" applyFont="1" applyFill="1" applyBorder="1" applyAlignment="1" applyProtection="1">
      <alignment horizontal="center"/>
    </xf>
    <xf numFmtId="0" fontId="49" fillId="5" borderId="37" xfId="0" applyFont="1" applyFill="1" applyBorder="1" applyAlignment="1" applyProtection="1">
      <alignment horizontal="left"/>
    </xf>
    <xf numFmtId="0" fontId="49" fillId="5" borderId="0" xfId="0" applyFont="1" applyFill="1" applyBorder="1" applyAlignment="1" applyProtection="1">
      <alignment horizontal="left"/>
    </xf>
    <xf numFmtId="0" fontId="49" fillId="5" borderId="8" xfId="0" applyFont="1" applyFill="1" applyBorder="1" applyAlignment="1" applyProtection="1">
      <alignment horizontal="left"/>
    </xf>
    <xf numFmtId="0" fontId="49" fillId="5" borderId="37" xfId="0" applyFont="1" applyFill="1" applyBorder="1" applyAlignment="1" applyProtection="1"/>
    <xf numFmtId="0" fontId="49" fillId="5" borderId="0" xfId="0" applyFont="1" applyFill="1" applyBorder="1" applyAlignment="1" applyProtection="1"/>
    <xf numFmtId="0" fontId="49" fillId="5" borderId="8" xfId="0" applyFont="1" applyFill="1" applyBorder="1" applyAlignment="1" applyProtection="1"/>
    <xf numFmtId="0" fontId="2" fillId="2" borderId="26" xfId="0" applyFont="1" applyFill="1" applyBorder="1" applyAlignment="1" applyProtection="1">
      <alignment horizontal="center"/>
    </xf>
    <xf numFmtId="0" fontId="2" fillId="2" borderId="21" xfId="0" applyFont="1" applyFill="1" applyBorder="1" applyAlignment="1" applyProtection="1">
      <alignment horizontal="center"/>
    </xf>
    <xf numFmtId="0" fontId="0" fillId="4" borderId="7" xfId="0" applyFont="1" applyFill="1" applyBorder="1" applyAlignment="1" applyProtection="1">
      <alignment horizontal="left"/>
      <protection locked="0"/>
    </xf>
    <xf numFmtId="0" fontId="0" fillId="4" borderId="24" xfId="0" applyFont="1" applyFill="1" applyBorder="1" applyAlignment="1" applyProtection="1">
      <alignment horizontal="left"/>
      <protection locked="0"/>
    </xf>
    <xf numFmtId="44" fontId="15" fillId="6" borderId="27" xfId="1" applyFont="1" applyFill="1" applyBorder="1" applyAlignment="1" applyProtection="1">
      <alignment horizontal="center" vertical="center"/>
    </xf>
    <xf numFmtId="44" fontId="15" fillId="6" borderId="28" xfId="1" applyFont="1" applyFill="1" applyBorder="1" applyAlignment="1" applyProtection="1">
      <alignment horizontal="center" vertical="center"/>
    </xf>
    <xf numFmtId="44" fontId="15" fillId="6" borderId="29" xfId="1" applyFont="1" applyFill="1" applyBorder="1" applyAlignment="1" applyProtection="1">
      <alignment horizontal="center" vertical="center"/>
    </xf>
    <xf numFmtId="0" fontId="0" fillId="2" borderId="41" xfId="0" applyFill="1" applyBorder="1" applyAlignment="1" applyProtection="1"/>
    <xf numFmtId="0" fontId="0" fillId="2" borderId="28" xfId="0" applyFill="1" applyBorder="1" applyAlignment="1" applyProtection="1"/>
    <xf numFmtId="0" fontId="0" fillId="2" borderId="29" xfId="0" applyFill="1" applyBorder="1" applyAlignment="1" applyProtection="1"/>
    <xf numFmtId="0" fontId="0" fillId="4" borderId="26" xfId="0" applyFont="1" applyFill="1" applyBorder="1" applyAlignment="1" applyProtection="1">
      <alignment horizontal="left"/>
      <protection locked="0"/>
    </xf>
    <xf numFmtId="0" fontId="0" fillId="4" borderId="25" xfId="0" applyFont="1" applyFill="1" applyBorder="1" applyAlignment="1" applyProtection="1">
      <alignment horizontal="left"/>
      <protection locked="0"/>
    </xf>
    <xf numFmtId="0" fontId="0" fillId="4" borderId="4" xfId="0" applyFont="1" applyFill="1" applyBorder="1" applyAlignment="1" applyProtection="1">
      <alignment horizontal="left"/>
      <protection locked="0"/>
    </xf>
    <xf numFmtId="0" fontId="0" fillId="4" borderId="23" xfId="0" applyFont="1" applyFill="1" applyBorder="1" applyAlignment="1" applyProtection="1">
      <alignment horizontal="left"/>
      <protection locked="0"/>
    </xf>
    <xf numFmtId="0" fontId="2" fillId="2" borderId="31" xfId="0" applyFont="1" applyFill="1" applyBorder="1" applyAlignment="1" applyProtection="1">
      <alignment horizontal="center"/>
    </xf>
    <xf numFmtId="0" fontId="2" fillId="2" borderId="40" xfId="0" applyFont="1" applyFill="1" applyBorder="1" applyAlignment="1" applyProtection="1">
      <alignment horizontal="center"/>
    </xf>
    <xf numFmtId="0" fontId="0" fillId="2" borderId="0" xfId="0" applyFill="1" applyBorder="1" applyAlignment="1" applyProtection="1">
      <alignment horizontal="left" wrapText="1"/>
    </xf>
    <xf numFmtId="0" fontId="0" fillId="3" borderId="27" xfId="0" applyFill="1" applyBorder="1" applyAlignment="1" applyProtection="1">
      <alignment horizontal="left" vertical="center" wrapText="1" indent="1"/>
    </xf>
    <xf numFmtId="0" fontId="0" fillId="3" borderId="28" xfId="0" applyFill="1" applyBorder="1" applyAlignment="1" applyProtection="1">
      <alignment horizontal="left" vertical="center" wrapText="1" indent="1"/>
    </xf>
    <xf numFmtId="0" fontId="0" fillId="3" borderId="29" xfId="0" applyFill="1" applyBorder="1" applyAlignment="1" applyProtection="1">
      <alignment horizontal="left" vertical="center" wrapText="1" indent="1"/>
    </xf>
    <xf numFmtId="0" fontId="0" fillId="3" borderId="44" xfId="0" applyFill="1" applyBorder="1" applyAlignment="1" applyProtection="1">
      <alignment horizontal="left" vertical="center" wrapText="1"/>
    </xf>
    <xf numFmtId="0" fontId="0" fillId="3" borderId="16" xfId="0" applyFill="1" applyBorder="1" applyAlignment="1" applyProtection="1">
      <alignment horizontal="left" vertical="center" wrapText="1"/>
    </xf>
    <xf numFmtId="0" fontId="0" fillId="3" borderId="45" xfId="0" applyFill="1" applyBorder="1" applyAlignment="1" applyProtection="1">
      <alignment horizontal="left" vertical="center" wrapText="1"/>
    </xf>
    <xf numFmtId="0" fontId="29" fillId="0" borderId="0" xfId="5" applyFont="1" applyAlignment="1">
      <alignment horizontal="left" wrapText="1"/>
    </xf>
    <xf numFmtId="0" fontId="30" fillId="0" borderId="6" xfId="5" applyFont="1" applyBorder="1" applyAlignment="1">
      <alignment horizontal="center" vertical="center" wrapText="1"/>
    </xf>
    <xf numFmtId="0" fontId="30" fillId="0" borderId="8" xfId="5" applyFont="1" applyBorder="1" applyAlignment="1">
      <alignment horizontal="center" vertical="center" wrapText="1"/>
    </xf>
    <xf numFmtId="0" fontId="30" fillId="0" borderId="22" xfId="5" applyFont="1" applyBorder="1" applyAlignment="1">
      <alignment horizontal="center" vertical="center" wrapText="1"/>
    </xf>
    <xf numFmtId="0" fontId="31" fillId="0" borderId="17" xfId="5" applyFont="1" applyBorder="1" applyAlignment="1">
      <alignment horizontal="center" vertical="center" wrapText="1"/>
    </xf>
    <xf numFmtId="0" fontId="31" fillId="0" borderId="18" xfId="5" applyFont="1" applyBorder="1" applyAlignment="1">
      <alignment horizontal="center" vertical="center" wrapText="1"/>
    </xf>
    <xf numFmtId="0" fontId="31" fillId="0" borderId="19" xfId="5" applyFont="1" applyBorder="1" applyAlignment="1">
      <alignment horizontal="center" vertical="center" wrapText="1"/>
    </xf>
    <xf numFmtId="0" fontId="31" fillId="0" borderId="46" xfId="5" applyFont="1" applyBorder="1" applyAlignment="1">
      <alignment horizontal="center" vertical="center" wrapText="1"/>
    </xf>
    <xf numFmtId="0" fontId="31" fillId="0" borderId="31" xfId="5" applyFont="1" applyBorder="1" applyAlignment="1">
      <alignment horizontal="center" vertical="center" wrapText="1"/>
    </xf>
    <xf numFmtId="0" fontId="31" fillId="0" borderId="40" xfId="5" applyFont="1" applyBorder="1" applyAlignment="1">
      <alignment horizontal="center" vertical="center" wrapText="1"/>
    </xf>
    <xf numFmtId="0" fontId="31" fillId="0" borderId="4" xfId="5" applyFont="1" applyBorder="1" applyAlignment="1">
      <alignment horizontal="center" vertical="center" wrapText="1"/>
    </xf>
    <xf numFmtId="0" fontId="31" fillId="0" borderId="5" xfId="5" applyFont="1" applyBorder="1" applyAlignment="1">
      <alignment horizontal="center" vertical="center" wrapText="1"/>
    </xf>
    <xf numFmtId="0" fontId="31" fillId="0" borderId="6" xfId="5" applyFont="1" applyBorder="1" applyAlignment="1">
      <alignment horizontal="center" vertical="center" wrapText="1"/>
    </xf>
    <xf numFmtId="0" fontId="31" fillId="0" borderId="26" xfId="5" applyFont="1" applyBorder="1" applyAlignment="1">
      <alignment horizontal="center" vertical="center" wrapText="1"/>
    </xf>
    <xf numFmtId="0" fontId="31" fillId="0" borderId="21" xfId="5" applyFont="1" applyBorder="1" applyAlignment="1">
      <alignment horizontal="center" vertical="center" wrapText="1"/>
    </xf>
    <xf numFmtId="0" fontId="31" fillId="0" borderId="22" xfId="5" applyFont="1" applyBorder="1" applyAlignment="1">
      <alignment horizontal="center" vertical="center" wrapText="1"/>
    </xf>
    <xf numFmtId="0" fontId="29" fillId="0" borderId="0" xfId="5" applyFont="1" applyAlignment="1">
      <alignment horizontal="center" vertical="center" wrapText="1"/>
    </xf>
    <xf numFmtId="0" fontId="40" fillId="0" borderId="0" xfId="5" applyFont="1" applyAlignment="1">
      <alignment horizontal="left" vertical="top" wrapText="1"/>
    </xf>
    <xf numFmtId="0" fontId="40" fillId="0" borderId="7" xfId="5" applyFont="1" applyBorder="1" applyAlignment="1">
      <alignment horizontal="left" vertical="top" wrapText="1" indent="1"/>
    </xf>
    <xf numFmtId="0" fontId="0" fillId="0" borderId="0" xfId="0" applyAlignment="1">
      <alignment horizontal="center" vertical="center" wrapText="1"/>
    </xf>
  </cellXfs>
  <cellStyles count="7">
    <cellStyle name="Comma" xfId="3" builtinId="3"/>
    <cellStyle name="Currency" xfId="1" builtinId="4"/>
    <cellStyle name="Hyperlink" xfId="2" builtinId="8"/>
    <cellStyle name="Neutral" xfId="6" builtinId="28"/>
    <cellStyle name="Normal" xfId="0" builtinId="0"/>
    <cellStyle name="Normal 10 8" xfId="5" xr:uid="{17F74935-F8F4-4D7A-8ADA-4334356D48E5}"/>
    <cellStyle name="Percent 2 2 2" xfId="4" xr:uid="{93278DB2-BC4F-46B6-8D5E-C598AF59345C}"/>
  </cellStyles>
  <dxfs count="3">
    <dxf>
      <font>
        <b/>
        <i/>
        <color rgb="FFC00000"/>
      </font>
    </dxf>
    <dxf>
      <font>
        <b/>
        <i/>
        <color rgb="FFC00000"/>
      </font>
    </dxf>
    <dxf>
      <font>
        <b/>
        <i/>
        <u val="none"/>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economizer!$F$16</c:f>
              <c:strCache>
                <c:ptCount val="1"/>
                <c:pt idx="0">
                  <c:v>Actual Cost</c:v>
                </c:pt>
              </c:strCache>
            </c:strRef>
          </c:tx>
          <c:spPr>
            <a:ln w="19050" cap="rnd">
              <a:solidFill>
                <a:schemeClr val="accent1"/>
              </a:solidFill>
              <a:round/>
            </a:ln>
            <a:effectLst/>
          </c:spPr>
          <c:marker>
            <c:symbol val="none"/>
          </c:marker>
          <c:cat>
            <c:numRef>
              <c:f>economizer!$E$17:$E$32</c:f>
              <c:numCache>
                <c:formatCode>General</c:formatCode>
                <c:ptCount val="16"/>
                <c:pt idx="0">
                  <c:v>50</c:v>
                </c:pt>
                <c:pt idx="1">
                  <c:v>100</c:v>
                </c:pt>
                <c:pt idx="2">
                  <c:v>250</c:v>
                </c:pt>
                <c:pt idx="3">
                  <c:v>500</c:v>
                </c:pt>
                <c:pt idx="4">
                  <c:v>1000</c:v>
                </c:pt>
                <c:pt idx="5">
                  <c:v>2000</c:v>
                </c:pt>
                <c:pt idx="6">
                  <c:v>3000</c:v>
                </c:pt>
                <c:pt idx="7">
                  <c:v>4000</c:v>
                </c:pt>
                <c:pt idx="8">
                  <c:v>5000</c:v>
                </c:pt>
                <c:pt idx="9">
                  <c:v>6000</c:v>
                </c:pt>
                <c:pt idx="10">
                  <c:v>7000</c:v>
                </c:pt>
                <c:pt idx="11">
                  <c:v>10000</c:v>
                </c:pt>
                <c:pt idx="12">
                  <c:v>20000</c:v>
                </c:pt>
                <c:pt idx="13">
                  <c:v>30000</c:v>
                </c:pt>
                <c:pt idx="14">
                  <c:v>40000</c:v>
                </c:pt>
                <c:pt idx="15">
                  <c:v>50000</c:v>
                </c:pt>
              </c:numCache>
            </c:numRef>
          </c:cat>
          <c:val>
            <c:numRef>
              <c:f>economizer!$F$17:$F$32</c:f>
              <c:numCache>
                <c:formatCode>General</c:formatCode>
                <c:ptCount val="16"/>
                <c:pt idx="0">
                  <c:v>1260.7139429259014</c:v>
                </c:pt>
                <c:pt idx="1">
                  <c:v>1453.4891769684546</c:v>
                </c:pt>
                <c:pt idx="2">
                  <c:v>1646.264411011008</c:v>
                </c:pt>
                <c:pt idx="3">
                  <c:v>1950.4272676489757</c:v>
                </c:pt>
                <c:pt idx="4">
                  <c:v>2741.2157111352453</c:v>
                </c:pt>
                <c:pt idx="5">
                  <c:v>3646.1555363642433</c:v>
                </c:pt>
                <c:pt idx="6">
                  <c:v>4312.7581990782191</c:v>
                </c:pt>
                <c:pt idx="7">
                  <c:v>5711.9067511538951</c:v>
                </c:pt>
                <c:pt idx="8">
                  <c:v>6767.6744175912754</c:v>
                </c:pt>
                <c:pt idx="9">
                  <c:v>8098.1467925392944</c:v>
                </c:pt>
                <c:pt idx="10">
                  <c:v>9428.6191674873116</c:v>
                </c:pt>
                <c:pt idx="11">
                  <c:v>12777.725991846535</c:v>
                </c:pt>
                <c:pt idx="12">
                  <c:v>25555.45198369307</c:v>
                </c:pt>
                <c:pt idx="13">
                  <c:v>38333.177975539606</c:v>
                </c:pt>
                <c:pt idx="14">
                  <c:v>51110.903967386141</c:v>
                </c:pt>
                <c:pt idx="15">
                  <c:v>63888.629959232676</c:v>
                </c:pt>
              </c:numCache>
            </c:numRef>
          </c:val>
          <c:smooth val="0"/>
          <c:extLst>
            <c:ext xmlns:c16="http://schemas.microsoft.com/office/drawing/2014/chart" uri="{C3380CC4-5D6E-409C-BE32-E72D297353CC}">
              <c16:uniqueId val="{00000000-9080-4AC9-A542-B3868E0CFF90}"/>
            </c:ext>
          </c:extLst>
        </c:ser>
        <c:dLbls>
          <c:showLegendKey val="0"/>
          <c:showVal val="0"/>
          <c:showCatName val="0"/>
          <c:showSerName val="0"/>
          <c:showPercent val="0"/>
          <c:showBubbleSize val="0"/>
        </c:dLbls>
        <c:smooth val="0"/>
        <c:axId val="1311064816"/>
        <c:axId val="1311070224"/>
      </c:lineChart>
      <c:catAx>
        <c:axId val="13110648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1070224"/>
        <c:crosses val="autoZero"/>
        <c:auto val="1"/>
        <c:lblAlgn val="ctr"/>
        <c:lblOffset val="100"/>
        <c:noMultiLvlLbl val="0"/>
      </c:catAx>
      <c:valAx>
        <c:axId val="13110702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1064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ERV!$B$5:$B$12</c:f>
              <c:numCache>
                <c:formatCode>General</c:formatCode>
                <c:ptCount val="8"/>
                <c:pt idx="0">
                  <c:v>500</c:v>
                </c:pt>
                <c:pt idx="1">
                  <c:v>1000</c:v>
                </c:pt>
                <c:pt idx="2">
                  <c:v>2000</c:v>
                </c:pt>
                <c:pt idx="3">
                  <c:v>4000</c:v>
                </c:pt>
                <c:pt idx="4">
                  <c:v>6000</c:v>
                </c:pt>
                <c:pt idx="5">
                  <c:v>8000</c:v>
                </c:pt>
                <c:pt idx="6">
                  <c:v>10000</c:v>
                </c:pt>
                <c:pt idx="7">
                  <c:v>15000</c:v>
                </c:pt>
              </c:numCache>
            </c:numRef>
          </c:xVal>
          <c:yVal>
            <c:numRef>
              <c:f>ERV!$C$5:$C$12</c:f>
              <c:numCache>
                <c:formatCode>_(* #,##0_);_(* \(#,##0\);_(* "-"??_);_(@_)</c:formatCode>
                <c:ptCount val="8"/>
                <c:pt idx="0">
                  <c:v>3885.625811170215</c:v>
                </c:pt>
                <c:pt idx="1">
                  <c:v>7771.25162234043</c:v>
                </c:pt>
                <c:pt idx="2">
                  <c:v>15542.50324468086</c:v>
                </c:pt>
                <c:pt idx="3">
                  <c:v>31085.00648936172</c:v>
                </c:pt>
                <c:pt idx="4">
                  <c:v>46627.509734042578</c:v>
                </c:pt>
                <c:pt idx="5">
                  <c:v>62170.01297872344</c:v>
                </c:pt>
                <c:pt idx="6">
                  <c:v>77712.516223404309</c:v>
                </c:pt>
                <c:pt idx="7">
                  <c:v>116568.77433510643</c:v>
                </c:pt>
              </c:numCache>
            </c:numRef>
          </c:yVal>
          <c:smooth val="0"/>
          <c:extLst>
            <c:ext xmlns:c16="http://schemas.microsoft.com/office/drawing/2014/chart" uri="{C3380CC4-5D6E-409C-BE32-E72D297353CC}">
              <c16:uniqueId val="{00000000-D87F-45F1-8E2C-7B9A603C85F3}"/>
            </c:ext>
          </c:extLst>
        </c:ser>
        <c:dLbls>
          <c:showLegendKey val="0"/>
          <c:showVal val="0"/>
          <c:showCatName val="0"/>
          <c:showSerName val="0"/>
          <c:showPercent val="0"/>
          <c:showBubbleSize val="0"/>
        </c:dLbls>
        <c:axId val="1127588976"/>
        <c:axId val="1127583984"/>
      </c:scatterChart>
      <c:valAx>
        <c:axId val="1127588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583984"/>
        <c:crosses val="autoZero"/>
        <c:crossBetween val="midCat"/>
      </c:valAx>
      <c:valAx>
        <c:axId val="112758398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58897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VFD!$B$9:$B$17</c:f>
              <c:numCache>
                <c:formatCode>General</c:formatCode>
                <c:ptCount val="9"/>
                <c:pt idx="0">
                  <c:v>1</c:v>
                </c:pt>
                <c:pt idx="1">
                  <c:v>2</c:v>
                </c:pt>
                <c:pt idx="2">
                  <c:v>3</c:v>
                </c:pt>
                <c:pt idx="3">
                  <c:v>5</c:v>
                </c:pt>
                <c:pt idx="4">
                  <c:v>10</c:v>
                </c:pt>
                <c:pt idx="5">
                  <c:v>20</c:v>
                </c:pt>
                <c:pt idx="6">
                  <c:v>50</c:v>
                </c:pt>
                <c:pt idx="7">
                  <c:v>75</c:v>
                </c:pt>
                <c:pt idx="8">
                  <c:v>100</c:v>
                </c:pt>
              </c:numCache>
            </c:numRef>
          </c:xVal>
          <c:yVal>
            <c:numRef>
              <c:f>VFD!$C$9:$C$17</c:f>
              <c:numCache>
                <c:formatCode>General</c:formatCode>
                <c:ptCount val="9"/>
                <c:pt idx="0">
                  <c:v>3330.95614471915</c:v>
                </c:pt>
                <c:pt idx="1">
                  <c:v>3361.3182440808519</c:v>
                </c:pt>
                <c:pt idx="2">
                  <c:v>3683.1564973148948</c:v>
                </c:pt>
                <c:pt idx="3">
                  <c:v>4108.2258883787244</c:v>
                </c:pt>
                <c:pt idx="4">
                  <c:v>5230.9544092363676</c:v>
                </c:pt>
                <c:pt idx="5">
                  <c:v>8263.6880120098776</c:v>
                </c:pt>
                <c:pt idx="6">
                  <c:v>14928.825848178738</c:v>
                </c:pt>
                <c:pt idx="7">
                  <c:v>21078.554159719577</c:v>
                </c:pt>
                <c:pt idx="8">
                  <c:v>24343.503005228948</c:v>
                </c:pt>
              </c:numCache>
            </c:numRef>
          </c:yVal>
          <c:smooth val="0"/>
          <c:extLst>
            <c:ext xmlns:c16="http://schemas.microsoft.com/office/drawing/2014/chart" uri="{C3380CC4-5D6E-409C-BE32-E72D297353CC}">
              <c16:uniqueId val="{00000000-3B1D-47B2-B7D5-8A0614E36791}"/>
            </c:ext>
          </c:extLst>
        </c:ser>
        <c:dLbls>
          <c:showLegendKey val="0"/>
          <c:showVal val="0"/>
          <c:showCatName val="0"/>
          <c:showSerName val="0"/>
          <c:showPercent val="0"/>
          <c:showBubbleSize val="0"/>
        </c:dLbls>
        <c:axId val="1127564848"/>
        <c:axId val="1127554032"/>
      </c:scatterChart>
      <c:valAx>
        <c:axId val="11275648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554032"/>
        <c:crosses val="autoZero"/>
        <c:crossBetween val="midCat"/>
      </c:valAx>
      <c:valAx>
        <c:axId val="11275540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56484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7</xdr:col>
      <xdr:colOff>175374</xdr:colOff>
      <xdr:row>7</xdr:row>
      <xdr:rowOff>179293</xdr:rowOff>
    </xdr:from>
    <xdr:to>
      <xdr:col>8</xdr:col>
      <xdr:colOff>810947</xdr:colOff>
      <xdr:row>14</xdr:row>
      <xdr:rowOff>76200</xdr:rowOff>
    </xdr:to>
    <xdr:pic>
      <xdr:nvPicPr>
        <xdr:cNvPr id="2" name="Picture 1">
          <a:extLst>
            <a:ext uri="{FF2B5EF4-FFF2-40B4-BE49-F238E27FC236}">
              <a16:creationId xmlns:a16="http://schemas.microsoft.com/office/drawing/2014/main" id="{B0403E1A-47B0-4162-B0A2-E7316DCEE1C3}"/>
            </a:ext>
          </a:extLst>
        </xdr:cNvPr>
        <xdr:cNvPicPr>
          <a:picLocks noChangeAspect="1"/>
        </xdr:cNvPicPr>
      </xdr:nvPicPr>
      <xdr:blipFill>
        <a:blip xmlns:r="http://schemas.openxmlformats.org/officeDocument/2006/relationships" r:embed="rId1"/>
        <a:stretch>
          <a:fillRect/>
        </a:stretch>
      </xdr:blipFill>
      <xdr:spPr>
        <a:xfrm>
          <a:off x="8064315" y="2218764"/>
          <a:ext cx="2305250" cy="1555377"/>
        </a:xfrm>
        <a:prstGeom prst="rect">
          <a:avLst/>
        </a:prstGeom>
        <a:ln w="38100">
          <a:solidFill>
            <a:schemeClr val="bg1">
              <a:lumMod val="50000"/>
            </a:schemeClr>
          </a:solidFill>
        </a:ln>
      </xdr:spPr>
    </xdr:pic>
    <xdr:clientData/>
  </xdr:twoCellAnchor>
  <xdr:twoCellAnchor>
    <xdr:from>
      <xdr:col>2</xdr:col>
      <xdr:colOff>1400176</xdr:colOff>
      <xdr:row>14</xdr:row>
      <xdr:rowOff>152914</xdr:rowOff>
    </xdr:from>
    <xdr:to>
      <xdr:col>6</xdr:col>
      <xdr:colOff>342901</xdr:colOff>
      <xdr:row>31</xdr:row>
      <xdr:rowOff>19049</xdr:rowOff>
    </xdr:to>
    <xdr:grpSp>
      <xdr:nvGrpSpPr>
        <xdr:cNvPr id="12" name="Group 11">
          <a:extLst>
            <a:ext uri="{FF2B5EF4-FFF2-40B4-BE49-F238E27FC236}">
              <a16:creationId xmlns:a16="http://schemas.microsoft.com/office/drawing/2014/main" id="{C31D9F89-3773-4731-BF9A-A79E335C8F8D}"/>
            </a:ext>
          </a:extLst>
        </xdr:cNvPr>
        <xdr:cNvGrpSpPr/>
      </xdr:nvGrpSpPr>
      <xdr:grpSpPr>
        <a:xfrm>
          <a:off x="2560321" y="3820039"/>
          <a:ext cx="5364480" cy="3104635"/>
          <a:chOff x="1962151" y="3734314"/>
          <a:chExt cx="4857750" cy="3104635"/>
        </a:xfrm>
      </xdr:grpSpPr>
      <xdr:pic>
        <xdr:nvPicPr>
          <xdr:cNvPr id="3" name="Picture 2">
            <a:extLst>
              <a:ext uri="{FF2B5EF4-FFF2-40B4-BE49-F238E27FC236}">
                <a16:creationId xmlns:a16="http://schemas.microsoft.com/office/drawing/2014/main" id="{09217860-2DFE-453E-994B-F30B602DF5B9}"/>
              </a:ext>
            </a:extLst>
          </xdr:cNvPr>
          <xdr:cNvPicPr>
            <a:picLocks noChangeAspect="1"/>
          </xdr:cNvPicPr>
        </xdr:nvPicPr>
        <xdr:blipFill>
          <a:blip xmlns:r="http://schemas.openxmlformats.org/officeDocument/2006/relationships" r:embed="rId2"/>
          <a:stretch>
            <a:fillRect/>
          </a:stretch>
        </xdr:blipFill>
        <xdr:spPr>
          <a:xfrm>
            <a:off x="1962151" y="3734314"/>
            <a:ext cx="4857750" cy="3104635"/>
          </a:xfrm>
          <a:prstGeom prst="rect">
            <a:avLst/>
          </a:prstGeom>
          <a:ln w="28575">
            <a:solidFill>
              <a:schemeClr val="bg1">
                <a:lumMod val="50000"/>
              </a:schemeClr>
            </a:solidFill>
          </a:ln>
        </xdr:spPr>
      </xdr:pic>
      <xdr:sp macro="" textlink="">
        <xdr:nvSpPr>
          <xdr:cNvPr id="5" name="Rectangle 4">
            <a:extLst>
              <a:ext uri="{FF2B5EF4-FFF2-40B4-BE49-F238E27FC236}">
                <a16:creationId xmlns:a16="http://schemas.microsoft.com/office/drawing/2014/main" id="{91541EBF-D7B4-48F0-8660-B1CD2577D3E8}"/>
              </a:ext>
            </a:extLst>
          </xdr:cNvPr>
          <xdr:cNvSpPr/>
        </xdr:nvSpPr>
        <xdr:spPr>
          <a:xfrm>
            <a:off x="3895725" y="4772026"/>
            <a:ext cx="2397513" cy="228600"/>
          </a:xfrm>
          <a:prstGeom prst="rect">
            <a:avLst/>
          </a:prstGeom>
          <a:noFill/>
          <a:ln w="28575" cap="flat" cmpd="sng" algn="ctr">
            <a:solidFill>
              <a:srgbClr val="C10435"/>
            </a:solidFill>
            <a:prstDash val="solid"/>
            <a:round/>
            <a:headEnd type="none" w="med" len="med"/>
            <a:tailEnd type="none" w="med" len="med"/>
          </a:ln>
          <a:effectLst/>
        </xdr:spPr>
        <xdr:style>
          <a:lnRef idx="0">
            <a:scrgbClr r="0" g="0" b="0"/>
          </a:lnRef>
          <a:fillRef idx="0">
            <a:scrgbClr r="0" g="0" b="0"/>
          </a:fillRef>
          <a:effectRef idx="0">
            <a:scrgbClr r="0" g="0" b="0"/>
          </a:effectRef>
          <a:fontRef idx="minor">
            <a:schemeClr val="accent5"/>
          </a:fontRef>
        </xdr:style>
        <xdr:txBody>
          <a:bodyPr wrap="square" rtlCol="0" anchor="ctr"/>
          <a:lstStyle>
            <a:defPPr>
              <a:defRPr lang="en-US"/>
            </a:defPPr>
            <a:lvl1pPr marL="0" algn="l" defTabSz="1097280" rtl="0" eaLnBrk="1" latinLnBrk="0" hangingPunct="1">
              <a:defRPr sz="2160" kern="1200">
                <a:solidFill>
                  <a:srgbClr val="C10435"/>
                </a:solidFill>
                <a:latin typeface="Arial"/>
              </a:defRPr>
            </a:lvl1pPr>
            <a:lvl2pPr marL="548640" algn="l" defTabSz="1097280" rtl="0" eaLnBrk="1" latinLnBrk="0" hangingPunct="1">
              <a:defRPr sz="2160" kern="1200">
                <a:solidFill>
                  <a:srgbClr val="C10435"/>
                </a:solidFill>
                <a:latin typeface="Arial"/>
              </a:defRPr>
            </a:lvl2pPr>
            <a:lvl3pPr marL="1097280" algn="l" defTabSz="1097280" rtl="0" eaLnBrk="1" latinLnBrk="0" hangingPunct="1">
              <a:defRPr sz="2160" kern="1200">
                <a:solidFill>
                  <a:srgbClr val="C10435"/>
                </a:solidFill>
                <a:latin typeface="Arial"/>
              </a:defRPr>
            </a:lvl3pPr>
            <a:lvl4pPr marL="1645920" algn="l" defTabSz="1097280" rtl="0" eaLnBrk="1" latinLnBrk="0" hangingPunct="1">
              <a:defRPr sz="2160" kern="1200">
                <a:solidFill>
                  <a:srgbClr val="C10435"/>
                </a:solidFill>
                <a:latin typeface="Arial"/>
              </a:defRPr>
            </a:lvl4pPr>
            <a:lvl5pPr marL="2194560" algn="l" defTabSz="1097280" rtl="0" eaLnBrk="1" latinLnBrk="0" hangingPunct="1">
              <a:defRPr sz="2160" kern="1200">
                <a:solidFill>
                  <a:srgbClr val="C10435"/>
                </a:solidFill>
                <a:latin typeface="Arial"/>
              </a:defRPr>
            </a:lvl5pPr>
            <a:lvl6pPr marL="2743200" algn="l" defTabSz="1097280" rtl="0" eaLnBrk="1" latinLnBrk="0" hangingPunct="1">
              <a:defRPr sz="2160" kern="1200">
                <a:solidFill>
                  <a:srgbClr val="C10435"/>
                </a:solidFill>
                <a:latin typeface="Arial"/>
              </a:defRPr>
            </a:lvl6pPr>
            <a:lvl7pPr marL="3291840" algn="l" defTabSz="1097280" rtl="0" eaLnBrk="1" latinLnBrk="0" hangingPunct="1">
              <a:defRPr sz="2160" kern="1200">
                <a:solidFill>
                  <a:srgbClr val="C10435"/>
                </a:solidFill>
                <a:latin typeface="Arial"/>
              </a:defRPr>
            </a:lvl7pPr>
            <a:lvl8pPr marL="3840480" algn="l" defTabSz="1097280" rtl="0" eaLnBrk="1" latinLnBrk="0" hangingPunct="1">
              <a:defRPr sz="2160" kern="1200">
                <a:solidFill>
                  <a:srgbClr val="C10435"/>
                </a:solidFill>
                <a:latin typeface="Arial"/>
              </a:defRPr>
            </a:lvl8pPr>
            <a:lvl9pPr marL="4389120" algn="l" defTabSz="1097280" rtl="0" eaLnBrk="1" latinLnBrk="0" hangingPunct="1">
              <a:defRPr sz="2160" kern="1200">
                <a:solidFill>
                  <a:srgbClr val="C10435"/>
                </a:solidFill>
                <a:latin typeface="Arial"/>
              </a:defRPr>
            </a:lvl9pPr>
          </a:lstStyle>
          <a:p>
            <a:pPr algn="ctr"/>
            <a:endParaRPr lang="en-US"/>
          </a:p>
        </xdr:txBody>
      </xdr:sp>
    </xdr:grpSp>
    <xdr:clientData/>
  </xdr:twoCellAnchor>
  <xdr:twoCellAnchor>
    <xdr:from>
      <xdr:col>2</xdr:col>
      <xdr:colOff>695325</xdr:colOff>
      <xdr:row>66</xdr:row>
      <xdr:rowOff>19050</xdr:rowOff>
    </xdr:from>
    <xdr:to>
      <xdr:col>8</xdr:col>
      <xdr:colOff>206996</xdr:colOff>
      <xdr:row>88</xdr:row>
      <xdr:rowOff>61772</xdr:rowOff>
    </xdr:to>
    <xdr:grpSp>
      <xdr:nvGrpSpPr>
        <xdr:cNvPr id="7" name="Group 6">
          <a:extLst>
            <a:ext uri="{FF2B5EF4-FFF2-40B4-BE49-F238E27FC236}">
              <a16:creationId xmlns:a16="http://schemas.microsoft.com/office/drawing/2014/main" id="{92F43739-0509-43B6-B1A9-B5750C4C16B7}"/>
            </a:ext>
          </a:extLst>
        </xdr:cNvPr>
        <xdr:cNvGrpSpPr/>
      </xdr:nvGrpSpPr>
      <xdr:grpSpPr>
        <a:xfrm>
          <a:off x="1855470" y="14401800"/>
          <a:ext cx="8737586" cy="4353737"/>
          <a:chOff x="3311215" y="3436899"/>
          <a:chExt cx="8007971" cy="4357547"/>
        </a:xfrm>
      </xdr:grpSpPr>
      <xdr:grpSp>
        <xdr:nvGrpSpPr>
          <xdr:cNvPr id="8" name="Group 7">
            <a:extLst>
              <a:ext uri="{FF2B5EF4-FFF2-40B4-BE49-F238E27FC236}">
                <a16:creationId xmlns:a16="http://schemas.microsoft.com/office/drawing/2014/main" id="{68503D25-2C47-4F73-829B-B3337C7A429B}"/>
              </a:ext>
            </a:extLst>
          </xdr:cNvPr>
          <xdr:cNvGrpSpPr/>
        </xdr:nvGrpSpPr>
        <xdr:grpSpPr>
          <a:xfrm>
            <a:off x="3311215" y="3436899"/>
            <a:ext cx="8007971" cy="4357547"/>
            <a:chOff x="3311215" y="3436899"/>
            <a:chExt cx="8007971" cy="4357547"/>
          </a:xfrm>
        </xdr:grpSpPr>
        <xdr:pic>
          <xdr:nvPicPr>
            <xdr:cNvPr id="10" name="Picture 9">
              <a:extLst>
                <a:ext uri="{FF2B5EF4-FFF2-40B4-BE49-F238E27FC236}">
                  <a16:creationId xmlns:a16="http://schemas.microsoft.com/office/drawing/2014/main" id="{11C0CC59-3EF3-463F-8567-66502A157EB6}"/>
                </a:ext>
              </a:extLst>
            </xdr:cNvPr>
            <xdr:cNvPicPr>
              <a:picLocks noChangeAspect="1"/>
            </xdr:cNvPicPr>
          </xdr:nvPicPr>
          <xdr:blipFill>
            <a:blip xmlns:r="http://schemas.openxmlformats.org/officeDocument/2006/relationships" r:embed="rId3"/>
            <a:stretch>
              <a:fillRect/>
            </a:stretch>
          </xdr:blipFill>
          <xdr:spPr>
            <a:xfrm>
              <a:off x="3311215" y="3436899"/>
              <a:ext cx="8007970" cy="2864274"/>
            </a:xfrm>
            <a:prstGeom prst="rect">
              <a:avLst/>
            </a:prstGeom>
          </xdr:spPr>
        </xdr:pic>
        <xdr:pic>
          <xdr:nvPicPr>
            <xdr:cNvPr id="11" name="Picture 10">
              <a:extLst>
                <a:ext uri="{FF2B5EF4-FFF2-40B4-BE49-F238E27FC236}">
                  <a16:creationId xmlns:a16="http://schemas.microsoft.com/office/drawing/2014/main" id="{4FE05DD7-2666-47C1-ADFB-25C4AE8B275A}"/>
                </a:ext>
              </a:extLst>
            </xdr:cNvPr>
            <xdr:cNvPicPr>
              <a:picLocks noChangeAspect="1"/>
            </xdr:cNvPicPr>
          </xdr:nvPicPr>
          <xdr:blipFill>
            <a:blip xmlns:r="http://schemas.openxmlformats.org/officeDocument/2006/relationships" r:embed="rId4"/>
            <a:stretch>
              <a:fillRect/>
            </a:stretch>
          </xdr:blipFill>
          <xdr:spPr>
            <a:xfrm>
              <a:off x="3311216" y="6301173"/>
              <a:ext cx="8007970" cy="1493273"/>
            </a:xfrm>
            <a:prstGeom prst="rect">
              <a:avLst/>
            </a:prstGeom>
          </xdr:spPr>
        </xdr:pic>
      </xdr:grpSp>
      <xdr:sp macro="" textlink="">
        <xdr:nvSpPr>
          <xdr:cNvPr id="9" name="Rectangle 8">
            <a:extLst>
              <a:ext uri="{FF2B5EF4-FFF2-40B4-BE49-F238E27FC236}">
                <a16:creationId xmlns:a16="http://schemas.microsoft.com/office/drawing/2014/main" id="{43C4338F-E812-4B61-A4B7-53354F54DF5C}"/>
              </a:ext>
            </a:extLst>
          </xdr:cNvPr>
          <xdr:cNvSpPr/>
        </xdr:nvSpPr>
        <xdr:spPr>
          <a:xfrm>
            <a:off x="3311216" y="3436899"/>
            <a:ext cx="8007970" cy="4357547"/>
          </a:xfrm>
          <a:prstGeom prst="rect">
            <a:avLst/>
          </a:prstGeom>
          <a:noFill/>
          <a:ln w="28575" cap="flat" cmpd="sng" algn="ctr">
            <a:solidFill>
              <a:schemeClr val="bg1">
                <a:lumMod val="50000"/>
              </a:schemeClr>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5"/>
          </a:fontRef>
        </xdr:style>
        <xdr:txBody>
          <a:bodyPr wrap="square" rtlCol="0" anchor="ctr"/>
          <a:lstStyle>
            <a:defPPr>
              <a:defRPr lang="en-US"/>
            </a:defPPr>
            <a:lvl1pPr marL="0" algn="l" defTabSz="1097280" rtl="0" eaLnBrk="1" latinLnBrk="0" hangingPunct="1">
              <a:defRPr sz="2160" kern="1200">
                <a:solidFill>
                  <a:schemeClr val="accent5"/>
                </a:solidFill>
                <a:latin typeface="+mn-lt"/>
                <a:ea typeface="+mn-ea"/>
                <a:cs typeface="+mn-cs"/>
              </a:defRPr>
            </a:lvl1pPr>
            <a:lvl2pPr marL="548640" algn="l" defTabSz="1097280" rtl="0" eaLnBrk="1" latinLnBrk="0" hangingPunct="1">
              <a:defRPr sz="2160" kern="1200">
                <a:solidFill>
                  <a:schemeClr val="accent5"/>
                </a:solidFill>
                <a:latin typeface="+mn-lt"/>
                <a:ea typeface="+mn-ea"/>
                <a:cs typeface="+mn-cs"/>
              </a:defRPr>
            </a:lvl2pPr>
            <a:lvl3pPr marL="1097280" algn="l" defTabSz="1097280" rtl="0" eaLnBrk="1" latinLnBrk="0" hangingPunct="1">
              <a:defRPr sz="2160" kern="1200">
                <a:solidFill>
                  <a:schemeClr val="accent5"/>
                </a:solidFill>
                <a:latin typeface="+mn-lt"/>
                <a:ea typeface="+mn-ea"/>
                <a:cs typeface="+mn-cs"/>
              </a:defRPr>
            </a:lvl3pPr>
            <a:lvl4pPr marL="1645920" algn="l" defTabSz="1097280" rtl="0" eaLnBrk="1" latinLnBrk="0" hangingPunct="1">
              <a:defRPr sz="2160" kern="1200">
                <a:solidFill>
                  <a:schemeClr val="accent5"/>
                </a:solidFill>
                <a:latin typeface="+mn-lt"/>
                <a:ea typeface="+mn-ea"/>
                <a:cs typeface="+mn-cs"/>
              </a:defRPr>
            </a:lvl4pPr>
            <a:lvl5pPr marL="2194560" algn="l" defTabSz="1097280" rtl="0" eaLnBrk="1" latinLnBrk="0" hangingPunct="1">
              <a:defRPr sz="2160" kern="1200">
                <a:solidFill>
                  <a:schemeClr val="accent5"/>
                </a:solidFill>
                <a:latin typeface="+mn-lt"/>
                <a:ea typeface="+mn-ea"/>
                <a:cs typeface="+mn-cs"/>
              </a:defRPr>
            </a:lvl5pPr>
            <a:lvl6pPr marL="2743200" algn="l" defTabSz="1097280" rtl="0" eaLnBrk="1" latinLnBrk="0" hangingPunct="1">
              <a:defRPr sz="2160" kern="1200">
                <a:solidFill>
                  <a:schemeClr val="accent5"/>
                </a:solidFill>
                <a:latin typeface="+mn-lt"/>
                <a:ea typeface="+mn-ea"/>
                <a:cs typeface="+mn-cs"/>
              </a:defRPr>
            </a:lvl6pPr>
            <a:lvl7pPr marL="3291840" algn="l" defTabSz="1097280" rtl="0" eaLnBrk="1" latinLnBrk="0" hangingPunct="1">
              <a:defRPr sz="2160" kern="1200">
                <a:solidFill>
                  <a:schemeClr val="accent5"/>
                </a:solidFill>
                <a:latin typeface="+mn-lt"/>
                <a:ea typeface="+mn-ea"/>
                <a:cs typeface="+mn-cs"/>
              </a:defRPr>
            </a:lvl7pPr>
            <a:lvl8pPr marL="3840480" algn="l" defTabSz="1097280" rtl="0" eaLnBrk="1" latinLnBrk="0" hangingPunct="1">
              <a:defRPr sz="2160" kern="1200">
                <a:solidFill>
                  <a:schemeClr val="accent5"/>
                </a:solidFill>
                <a:latin typeface="+mn-lt"/>
                <a:ea typeface="+mn-ea"/>
                <a:cs typeface="+mn-cs"/>
              </a:defRPr>
            </a:lvl8pPr>
            <a:lvl9pPr marL="4389120" algn="l" defTabSz="1097280" rtl="0" eaLnBrk="1" latinLnBrk="0" hangingPunct="1">
              <a:defRPr sz="2160" kern="1200">
                <a:solidFill>
                  <a:schemeClr val="accent5"/>
                </a:solidFill>
                <a:latin typeface="+mn-lt"/>
                <a:ea typeface="+mn-ea"/>
                <a:cs typeface="+mn-cs"/>
              </a:defRPr>
            </a:lvl9pPr>
          </a:lstStyle>
          <a:p>
            <a:pPr algn="ctr"/>
            <a:endParaRPr lang="en-US"/>
          </a:p>
        </xdr:txBody>
      </xdr:sp>
    </xdr:grpSp>
    <xdr:clientData/>
  </xdr:twoCellAnchor>
  <xdr:twoCellAnchor editAs="oneCell">
    <xdr:from>
      <xdr:col>3</xdr:col>
      <xdr:colOff>466725</xdr:colOff>
      <xdr:row>35</xdr:row>
      <xdr:rowOff>123825</xdr:rowOff>
    </xdr:from>
    <xdr:to>
      <xdr:col>6</xdr:col>
      <xdr:colOff>753878</xdr:colOff>
      <xdr:row>58</xdr:row>
      <xdr:rowOff>37477</xdr:rowOff>
    </xdr:to>
    <xdr:pic>
      <xdr:nvPicPr>
        <xdr:cNvPr id="4" name="Picture 3">
          <a:extLst>
            <a:ext uri="{FF2B5EF4-FFF2-40B4-BE49-F238E27FC236}">
              <a16:creationId xmlns:a16="http://schemas.microsoft.com/office/drawing/2014/main" id="{7B702E20-93C1-4C45-AD65-32EBF47EC963}"/>
            </a:ext>
          </a:extLst>
        </xdr:cNvPr>
        <xdr:cNvPicPr>
          <a:picLocks noChangeAspect="1"/>
        </xdr:cNvPicPr>
      </xdr:nvPicPr>
      <xdr:blipFill>
        <a:blip xmlns:r="http://schemas.openxmlformats.org/officeDocument/2006/relationships" r:embed="rId5"/>
        <a:stretch>
          <a:fillRect/>
        </a:stretch>
      </xdr:blipFill>
      <xdr:spPr>
        <a:xfrm>
          <a:off x="3095625" y="8143875"/>
          <a:ext cx="4640078" cy="4295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600076</xdr:colOff>
      <xdr:row>45</xdr:row>
      <xdr:rowOff>95250</xdr:rowOff>
    </xdr:from>
    <xdr:to>
      <xdr:col>4</xdr:col>
      <xdr:colOff>648437</xdr:colOff>
      <xdr:row>67</xdr:row>
      <xdr:rowOff>83820</xdr:rowOff>
    </xdr:to>
    <xdr:pic>
      <xdr:nvPicPr>
        <xdr:cNvPr id="2" name="Picture 1">
          <a:extLst>
            <a:ext uri="{FF2B5EF4-FFF2-40B4-BE49-F238E27FC236}">
              <a16:creationId xmlns:a16="http://schemas.microsoft.com/office/drawing/2014/main" id="{408D805B-CD0B-4B39-BD0C-238AAB7D2B54}"/>
            </a:ext>
          </a:extLst>
        </xdr:cNvPr>
        <xdr:cNvPicPr>
          <a:picLocks noChangeAspect="1"/>
        </xdr:cNvPicPr>
      </xdr:nvPicPr>
      <xdr:blipFill>
        <a:blip xmlns:r="http://schemas.openxmlformats.org/officeDocument/2006/relationships" r:embed="rId1"/>
        <a:stretch>
          <a:fillRect/>
        </a:stretch>
      </xdr:blipFill>
      <xdr:spPr>
        <a:xfrm>
          <a:off x="600076" y="8096250"/>
          <a:ext cx="4900396" cy="4181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523876</xdr:colOff>
      <xdr:row>41</xdr:row>
      <xdr:rowOff>28575</xdr:rowOff>
    </xdr:from>
    <xdr:to>
      <xdr:col>3</xdr:col>
      <xdr:colOff>723901</xdr:colOff>
      <xdr:row>53</xdr:row>
      <xdr:rowOff>20588</xdr:rowOff>
    </xdr:to>
    <xdr:pic>
      <xdr:nvPicPr>
        <xdr:cNvPr id="2" name="Picture 1">
          <a:extLst>
            <a:ext uri="{FF2B5EF4-FFF2-40B4-BE49-F238E27FC236}">
              <a16:creationId xmlns:a16="http://schemas.microsoft.com/office/drawing/2014/main" id="{CBD2AAC4-6D51-4C51-91EB-47FCD9B90738}"/>
            </a:ext>
          </a:extLst>
        </xdr:cNvPr>
        <xdr:cNvPicPr>
          <a:picLocks noChangeAspect="1"/>
        </xdr:cNvPicPr>
      </xdr:nvPicPr>
      <xdr:blipFill>
        <a:blip xmlns:r="http://schemas.openxmlformats.org/officeDocument/2006/relationships" r:embed="rId1"/>
        <a:stretch>
          <a:fillRect/>
        </a:stretch>
      </xdr:blipFill>
      <xdr:spPr>
        <a:xfrm>
          <a:off x="523876" y="5362575"/>
          <a:ext cx="4857750" cy="22780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700087</xdr:colOff>
      <xdr:row>1</xdr:row>
      <xdr:rowOff>423862</xdr:rowOff>
    </xdr:from>
    <xdr:to>
      <xdr:col>5</xdr:col>
      <xdr:colOff>890587</xdr:colOff>
      <xdr:row>3</xdr:row>
      <xdr:rowOff>1624012</xdr:rowOff>
    </xdr:to>
    <xdr:graphicFrame macro="">
      <xdr:nvGraphicFramePr>
        <xdr:cNvPr id="7" name="Chart 6">
          <a:extLst>
            <a:ext uri="{FF2B5EF4-FFF2-40B4-BE49-F238E27FC236}">
              <a16:creationId xmlns:a16="http://schemas.microsoft.com/office/drawing/2014/main" id="{C0C9FF88-6524-4BD7-ACD3-7123915BB7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100012</xdr:colOff>
      <xdr:row>1</xdr:row>
      <xdr:rowOff>223838</xdr:rowOff>
    </xdr:from>
    <xdr:to>
      <xdr:col>8</xdr:col>
      <xdr:colOff>404812</xdr:colOff>
      <xdr:row>3</xdr:row>
      <xdr:rowOff>1743076</xdr:rowOff>
    </xdr:to>
    <xdr:graphicFrame macro="">
      <xdr:nvGraphicFramePr>
        <xdr:cNvPr id="2" name="Chart 1">
          <a:extLst>
            <a:ext uri="{FF2B5EF4-FFF2-40B4-BE49-F238E27FC236}">
              <a16:creationId xmlns:a16="http://schemas.microsoft.com/office/drawing/2014/main" id="{60D20C0A-CCD3-42D1-A171-51C7E4086E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90487</xdr:colOff>
      <xdr:row>6</xdr:row>
      <xdr:rowOff>4762</xdr:rowOff>
    </xdr:from>
    <xdr:to>
      <xdr:col>12</xdr:col>
      <xdr:colOff>395287</xdr:colOff>
      <xdr:row>20</xdr:row>
      <xdr:rowOff>80962</xdr:rowOff>
    </xdr:to>
    <xdr:graphicFrame macro="">
      <xdr:nvGraphicFramePr>
        <xdr:cNvPr id="2" name="Chart 1">
          <a:extLst>
            <a:ext uri="{FF2B5EF4-FFF2-40B4-BE49-F238E27FC236}">
              <a16:creationId xmlns:a16="http://schemas.microsoft.com/office/drawing/2014/main" id="{35C1E5B6-9C80-4273-BD55-F18C0ECE68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uildingenergyscore.energy.gov/"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hyperlink" Target="https://www.theacoutlet.com/complete-ac-systems/water-source-heat-pumps/copper.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mn.gov/commerce-stat/pdfs/card-report-energy-savings-demand-control-ventilation.pdf" TargetMode="External"/><Relationship Id="rId13" Type="http://schemas.openxmlformats.org/officeDocument/2006/relationships/hyperlink" Target="https://github.com/trynthink/scout/blob/master/ecm_definitions/Best%20Commercial%20Roofs.json" TargetMode="External"/><Relationship Id="rId18" Type="http://schemas.openxmlformats.org/officeDocument/2006/relationships/hyperlink" Target="https://www.eia.gov/analysis/studies/buildings/equipcosts/pdf/full.pdf" TargetMode="External"/><Relationship Id="rId3" Type="http://schemas.openxmlformats.org/officeDocument/2006/relationships/hyperlink" Target="https://gcc02.safelinks.protection.outlook.com/?url=https%3A%2F%2Fwww.seattle.gov%2Fdocuments%2FDepartments%2FOSE%2FBuilding%2520Energy%2FOSE_Decarbonization_Cost%2520Study_June22.pdf&amp;data=05%7C01%7Cjuan.gonzalez%40pnnl.gov%7Ce454f4fb2e37424368ad08da73ecf275%7Cd6faa5f90ae240338c0130048a38deeb%7C0%7C0%7C637949758756802809%7CUnknown%7CTWFpbGZsb3d8eyJWIjoiMC4wLjAwMDAiLCJQIjoiV2luMzIiLCJBTiI6Ik1haWwiLCJXVCI6Mn0%3D%7C3000%7C%7C%7C&amp;sdata=grLVaNAJlzZY6GwbKzSVdDpexmoybtHuNl2cNGE8WU0%3D&amp;reserved=0" TargetMode="External"/><Relationship Id="rId21" Type="http://schemas.openxmlformats.org/officeDocument/2006/relationships/hyperlink" Target="https://www.eia.gov/analysis/studies/buildings/equipcosts/pdf/full.pdf" TargetMode="External"/><Relationship Id="rId7" Type="http://schemas.openxmlformats.org/officeDocument/2006/relationships/hyperlink" Target="https://github.com/trynthink/scout/blob/v0.6/ecm_definitions/Prospective%20Commercial%20Daylighting.json" TargetMode="External"/><Relationship Id="rId12" Type="http://schemas.openxmlformats.org/officeDocument/2006/relationships/hyperlink" Target="https://github.com/trynthink/scout/blob/v0.9.1/ecm_definitions/Best%20Commercial%20Floors.json" TargetMode="External"/><Relationship Id="rId17" Type="http://schemas.openxmlformats.org/officeDocument/2006/relationships/hyperlink" Target="https://www.eia.gov/analysis/studies/buildings/equipcosts/pdf/full.pdf" TargetMode="External"/><Relationship Id="rId2" Type="http://schemas.openxmlformats.org/officeDocument/2006/relationships/hyperlink" Target="https://data.bls.gov/cgi-bin/srgate" TargetMode="External"/><Relationship Id="rId16" Type="http://schemas.openxmlformats.org/officeDocument/2006/relationships/hyperlink" Target="https://github.com/trynthink/scout/blob/master/ecm_definitions/Best%20Com.%20Air%20Sealing%20(Exist).json" TargetMode="External"/><Relationship Id="rId20" Type="http://schemas.openxmlformats.org/officeDocument/2006/relationships/hyperlink" Target="https://www.eia.gov/analysis/studies/buildings/equipcosts/pdf/full.pdf" TargetMode="External"/><Relationship Id="rId1" Type="http://schemas.openxmlformats.org/officeDocument/2006/relationships/hyperlink" Target="https://data.bls.gov/pdq/SurveyOutputServlet" TargetMode="External"/><Relationship Id="rId6" Type="http://schemas.openxmlformats.org/officeDocument/2006/relationships/hyperlink" Target="https://r5b8g44mqs1rr1br2wsi8fif-wpengine.netdna-ssl.com/wp-content/uploads/2020/03/Elite-Lighting_IES-Footcandle-Recommendations.pdf" TargetMode="External"/><Relationship Id="rId11" Type="http://schemas.openxmlformats.org/officeDocument/2006/relationships/hyperlink" Target="https://drawdown.org/solutions/building-automation-systems" TargetMode="External"/><Relationship Id="rId5" Type="http://schemas.openxmlformats.org/officeDocument/2006/relationships/hyperlink" Target="https://www.eia.gov/analysis/studies/buildings/equipcosts/pdf/full.pdf" TargetMode="External"/><Relationship Id="rId15" Type="http://schemas.openxmlformats.org/officeDocument/2006/relationships/hyperlink" Target="https://github.com/trynthink/scout/blob/master/ecm_definitions/Best%20Commercial%20Walls.json" TargetMode="External"/><Relationship Id="rId23" Type="http://schemas.openxmlformats.org/officeDocument/2006/relationships/printerSettings" Target="../printerSettings/printerSettings3.bin"/><Relationship Id="rId10" Type="http://schemas.openxmlformats.org/officeDocument/2006/relationships/hyperlink" Target="https://codes.iccsafe.org/content/IBC2018P6/chapter-29-plumbing-systems" TargetMode="External"/><Relationship Id="rId19" Type="http://schemas.openxmlformats.org/officeDocument/2006/relationships/hyperlink" Target="https://www.eia.gov/analysis/studies/buildings/equipcosts/pdf/full.pdf" TargetMode="External"/><Relationship Id="rId4" Type="http://schemas.openxmlformats.org/officeDocument/2006/relationships/hyperlink" Target="https://www.epa.gov/heatislands/using-cool-roofs-reduce-heat-islands" TargetMode="External"/><Relationship Id="rId9" Type="http://schemas.openxmlformats.org/officeDocument/2006/relationships/hyperlink" Target="https://www.eia.gov/analysis/studies/buildings/equipcosts/pdf/full.pdf" TargetMode="External"/><Relationship Id="rId14" Type="http://schemas.openxmlformats.org/officeDocument/2006/relationships/hyperlink" Target="https://www.nrel.gov/docs/fy14osti/60913.pdf" TargetMode="External"/><Relationship Id="rId22" Type="http://schemas.openxmlformats.org/officeDocument/2006/relationships/hyperlink" Target="https://www.eia.gov/analysis/studies/buildings/equipcosts/pdf/full.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des.iccsafe.org/content/IBC2018P6/chapter-29-plumbing-systems" TargetMode="External"/><Relationship Id="rId13" Type="http://schemas.openxmlformats.org/officeDocument/2006/relationships/hyperlink" Target="https://www.eia.gov/analysis/studies/buildings/equipcosts/pdf/full.pdf" TargetMode="External"/><Relationship Id="rId18" Type="http://schemas.openxmlformats.org/officeDocument/2006/relationships/printerSettings" Target="../printerSettings/printerSettings4.bin"/><Relationship Id="rId3" Type="http://schemas.openxmlformats.org/officeDocument/2006/relationships/hyperlink" Target="https://www.pnnl.gov/main/publications/external/technical_reports/PNNL-20955.pdf" TargetMode="External"/><Relationship Id="rId7" Type="http://schemas.openxmlformats.org/officeDocument/2006/relationships/hyperlink" Target="https://www.nrel.gov/docs/fy14osti/60913.pdf" TargetMode="External"/><Relationship Id="rId12" Type="http://schemas.openxmlformats.org/officeDocument/2006/relationships/hyperlink" Target="https://github.com/trynthink/scout/blob/master/ecm_definitions/Best%20Commercial%20Walls.json" TargetMode="External"/><Relationship Id="rId17" Type="http://schemas.openxmlformats.org/officeDocument/2006/relationships/hyperlink" Target="https://www.eia.gov/analysis/studies/buildings/equipcosts/pdf/full.pdf" TargetMode="External"/><Relationship Id="rId2" Type="http://schemas.openxmlformats.org/officeDocument/2006/relationships/hyperlink" Target="https://github.com/trynthink/scout/blob/v0.9.1/ecm_definitions/Best%20Commercial%20Floors.json" TargetMode="External"/><Relationship Id="rId16" Type="http://schemas.openxmlformats.org/officeDocument/2006/relationships/hyperlink" Target="https://www.eia.gov/analysis/studies/buildings/equipcosts/pdf/full.pdf" TargetMode="External"/><Relationship Id="rId1" Type="http://schemas.openxmlformats.org/officeDocument/2006/relationships/hyperlink" Target="https://mn.gov/commerce-stat/pdfs/card-report-energy-savings-demand-control-ventilation.pdf" TargetMode="External"/><Relationship Id="rId6" Type="http://schemas.openxmlformats.org/officeDocument/2006/relationships/hyperlink" Target="https://gcc02.safelinks.protection.outlook.com/?url=https%3A%2F%2Fwww.seattle.gov%2Fdocuments%2FDepartments%2FOSE%2FBuilding%2520Energy%2FOSE_Decarbonization_Cost%2520Study_June22.pdf&amp;data=05%7C01%7Cjuan.gonzalez%40pnnl.gov%7Ce454f4fb2e37424368ad08da73ecf275%7Cd6faa5f90ae240338c0130048a38deeb%7C0%7C0%7C637949758756802809%7CUnknown%7CTWFpbGZsb3d8eyJWIjoiMC4wLjAwMDAiLCJQIjoiV2luMzIiLCJBTiI6Ik1haWwiLCJXVCI6Mn0%3D%7C3000%7C%7C%7C&amp;sdata=grLVaNAJlzZY6GwbKzSVdDpexmoybtHuNl2cNGE8WU0%3D&amp;reserved=0" TargetMode="External"/><Relationship Id="rId11" Type="http://schemas.openxmlformats.org/officeDocument/2006/relationships/hyperlink" Target="https://www.nrel.gov/docs/fy14osti/60913.pdf" TargetMode="External"/><Relationship Id="rId5" Type="http://schemas.openxmlformats.org/officeDocument/2006/relationships/hyperlink" Target="https://www.eia.gov/analysis/studies/buildings/equipcosts/pdf/full.pdf" TargetMode="External"/><Relationship Id="rId15" Type="http://schemas.openxmlformats.org/officeDocument/2006/relationships/hyperlink" Target="https://www.eia.gov/analysis/studies/buildings/equipcosts/pdf/full.pdf" TargetMode="External"/><Relationship Id="rId10" Type="http://schemas.openxmlformats.org/officeDocument/2006/relationships/hyperlink" Target="https://github.com/trynthink/scout/blob/master/ecm_definitions/Best%20Com.%20Air%20Sealing%20(Exist).json" TargetMode="External"/><Relationship Id="rId19" Type="http://schemas.openxmlformats.org/officeDocument/2006/relationships/drawing" Target="../drawings/drawing2.xml"/><Relationship Id="rId4" Type="http://schemas.openxmlformats.org/officeDocument/2006/relationships/hyperlink" Target="https://github.com/trynthink/scout/blob/master/ecm_definitions/Best%20Commercial%20Roofs.json" TargetMode="External"/><Relationship Id="rId9" Type="http://schemas.openxmlformats.org/officeDocument/2006/relationships/hyperlink" Target="https://github.com/trynthink/scout/blob/v0.6/ecm_definitions/Prospective%20Commercial%20Daylighting.json" TargetMode="External"/><Relationship Id="rId14" Type="http://schemas.openxmlformats.org/officeDocument/2006/relationships/hyperlink" Target="https://www.eia.gov/analysis/studies/buildings/equipcosts/pdf/full.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rel.gov/docs/fy14osti/60913.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keisan.casio.com/exec/system/14059932254941" TargetMode="External"/><Relationship Id="rId1" Type="http://schemas.openxmlformats.org/officeDocument/2006/relationships/hyperlink" Target="https://data.bls.gov/cgi-bin/srgate"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386E2-30A8-46F5-A5BA-3357A04A0023}">
  <sheetPr>
    <tabColor theme="4" tint="0.39997558519241921"/>
  </sheetPr>
  <dimension ref="A1:V138"/>
  <sheetViews>
    <sheetView tabSelected="1" zoomScaleNormal="100" workbookViewId="0">
      <selection activeCell="C6" sqref="C6:I7"/>
    </sheetView>
  </sheetViews>
  <sheetFormatPr defaultColWidth="9.15625" defaultRowHeight="14.4"/>
  <cols>
    <col min="1" max="1" width="9.15625" style="367"/>
    <col min="2" max="2" width="6.83984375" style="367" customWidth="1"/>
    <col min="3" max="3" width="23.41796875" style="367" customWidth="1"/>
    <col min="4" max="4" width="27.26171875" style="367" customWidth="1"/>
    <col min="5" max="5" width="19.68359375" style="367" customWidth="1"/>
    <col min="6" max="6" width="18.26171875" style="367" customWidth="1"/>
    <col min="7" max="7" width="13.68359375" style="367" customWidth="1"/>
    <col min="8" max="8" width="25" style="367" customWidth="1"/>
    <col min="9" max="9" width="14.83984375" style="367" customWidth="1"/>
    <col min="10" max="10" width="6.578125" style="367" customWidth="1"/>
    <col min="11" max="11" width="14.83984375" style="358" customWidth="1"/>
    <col min="12" max="12" width="13.15625" style="358" bestFit="1" customWidth="1"/>
    <col min="13" max="13" width="72.41796875" style="358" customWidth="1"/>
    <col min="14" max="22" width="9.15625" style="358"/>
    <col min="23" max="16384" width="9.15625" style="367"/>
  </cols>
  <sheetData>
    <row r="1" spans="1:10" s="358" customFormat="1" ht="14.7" thickBot="1"/>
    <row r="2" spans="1:10" s="358" customFormat="1">
      <c r="B2" s="359"/>
      <c r="C2" s="360"/>
      <c r="D2" s="360"/>
      <c r="E2" s="360"/>
      <c r="F2" s="360"/>
      <c r="G2" s="360"/>
      <c r="H2" s="360"/>
      <c r="I2" s="360"/>
      <c r="J2" s="361"/>
    </row>
    <row r="3" spans="1:10" s="358" customFormat="1" ht="27.6">
      <c r="B3" s="362"/>
      <c r="C3" s="458" t="s">
        <v>0</v>
      </c>
      <c r="D3" s="458"/>
      <c r="E3" s="458"/>
      <c r="F3" s="458"/>
      <c r="G3" s="458"/>
      <c r="H3" s="458"/>
      <c r="I3" s="458"/>
      <c r="J3" s="363"/>
    </row>
    <row r="4" spans="1:10" ht="14.7" thickBot="1">
      <c r="A4" s="358"/>
      <c r="B4" s="364"/>
      <c r="C4" s="365"/>
      <c r="D4" s="365"/>
      <c r="E4" s="365"/>
      <c r="F4" s="365"/>
      <c r="G4" s="365"/>
      <c r="H4" s="365"/>
      <c r="I4" s="365"/>
      <c r="J4" s="366"/>
    </row>
    <row r="5" spans="1:10" ht="14.7" thickBot="1">
      <c r="A5" s="358"/>
      <c r="B5" s="368"/>
      <c r="C5" s="369"/>
      <c r="D5" s="369"/>
      <c r="E5" s="369"/>
      <c r="F5" s="369"/>
      <c r="G5" s="369"/>
      <c r="H5" s="369"/>
      <c r="I5" s="369"/>
      <c r="J5" s="370"/>
    </row>
    <row r="6" spans="1:10" ht="35.25" customHeight="1">
      <c r="A6" s="358"/>
      <c r="B6" s="368"/>
      <c r="C6" s="461" t="s">
        <v>1</v>
      </c>
      <c r="D6" s="462"/>
      <c r="E6" s="462"/>
      <c r="F6" s="462"/>
      <c r="G6" s="462"/>
      <c r="H6" s="462"/>
      <c r="I6" s="463"/>
      <c r="J6" s="370"/>
    </row>
    <row r="7" spans="1:10" ht="35.25" customHeight="1" thickBot="1">
      <c r="A7" s="358"/>
      <c r="B7" s="368"/>
      <c r="C7" s="464"/>
      <c r="D7" s="465"/>
      <c r="E7" s="465"/>
      <c r="F7" s="465"/>
      <c r="G7" s="465"/>
      <c r="H7" s="465"/>
      <c r="I7" s="466"/>
      <c r="J7" s="370"/>
    </row>
    <row r="8" spans="1:10" ht="14.25" customHeight="1">
      <c r="A8" s="358"/>
      <c r="B8" s="368"/>
      <c r="C8" s="471"/>
      <c r="D8" s="472"/>
      <c r="E8" s="472"/>
      <c r="F8" s="472"/>
      <c r="G8" s="472"/>
      <c r="H8" s="415"/>
      <c r="I8" s="416"/>
      <c r="J8" s="370"/>
    </row>
    <row r="9" spans="1:10" ht="29.25" customHeight="1">
      <c r="A9" s="358"/>
      <c r="B9" s="368"/>
      <c r="C9" s="467" t="s">
        <v>2</v>
      </c>
      <c r="D9" s="468"/>
      <c r="E9" s="468"/>
      <c r="F9" s="468"/>
      <c r="G9" s="468"/>
      <c r="H9" s="417"/>
      <c r="I9" s="418"/>
      <c r="J9" s="370"/>
    </row>
    <row r="10" spans="1:10" ht="19.5" customHeight="1">
      <c r="A10" s="358"/>
      <c r="B10" s="368"/>
      <c r="C10" s="469" t="s">
        <v>3</v>
      </c>
      <c r="D10" s="470"/>
      <c r="E10" s="470"/>
      <c r="F10" s="470"/>
      <c r="G10" s="419"/>
      <c r="H10" s="417"/>
      <c r="I10" s="418"/>
      <c r="J10" s="370"/>
    </row>
    <row r="11" spans="1:10" ht="23.25" customHeight="1">
      <c r="A11" s="358"/>
      <c r="B11" s="368"/>
      <c r="C11" s="420"/>
      <c r="D11" s="419"/>
      <c r="E11" s="419"/>
      <c r="F11" s="419"/>
      <c r="G11" s="419"/>
      <c r="H11" s="417"/>
      <c r="I11" s="418"/>
      <c r="J11" s="370"/>
    </row>
    <row r="12" spans="1:10" ht="15" customHeight="1">
      <c r="A12" s="358"/>
      <c r="B12" s="368"/>
      <c r="C12" s="459" t="s">
        <v>4</v>
      </c>
      <c r="D12" s="460"/>
      <c r="E12" s="460"/>
      <c r="F12" s="460"/>
      <c r="G12" s="460"/>
      <c r="H12" s="417"/>
      <c r="I12" s="418"/>
      <c r="J12" s="370"/>
    </row>
    <row r="13" spans="1:10" ht="15" customHeight="1">
      <c r="A13" s="358"/>
      <c r="B13" s="368"/>
      <c r="C13" s="459"/>
      <c r="D13" s="460"/>
      <c r="E13" s="460"/>
      <c r="F13" s="460"/>
      <c r="G13" s="460"/>
      <c r="H13" s="417"/>
      <c r="I13" s="418"/>
      <c r="J13" s="370"/>
    </row>
    <row r="14" spans="1:10" ht="15" customHeight="1">
      <c r="A14" s="358"/>
      <c r="B14" s="368"/>
      <c r="C14" s="459"/>
      <c r="D14" s="460"/>
      <c r="E14" s="460"/>
      <c r="F14" s="460"/>
      <c r="G14" s="460"/>
      <c r="H14" s="417"/>
      <c r="I14" s="418"/>
      <c r="J14" s="370"/>
    </row>
    <row r="15" spans="1:10" ht="15" customHeight="1">
      <c r="A15" s="358"/>
      <c r="B15" s="368"/>
      <c r="C15" s="459"/>
      <c r="D15" s="460"/>
      <c r="E15" s="460"/>
      <c r="F15" s="460"/>
      <c r="G15" s="460"/>
      <c r="H15" s="417"/>
      <c r="I15" s="418"/>
      <c r="J15" s="370"/>
    </row>
    <row r="16" spans="1:10" ht="15" customHeight="1">
      <c r="A16" s="358"/>
      <c r="B16" s="368"/>
      <c r="C16" s="459"/>
      <c r="D16" s="460"/>
      <c r="E16" s="460"/>
      <c r="F16" s="460"/>
      <c r="G16" s="460"/>
      <c r="H16" s="417"/>
      <c r="I16" s="418"/>
      <c r="J16" s="370"/>
    </row>
    <row r="17" spans="1:10" ht="15" customHeight="1">
      <c r="A17" s="358"/>
      <c r="B17" s="368"/>
      <c r="C17" s="459"/>
      <c r="D17" s="460"/>
      <c r="E17" s="460"/>
      <c r="F17" s="460"/>
      <c r="G17" s="460"/>
      <c r="H17" s="417"/>
      <c r="I17" s="418"/>
      <c r="J17" s="370"/>
    </row>
    <row r="18" spans="1:10" ht="15" customHeight="1">
      <c r="A18" s="358"/>
      <c r="B18" s="368"/>
      <c r="C18" s="459"/>
      <c r="D18" s="460"/>
      <c r="E18" s="460"/>
      <c r="F18" s="460"/>
      <c r="G18" s="460"/>
      <c r="H18" s="417"/>
      <c r="I18" s="418"/>
      <c r="J18" s="370"/>
    </row>
    <row r="19" spans="1:10" ht="15" customHeight="1">
      <c r="A19" s="358"/>
      <c r="B19" s="368"/>
      <c r="C19" s="459"/>
      <c r="D19" s="460"/>
      <c r="E19" s="460"/>
      <c r="F19" s="460"/>
      <c r="G19" s="460"/>
      <c r="H19" s="417"/>
      <c r="I19" s="418"/>
      <c r="J19" s="370"/>
    </row>
    <row r="20" spans="1:10" ht="15" customHeight="1">
      <c r="A20" s="358"/>
      <c r="B20" s="368"/>
      <c r="C20" s="459"/>
      <c r="D20" s="460"/>
      <c r="E20" s="460"/>
      <c r="F20" s="460"/>
      <c r="G20" s="460"/>
      <c r="H20" s="417"/>
      <c r="I20" s="418"/>
      <c r="J20" s="370"/>
    </row>
    <row r="21" spans="1:10" ht="15" customHeight="1">
      <c r="A21" s="358"/>
      <c r="B21" s="368"/>
      <c r="C21" s="459"/>
      <c r="D21" s="460"/>
      <c r="E21" s="460"/>
      <c r="F21" s="460"/>
      <c r="G21" s="460"/>
      <c r="H21" s="417"/>
      <c r="I21" s="418"/>
      <c r="J21" s="370"/>
    </row>
    <row r="22" spans="1:10" ht="15" customHeight="1">
      <c r="A22" s="358"/>
      <c r="B22" s="368"/>
      <c r="C22" s="459"/>
      <c r="D22" s="460"/>
      <c r="E22" s="460"/>
      <c r="F22" s="460"/>
      <c r="G22" s="460"/>
      <c r="H22" s="417"/>
      <c r="I22" s="418"/>
      <c r="J22" s="370"/>
    </row>
    <row r="23" spans="1:10" ht="15" customHeight="1">
      <c r="A23" s="358"/>
      <c r="B23" s="368"/>
      <c r="C23" s="459"/>
      <c r="D23" s="460"/>
      <c r="E23" s="460"/>
      <c r="F23" s="460"/>
      <c r="G23" s="460"/>
      <c r="H23" s="417"/>
      <c r="I23" s="418"/>
      <c r="J23" s="370"/>
    </row>
    <row r="24" spans="1:10" ht="15" customHeight="1">
      <c r="A24" s="358"/>
      <c r="B24" s="368"/>
      <c r="C24" s="459"/>
      <c r="D24" s="460"/>
      <c r="E24" s="460"/>
      <c r="F24" s="460"/>
      <c r="G24" s="460"/>
      <c r="H24" s="417"/>
      <c r="I24" s="418"/>
      <c r="J24" s="370"/>
    </row>
    <row r="25" spans="1:10" ht="15" customHeight="1">
      <c r="A25" s="358"/>
      <c r="B25" s="368"/>
      <c r="C25" s="459"/>
      <c r="D25" s="460"/>
      <c r="E25" s="460"/>
      <c r="F25" s="460"/>
      <c r="G25" s="460"/>
      <c r="H25" s="417"/>
      <c r="I25" s="418"/>
      <c r="J25" s="370"/>
    </row>
    <row r="26" spans="1:10" ht="15" customHeight="1">
      <c r="A26" s="358"/>
      <c r="B26" s="368"/>
      <c r="C26" s="459"/>
      <c r="D26" s="460"/>
      <c r="E26" s="460"/>
      <c r="F26" s="460"/>
      <c r="G26" s="460"/>
      <c r="H26" s="417"/>
      <c r="I26" s="418"/>
      <c r="J26" s="370"/>
    </row>
    <row r="27" spans="1:10" ht="15" customHeight="1">
      <c r="A27" s="358"/>
      <c r="B27" s="368"/>
      <c r="C27" s="459"/>
      <c r="D27" s="460"/>
      <c r="E27" s="460"/>
      <c r="F27" s="460"/>
      <c r="G27" s="460"/>
      <c r="H27" s="417"/>
      <c r="I27" s="418"/>
      <c r="J27" s="370"/>
    </row>
    <row r="28" spans="1:10" ht="15" customHeight="1">
      <c r="A28" s="358"/>
      <c r="B28" s="368"/>
      <c r="C28" s="459"/>
      <c r="D28" s="460"/>
      <c r="E28" s="460"/>
      <c r="F28" s="460"/>
      <c r="G28" s="460"/>
      <c r="H28" s="417"/>
      <c r="I28" s="418"/>
      <c r="J28" s="370"/>
    </row>
    <row r="29" spans="1:10" ht="15" customHeight="1">
      <c r="A29" s="358"/>
      <c r="B29" s="368"/>
      <c r="C29" s="459"/>
      <c r="D29" s="460"/>
      <c r="E29" s="460"/>
      <c r="F29" s="460"/>
      <c r="G29" s="460"/>
      <c r="H29" s="417"/>
      <c r="I29" s="418"/>
      <c r="J29" s="370"/>
    </row>
    <row r="30" spans="1:10" ht="15" customHeight="1">
      <c r="A30" s="358"/>
      <c r="B30" s="368"/>
      <c r="C30" s="459"/>
      <c r="D30" s="460"/>
      <c r="E30" s="460"/>
      <c r="F30" s="460"/>
      <c r="G30" s="460"/>
      <c r="H30" s="417"/>
      <c r="I30" s="418"/>
      <c r="J30" s="370"/>
    </row>
    <row r="31" spans="1:10" ht="15" customHeight="1">
      <c r="A31" s="358"/>
      <c r="B31" s="368"/>
      <c r="C31" s="459"/>
      <c r="D31" s="460"/>
      <c r="E31" s="460"/>
      <c r="F31" s="460"/>
      <c r="G31" s="460"/>
      <c r="H31" s="417"/>
      <c r="I31" s="418"/>
      <c r="J31" s="370"/>
    </row>
    <row r="32" spans="1:10" ht="15" customHeight="1">
      <c r="A32" s="358"/>
      <c r="B32" s="368"/>
      <c r="C32" s="459"/>
      <c r="D32" s="460"/>
      <c r="E32" s="460"/>
      <c r="F32" s="460"/>
      <c r="G32" s="460"/>
      <c r="H32" s="417"/>
      <c r="I32" s="418"/>
      <c r="J32" s="370"/>
    </row>
    <row r="33" spans="1:10" ht="24" customHeight="1">
      <c r="A33" s="358"/>
      <c r="B33" s="368"/>
      <c r="C33" s="459"/>
      <c r="D33" s="460"/>
      <c r="E33" s="460"/>
      <c r="F33" s="460"/>
      <c r="G33" s="460"/>
      <c r="H33" s="417"/>
      <c r="I33" s="418"/>
      <c r="J33" s="370"/>
    </row>
    <row r="34" spans="1:10" ht="30.75" customHeight="1">
      <c r="A34" s="358"/>
      <c r="B34" s="368"/>
      <c r="C34" s="476" t="s">
        <v>5</v>
      </c>
      <c r="D34" s="477"/>
      <c r="E34" s="477"/>
      <c r="F34" s="477"/>
      <c r="G34" s="477"/>
      <c r="H34" s="477"/>
      <c r="I34" s="418"/>
      <c r="J34" s="370"/>
    </row>
    <row r="35" spans="1:10" ht="15" customHeight="1">
      <c r="A35" s="358"/>
      <c r="B35" s="368"/>
      <c r="C35" s="476"/>
      <c r="D35" s="477"/>
      <c r="E35" s="477"/>
      <c r="F35" s="477"/>
      <c r="G35" s="477"/>
      <c r="H35" s="477"/>
      <c r="I35" s="418"/>
      <c r="J35" s="370"/>
    </row>
    <row r="36" spans="1:10" ht="15" customHeight="1">
      <c r="A36" s="358"/>
      <c r="B36" s="368"/>
      <c r="C36" s="476"/>
      <c r="D36" s="477"/>
      <c r="E36" s="477"/>
      <c r="F36" s="477"/>
      <c r="G36" s="477"/>
      <c r="H36" s="477"/>
      <c r="I36" s="421"/>
      <c r="J36" s="370"/>
    </row>
    <row r="37" spans="1:10" ht="15" customHeight="1">
      <c r="A37" s="358"/>
      <c r="B37" s="368"/>
      <c r="C37" s="422"/>
      <c r="D37" s="423"/>
      <c r="E37" s="423"/>
      <c r="F37" s="423"/>
      <c r="G37" s="423"/>
      <c r="H37" s="424"/>
      <c r="I37" s="421"/>
      <c r="J37" s="370"/>
    </row>
    <row r="38" spans="1:10" ht="15" customHeight="1">
      <c r="A38" s="358"/>
      <c r="B38" s="368"/>
      <c r="C38" s="422"/>
      <c r="D38" s="423"/>
      <c r="E38" s="423"/>
      <c r="F38" s="423"/>
      <c r="G38" s="423"/>
      <c r="H38" s="424"/>
      <c r="I38" s="421"/>
      <c r="J38" s="370"/>
    </row>
    <row r="39" spans="1:10" ht="15" customHeight="1">
      <c r="A39" s="358"/>
      <c r="B39" s="368"/>
      <c r="C39" s="422"/>
      <c r="D39" s="423"/>
      <c r="E39" s="423"/>
      <c r="F39" s="423"/>
      <c r="G39" s="423"/>
      <c r="H39" s="424"/>
      <c r="I39" s="421"/>
      <c r="J39" s="370"/>
    </row>
    <row r="40" spans="1:10" ht="15" customHeight="1">
      <c r="A40" s="358"/>
      <c r="B40" s="368"/>
      <c r="C40" s="422"/>
      <c r="D40" s="423"/>
      <c r="E40" s="423"/>
      <c r="F40" s="423"/>
      <c r="G40" s="423"/>
      <c r="H40" s="424"/>
      <c r="I40" s="421"/>
      <c r="J40" s="370"/>
    </row>
    <row r="41" spans="1:10" ht="15" customHeight="1">
      <c r="A41" s="358"/>
      <c r="B41" s="368"/>
      <c r="C41" s="422"/>
      <c r="D41" s="423"/>
      <c r="E41" s="423"/>
      <c r="F41" s="423"/>
      <c r="G41" s="423"/>
      <c r="H41" s="424"/>
      <c r="I41" s="421"/>
      <c r="J41" s="370"/>
    </row>
    <row r="42" spans="1:10" ht="15" customHeight="1">
      <c r="A42" s="358"/>
      <c r="B42" s="368"/>
      <c r="C42" s="422"/>
      <c r="D42" s="423"/>
      <c r="E42" s="423"/>
      <c r="F42" s="423"/>
      <c r="G42" s="423"/>
      <c r="H42" s="424"/>
      <c r="I42" s="421"/>
      <c r="J42" s="370"/>
    </row>
    <row r="43" spans="1:10" ht="15" customHeight="1">
      <c r="A43" s="358"/>
      <c r="B43" s="368"/>
      <c r="C43" s="422"/>
      <c r="D43" s="423"/>
      <c r="E43" s="423"/>
      <c r="F43" s="423"/>
      <c r="G43" s="423"/>
      <c r="H43" s="424"/>
      <c r="I43" s="421"/>
      <c r="J43" s="370"/>
    </row>
    <row r="44" spans="1:10" ht="15" customHeight="1">
      <c r="A44" s="358"/>
      <c r="B44" s="368"/>
      <c r="C44" s="422"/>
      <c r="D44" s="423"/>
      <c r="E44" s="423"/>
      <c r="F44" s="423"/>
      <c r="G44" s="423"/>
      <c r="H44" s="424"/>
      <c r="I44" s="421"/>
      <c r="J44" s="370"/>
    </row>
    <row r="45" spans="1:10" ht="15" customHeight="1">
      <c r="A45" s="358"/>
      <c r="B45" s="368"/>
      <c r="C45" s="422"/>
      <c r="D45" s="423"/>
      <c r="E45" s="423"/>
      <c r="F45" s="423"/>
      <c r="G45" s="423"/>
      <c r="H45" s="424"/>
      <c r="I45" s="421"/>
      <c r="J45" s="370"/>
    </row>
    <row r="46" spans="1:10" ht="15" customHeight="1">
      <c r="A46" s="358"/>
      <c r="B46" s="368"/>
      <c r="C46" s="422"/>
      <c r="D46" s="423"/>
      <c r="E46" s="423"/>
      <c r="F46" s="423"/>
      <c r="G46" s="423"/>
      <c r="H46" s="424"/>
      <c r="I46" s="421"/>
      <c r="J46" s="370"/>
    </row>
    <row r="47" spans="1:10" ht="15" customHeight="1">
      <c r="A47" s="358"/>
      <c r="B47" s="368"/>
      <c r="C47" s="422"/>
      <c r="D47" s="423"/>
      <c r="E47" s="423"/>
      <c r="F47" s="423"/>
      <c r="G47" s="423"/>
      <c r="H47" s="424"/>
      <c r="I47" s="421"/>
      <c r="J47" s="370"/>
    </row>
    <row r="48" spans="1:10" ht="15" customHeight="1">
      <c r="A48" s="358"/>
      <c r="B48" s="368"/>
      <c r="C48" s="422"/>
      <c r="D48" s="423"/>
      <c r="E48" s="423"/>
      <c r="F48" s="423"/>
      <c r="G48" s="423"/>
      <c r="H48" s="424"/>
      <c r="I48" s="421"/>
      <c r="J48" s="370"/>
    </row>
    <row r="49" spans="1:10" ht="15" customHeight="1">
      <c r="A49" s="358"/>
      <c r="B49" s="368"/>
      <c r="C49" s="422"/>
      <c r="D49" s="423"/>
      <c r="E49" s="423"/>
      <c r="F49" s="423"/>
      <c r="G49" s="423"/>
      <c r="H49" s="424"/>
      <c r="I49" s="421"/>
      <c r="J49" s="370"/>
    </row>
    <row r="50" spans="1:10" ht="15" customHeight="1">
      <c r="A50" s="358"/>
      <c r="B50" s="368"/>
      <c r="C50" s="422"/>
      <c r="D50" s="423"/>
      <c r="E50" s="423"/>
      <c r="F50" s="423"/>
      <c r="G50" s="423"/>
      <c r="H50" s="424"/>
      <c r="I50" s="421"/>
      <c r="J50" s="370"/>
    </row>
    <row r="51" spans="1:10" ht="15" customHeight="1">
      <c r="A51" s="358"/>
      <c r="B51" s="368"/>
      <c r="C51" s="425"/>
      <c r="D51" s="426"/>
      <c r="E51" s="426"/>
      <c r="F51" s="426"/>
      <c r="G51" s="426"/>
      <c r="H51" s="424"/>
      <c r="I51" s="421"/>
      <c r="J51" s="370"/>
    </row>
    <row r="52" spans="1:10" ht="15" customHeight="1">
      <c r="A52" s="358"/>
      <c r="B52" s="368"/>
      <c r="C52" s="425"/>
      <c r="D52" s="426"/>
      <c r="E52" s="426"/>
      <c r="F52" s="426"/>
      <c r="G52" s="426"/>
      <c r="H52" s="424"/>
      <c r="I52" s="421"/>
      <c r="J52" s="370"/>
    </row>
    <row r="53" spans="1:10" ht="15" customHeight="1">
      <c r="A53" s="358"/>
      <c r="B53" s="368"/>
      <c r="C53" s="425"/>
      <c r="D53" s="426"/>
      <c r="E53" s="426"/>
      <c r="F53" s="426"/>
      <c r="G53" s="426"/>
      <c r="H53" s="424"/>
      <c r="I53" s="421"/>
      <c r="J53" s="370"/>
    </row>
    <row r="54" spans="1:10" ht="15" customHeight="1">
      <c r="A54" s="358"/>
      <c r="B54" s="368"/>
      <c r="C54" s="425"/>
      <c r="D54" s="426"/>
      <c r="E54" s="426"/>
      <c r="F54" s="426"/>
      <c r="G54" s="426"/>
      <c r="H54" s="424"/>
      <c r="I54" s="421"/>
      <c r="J54" s="370"/>
    </row>
    <row r="55" spans="1:10" ht="15" customHeight="1">
      <c r="A55" s="358"/>
      <c r="B55" s="368"/>
      <c r="C55" s="425"/>
      <c r="D55" s="426"/>
      <c r="E55" s="426"/>
      <c r="F55" s="426"/>
      <c r="G55" s="426"/>
      <c r="H55" s="424"/>
      <c r="I55" s="421"/>
      <c r="J55" s="370"/>
    </row>
    <row r="56" spans="1:10" ht="15" customHeight="1">
      <c r="A56" s="358"/>
      <c r="B56" s="368"/>
      <c r="C56" s="425"/>
      <c r="D56" s="426"/>
      <c r="E56" s="426"/>
      <c r="F56" s="426"/>
      <c r="G56" s="426"/>
      <c r="H56" s="424"/>
      <c r="I56" s="421"/>
      <c r="J56" s="370"/>
    </row>
    <row r="57" spans="1:10" ht="15" customHeight="1">
      <c r="A57" s="358"/>
      <c r="B57" s="368"/>
      <c r="C57" s="425"/>
      <c r="D57" s="426"/>
      <c r="E57" s="426"/>
      <c r="F57" s="426"/>
      <c r="G57" s="426"/>
      <c r="H57" s="424"/>
      <c r="I57" s="421"/>
      <c r="J57" s="370"/>
    </row>
    <row r="58" spans="1:10" ht="15" customHeight="1">
      <c r="A58" s="358"/>
      <c r="B58" s="368"/>
      <c r="C58" s="425"/>
      <c r="D58" s="426"/>
      <c r="E58" s="426"/>
      <c r="F58" s="426"/>
      <c r="G58" s="426"/>
      <c r="H58" s="424"/>
      <c r="I58" s="421"/>
      <c r="J58" s="370"/>
    </row>
    <row r="59" spans="1:10" ht="15" customHeight="1">
      <c r="A59" s="358"/>
      <c r="B59" s="368"/>
      <c r="C59" s="425"/>
      <c r="D59" s="426"/>
      <c r="E59" s="426"/>
      <c r="F59" s="426"/>
      <c r="G59" s="426"/>
      <c r="H59" s="424"/>
      <c r="I59" s="421"/>
      <c r="J59" s="370"/>
    </row>
    <row r="60" spans="1:10" ht="18.3">
      <c r="A60" s="358"/>
      <c r="B60" s="368"/>
      <c r="C60" s="427"/>
      <c r="D60" s="428"/>
      <c r="E60" s="428"/>
      <c r="F60" s="428"/>
      <c r="G60" s="428"/>
      <c r="H60" s="424"/>
      <c r="I60" s="421"/>
      <c r="J60" s="370"/>
    </row>
    <row r="61" spans="1:10" ht="15" customHeight="1">
      <c r="A61" s="358"/>
      <c r="B61" s="368"/>
      <c r="C61" s="476" t="s">
        <v>6</v>
      </c>
      <c r="D61" s="477"/>
      <c r="E61" s="477"/>
      <c r="F61" s="477"/>
      <c r="G61" s="477"/>
      <c r="H61" s="477"/>
      <c r="I61" s="421"/>
      <c r="J61" s="370"/>
    </row>
    <row r="62" spans="1:10" ht="41.25" customHeight="1">
      <c r="A62" s="358"/>
      <c r="B62" s="368"/>
      <c r="C62" s="476"/>
      <c r="D62" s="477"/>
      <c r="E62" s="477"/>
      <c r="F62" s="477"/>
      <c r="G62" s="477"/>
      <c r="H62" s="477"/>
      <c r="I62" s="421"/>
      <c r="J62" s="370"/>
    </row>
    <row r="63" spans="1:10" ht="18.3">
      <c r="A63" s="358"/>
      <c r="B63" s="368"/>
      <c r="C63" s="429"/>
      <c r="D63" s="430"/>
      <c r="E63" s="430"/>
      <c r="F63" s="430"/>
      <c r="G63" s="430"/>
      <c r="H63" s="424"/>
      <c r="I63" s="421"/>
      <c r="J63" s="370"/>
    </row>
    <row r="64" spans="1:10" ht="15" customHeight="1">
      <c r="A64" s="358"/>
      <c r="B64" s="368"/>
      <c r="C64" s="476" t="s">
        <v>7</v>
      </c>
      <c r="D64" s="477"/>
      <c r="E64" s="477"/>
      <c r="F64" s="477"/>
      <c r="G64" s="477"/>
      <c r="H64" s="477"/>
      <c r="I64" s="421"/>
      <c r="J64" s="370"/>
    </row>
    <row r="65" spans="1:10" ht="15" customHeight="1">
      <c r="A65" s="358"/>
      <c r="B65" s="368"/>
      <c r="C65" s="476"/>
      <c r="D65" s="477"/>
      <c r="E65" s="477"/>
      <c r="F65" s="477"/>
      <c r="G65" s="477"/>
      <c r="H65" s="477"/>
      <c r="I65" s="421"/>
      <c r="J65" s="370"/>
    </row>
    <row r="66" spans="1:10" ht="21.75" customHeight="1">
      <c r="A66" s="358"/>
      <c r="B66" s="368"/>
      <c r="C66" s="476"/>
      <c r="D66" s="477"/>
      <c r="E66" s="477"/>
      <c r="F66" s="477"/>
      <c r="G66" s="477"/>
      <c r="H66" s="477"/>
      <c r="I66" s="421"/>
      <c r="J66" s="370"/>
    </row>
    <row r="67" spans="1:10" ht="15" customHeight="1">
      <c r="A67" s="358"/>
      <c r="B67" s="368"/>
      <c r="C67" s="476"/>
      <c r="D67" s="477"/>
      <c r="E67" s="477"/>
      <c r="F67" s="477"/>
      <c r="G67" s="477"/>
      <c r="H67" s="477"/>
      <c r="I67" s="421"/>
      <c r="J67" s="370"/>
    </row>
    <row r="68" spans="1:10" ht="15" customHeight="1">
      <c r="A68" s="358"/>
      <c r="B68" s="368"/>
      <c r="C68" s="476"/>
      <c r="D68" s="477"/>
      <c r="E68" s="477"/>
      <c r="F68" s="477"/>
      <c r="G68" s="477"/>
      <c r="H68" s="477"/>
      <c r="I68" s="421"/>
      <c r="J68" s="370"/>
    </row>
    <row r="69" spans="1:10" ht="15" customHeight="1">
      <c r="A69" s="358"/>
      <c r="B69" s="368"/>
      <c r="C69" s="476"/>
      <c r="D69" s="477"/>
      <c r="E69" s="477"/>
      <c r="F69" s="477"/>
      <c r="G69" s="477"/>
      <c r="H69" s="477"/>
      <c r="I69" s="421"/>
      <c r="J69" s="370"/>
    </row>
    <row r="70" spans="1:10" ht="15" customHeight="1">
      <c r="A70" s="358"/>
      <c r="B70" s="368"/>
      <c r="C70" s="476"/>
      <c r="D70" s="477"/>
      <c r="E70" s="477"/>
      <c r="F70" s="477"/>
      <c r="G70" s="477"/>
      <c r="H70" s="477"/>
      <c r="I70" s="421"/>
      <c r="J70" s="370"/>
    </row>
    <row r="71" spans="1:10" ht="15" customHeight="1">
      <c r="A71" s="358"/>
      <c r="B71" s="368"/>
      <c r="C71" s="476"/>
      <c r="D71" s="477"/>
      <c r="E71" s="477"/>
      <c r="F71" s="477"/>
      <c r="G71" s="477"/>
      <c r="H71" s="477"/>
      <c r="I71" s="421"/>
      <c r="J71" s="370"/>
    </row>
    <row r="72" spans="1:10" ht="15" customHeight="1">
      <c r="A72" s="358"/>
      <c r="B72" s="368"/>
      <c r="C72" s="476"/>
      <c r="D72" s="477"/>
      <c r="E72" s="477"/>
      <c r="F72" s="477"/>
      <c r="G72" s="477"/>
      <c r="H72" s="477"/>
      <c r="I72" s="421"/>
      <c r="J72" s="370"/>
    </row>
    <row r="73" spans="1:10" ht="15" customHeight="1">
      <c r="A73" s="358"/>
      <c r="B73" s="368"/>
      <c r="C73" s="476"/>
      <c r="D73" s="477"/>
      <c r="E73" s="477"/>
      <c r="F73" s="477"/>
      <c r="G73" s="477"/>
      <c r="H73" s="477"/>
      <c r="I73" s="421"/>
      <c r="J73" s="370"/>
    </row>
    <row r="74" spans="1:10" ht="15" customHeight="1">
      <c r="A74" s="358"/>
      <c r="B74" s="368"/>
      <c r="C74" s="476"/>
      <c r="D74" s="477"/>
      <c r="E74" s="477"/>
      <c r="F74" s="477"/>
      <c r="G74" s="477"/>
      <c r="H74" s="477"/>
      <c r="I74" s="421"/>
      <c r="J74" s="370"/>
    </row>
    <row r="75" spans="1:10" ht="15" customHeight="1">
      <c r="A75" s="358"/>
      <c r="B75" s="368"/>
      <c r="C75" s="476"/>
      <c r="D75" s="477"/>
      <c r="E75" s="477"/>
      <c r="F75" s="477"/>
      <c r="G75" s="477"/>
      <c r="H75" s="477"/>
      <c r="I75" s="421"/>
      <c r="J75" s="370"/>
    </row>
    <row r="76" spans="1:10" ht="15" customHeight="1">
      <c r="A76" s="358"/>
      <c r="B76" s="368"/>
      <c r="C76" s="476"/>
      <c r="D76" s="477"/>
      <c r="E76" s="477"/>
      <c r="F76" s="477"/>
      <c r="G76" s="477"/>
      <c r="H76" s="477"/>
      <c r="I76" s="421"/>
      <c r="J76" s="370"/>
    </row>
    <row r="77" spans="1:10" ht="15" customHeight="1">
      <c r="A77" s="358"/>
      <c r="B77" s="368"/>
      <c r="C77" s="476"/>
      <c r="D77" s="477"/>
      <c r="E77" s="477"/>
      <c r="F77" s="477"/>
      <c r="G77" s="477"/>
      <c r="H77" s="477"/>
      <c r="I77" s="421"/>
      <c r="J77" s="370"/>
    </row>
    <row r="78" spans="1:10" ht="15" customHeight="1">
      <c r="A78" s="358"/>
      <c r="B78" s="368"/>
      <c r="C78" s="476"/>
      <c r="D78" s="477"/>
      <c r="E78" s="477"/>
      <c r="F78" s="477"/>
      <c r="G78" s="477"/>
      <c r="H78" s="477"/>
      <c r="I78" s="421"/>
      <c r="J78" s="370"/>
    </row>
    <row r="79" spans="1:10" ht="15" customHeight="1">
      <c r="A79" s="358"/>
      <c r="B79" s="368"/>
      <c r="C79" s="476"/>
      <c r="D79" s="477"/>
      <c r="E79" s="477"/>
      <c r="F79" s="477"/>
      <c r="G79" s="477"/>
      <c r="H79" s="477"/>
      <c r="I79" s="421"/>
      <c r="J79" s="370"/>
    </row>
    <row r="80" spans="1:10" ht="15" customHeight="1">
      <c r="A80" s="358"/>
      <c r="B80" s="368"/>
      <c r="C80" s="476"/>
      <c r="D80" s="477"/>
      <c r="E80" s="477"/>
      <c r="F80" s="477"/>
      <c r="G80" s="477"/>
      <c r="H80" s="477"/>
      <c r="I80" s="421"/>
      <c r="J80" s="370"/>
    </row>
    <row r="81" spans="1:10" ht="15" customHeight="1">
      <c r="A81" s="358"/>
      <c r="B81" s="368"/>
      <c r="C81" s="476"/>
      <c r="D81" s="477"/>
      <c r="E81" s="477"/>
      <c r="F81" s="477"/>
      <c r="G81" s="477"/>
      <c r="H81" s="477"/>
      <c r="I81" s="421"/>
      <c r="J81" s="370"/>
    </row>
    <row r="82" spans="1:10" ht="15" customHeight="1">
      <c r="A82" s="358"/>
      <c r="B82" s="368"/>
      <c r="C82" s="476"/>
      <c r="D82" s="477"/>
      <c r="E82" s="477"/>
      <c r="F82" s="477"/>
      <c r="G82" s="477"/>
      <c r="H82" s="477"/>
      <c r="I82" s="421"/>
      <c r="J82" s="370"/>
    </row>
    <row r="83" spans="1:10" ht="15" customHeight="1">
      <c r="A83" s="358"/>
      <c r="B83" s="368"/>
      <c r="C83" s="476"/>
      <c r="D83" s="477"/>
      <c r="E83" s="477"/>
      <c r="F83" s="477"/>
      <c r="G83" s="477"/>
      <c r="H83" s="477"/>
      <c r="I83" s="421"/>
      <c r="J83" s="370"/>
    </row>
    <row r="84" spans="1:10" ht="15" customHeight="1">
      <c r="A84" s="358"/>
      <c r="B84" s="368"/>
      <c r="C84" s="476"/>
      <c r="D84" s="477"/>
      <c r="E84" s="477"/>
      <c r="F84" s="477"/>
      <c r="G84" s="477"/>
      <c r="H84" s="477"/>
      <c r="I84" s="421"/>
      <c r="J84" s="370"/>
    </row>
    <row r="85" spans="1:10" ht="15" customHeight="1">
      <c r="A85" s="358"/>
      <c r="B85" s="368"/>
      <c r="C85" s="476"/>
      <c r="D85" s="477"/>
      <c r="E85" s="477"/>
      <c r="F85" s="477"/>
      <c r="G85" s="477"/>
      <c r="H85" s="477"/>
      <c r="I85" s="421"/>
      <c r="J85" s="370"/>
    </row>
    <row r="86" spans="1:10" ht="15" customHeight="1">
      <c r="A86" s="358"/>
      <c r="B86" s="368"/>
      <c r="C86" s="476"/>
      <c r="D86" s="477"/>
      <c r="E86" s="477"/>
      <c r="F86" s="477"/>
      <c r="G86" s="477"/>
      <c r="H86" s="477"/>
      <c r="I86" s="421"/>
      <c r="J86" s="370"/>
    </row>
    <row r="87" spans="1:10" ht="15" customHeight="1">
      <c r="A87" s="358"/>
      <c r="B87" s="368"/>
      <c r="C87" s="476"/>
      <c r="D87" s="477"/>
      <c r="E87" s="477"/>
      <c r="F87" s="477"/>
      <c r="G87" s="477"/>
      <c r="H87" s="477"/>
      <c r="I87" s="421"/>
      <c r="J87" s="370"/>
    </row>
    <row r="88" spans="1:10" ht="24.75" customHeight="1">
      <c r="A88" s="358"/>
      <c r="B88" s="368"/>
      <c r="C88" s="476"/>
      <c r="D88" s="477"/>
      <c r="E88" s="477"/>
      <c r="F88" s="477"/>
      <c r="G88" s="477"/>
      <c r="H88" s="477"/>
      <c r="I88" s="421"/>
      <c r="J88" s="370"/>
    </row>
    <row r="89" spans="1:10" ht="28.5" customHeight="1">
      <c r="A89" s="358"/>
      <c r="B89" s="368"/>
      <c r="C89" s="431"/>
      <c r="D89" s="432"/>
      <c r="E89" s="432"/>
      <c r="F89" s="432"/>
      <c r="G89" s="432"/>
      <c r="H89" s="424"/>
      <c r="I89" s="421"/>
      <c r="J89" s="370"/>
    </row>
    <row r="90" spans="1:10" ht="34.5" customHeight="1">
      <c r="A90" s="358"/>
      <c r="B90" s="368"/>
      <c r="C90" s="478" t="s">
        <v>8</v>
      </c>
      <c r="D90" s="479"/>
      <c r="E90" s="479"/>
      <c r="F90" s="479"/>
      <c r="G90" s="479"/>
      <c r="H90" s="479"/>
      <c r="I90" s="480"/>
      <c r="J90" s="370"/>
    </row>
    <row r="91" spans="1:10" ht="9.75" customHeight="1">
      <c r="A91" s="358"/>
      <c r="B91" s="368"/>
      <c r="C91" s="473"/>
      <c r="D91" s="474"/>
      <c r="E91" s="474"/>
      <c r="F91" s="474"/>
      <c r="G91" s="474"/>
      <c r="H91" s="474"/>
      <c r="I91" s="475"/>
      <c r="J91" s="370"/>
    </row>
    <row r="92" spans="1:10" ht="25.5" customHeight="1" thickBot="1">
      <c r="A92" s="358"/>
      <c r="B92" s="433"/>
      <c r="C92" s="434"/>
      <c r="D92" s="434"/>
      <c r="E92" s="434"/>
      <c r="F92" s="434"/>
      <c r="G92" s="434"/>
      <c r="H92" s="434"/>
      <c r="I92" s="434"/>
      <c r="J92" s="401"/>
    </row>
    <row r="93" spans="1:10" s="358" customFormat="1"/>
    <row r="94" spans="1:10" s="358" customFormat="1"/>
    <row r="95" spans="1:10" s="358" customFormat="1"/>
    <row r="96" spans="1:10" s="358" customFormat="1"/>
    <row r="97" spans="3:3" s="358" customFormat="1"/>
    <row r="98" spans="3:3" s="358" customFormat="1"/>
    <row r="99" spans="3:3" s="358" customFormat="1"/>
    <row r="100" spans="3:3" s="358" customFormat="1"/>
    <row r="101" spans="3:3" s="358" customFormat="1"/>
    <row r="102" spans="3:3" s="358" customFormat="1"/>
    <row r="103" spans="3:3" s="358" customFormat="1"/>
    <row r="104" spans="3:3" s="358" customFormat="1"/>
    <row r="105" spans="3:3" s="358" customFormat="1"/>
    <row r="106" spans="3:3" s="358" customFormat="1"/>
    <row r="107" spans="3:3" s="358" customFormat="1"/>
    <row r="108" spans="3:3" s="358" customFormat="1">
      <c r="C108" s="402"/>
    </row>
    <row r="109" spans="3:3" s="358" customFormat="1"/>
    <row r="110" spans="3:3" s="358" customFormat="1"/>
    <row r="111" spans="3:3" s="358" customFormat="1"/>
    <row r="112" spans="3:3" s="358" customFormat="1"/>
    <row r="113" s="358" customFormat="1"/>
    <row r="114" s="358" customFormat="1"/>
    <row r="115" s="358" customFormat="1"/>
    <row r="116" s="358" customFormat="1"/>
    <row r="117" s="358" customFormat="1"/>
    <row r="118" s="358" customFormat="1"/>
    <row r="119" s="358" customFormat="1"/>
    <row r="120" s="358" customFormat="1"/>
    <row r="121" s="358" customFormat="1"/>
    <row r="122" s="358" customFormat="1"/>
    <row r="123" s="358" customFormat="1"/>
    <row r="124" s="358" customFormat="1"/>
    <row r="125" s="358" customFormat="1"/>
    <row r="126" s="358" customFormat="1"/>
    <row r="127" s="358" customFormat="1"/>
    <row r="128" s="358" customFormat="1"/>
    <row r="129" s="358" customFormat="1"/>
    <row r="130" s="358" customFormat="1"/>
    <row r="131" s="358" customFormat="1"/>
    <row r="132" s="358" customFormat="1"/>
    <row r="133" s="358" customFormat="1"/>
    <row r="134" s="358" customFormat="1"/>
    <row r="135" s="358" customFormat="1"/>
    <row r="136" s="358" customFormat="1"/>
    <row r="137" s="358" customFormat="1"/>
    <row r="138" s="358" customFormat="1"/>
  </sheetData>
  <sheetProtection algorithmName="SHA-512" hashValue="CE/sij0b6I0H3wLyZu0FWni16KKjiSF891EoDm0lqSyLpfcFSuk7pCc1HUnj2hcphcYDnZzPfkzGoTSydEJaEQ==" saltValue="XyexQodfnY1wlHCHSyCD1A==" spinCount="100000" sheet="1" objects="1" scenarios="1"/>
  <mergeCells count="11">
    <mergeCell ref="C91:I91"/>
    <mergeCell ref="C34:H36"/>
    <mergeCell ref="C64:H88"/>
    <mergeCell ref="C61:H62"/>
    <mergeCell ref="C90:I90"/>
    <mergeCell ref="C3:I3"/>
    <mergeCell ref="C12:G33"/>
    <mergeCell ref="C6:I7"/>
    <mergeCell ref="C9:G9"/>
    <mergeCell ref="C10:F10"/>
    <mergeCell ref="C8:G8"/>
  </mergeCells>
  <hyperlinks>
    <hyperlink ref="C10" r:id="rId1" xr:uid="{F9E8AA3F-CCE2-4E48-8DD8-8F0EAB94D0F6}"/>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2295-24E9-4D19-ABB9-439A3E1D2C53}">
  <dimension ref="B1:BQ22"/>
  <sheetViews>
    <sheetView workbookViewId="0">
      <selection activeCell="C82" sqref="C82:D82"/>
    </sheetView>
  </sheetViews>
  <sheetFormatPr defaultRowHeight="14.4"/>
  <cols>
    <col min="3" max="3" width="10.7890625" bestFit="1" customWidth="1"/>
    <col min="10" max="10" width="30.83984375" customWidth="1"/>
    <col min="11" max="11" width="60.68359375" customWidth="1"/>
    <col min="12" max="12" width="29.578125" customWidth="1"/>
    <col min="17" max="17" width="62.26171875" customWidth="1"/>
    <col min="18" max="18" width="23.83984375" customWidth="1"/>
    <col min="68" max="68" width="13.41796875" customWidth="1"/>
    <col min="69" max="69" width="10.15625" bestFit="1" customWidth="1"/>
  </cols>
  <sheetData>
    <row r="1" spans="2:69">
      <c r="J1" s="545" t="s">
        <v>344</v>
      </c>
      <c r="K1" s="548" t="s">
        <v>345</v>
      </c>
      <c r="L1" s="549"/>
      <c r="M1" s="549"/>
      <c r="N1" s="549"/>
      <c r="O1" s="549"/>
      <c r="P1" s="550"/>
      <c r="Q1" s="554" t="s">
        <v>346</v>
      </c>
      <c r="R1" s="555"/>
      <c r="S1" s="555"/>
      <c r="T1" s="555"/>
      <c r="U1" s="555"/>
      <c r="V1" s="556"/>
      <c r="W1" s="46"/>
      <c r="X1" s="86"/>
      <c r="Y1" s="87"/>
      <c r="Z1" s="46"/>
      <c r="AA1" s="77"/>
      <c r="AB1" s="88" t="s">
        <v>347</v>
      </c>
      <c r="AC1" s="89"/>
      <c r="AD1" s="90"/>
      <c r="AE1" s="90"/>
      <c r="AF1" s="90"/>
      <c r="AG1" s="90"/>
      <c r="AH1" s="90"/>
      <c r="AI1" s="90"/>
      <c r="AJ1" s="89"/>
      <c r="AK1" s="89"/>
      <c r="AL1" s="91"/>
      <c r="AM1" s="89"/>
      <c r="AN1" s="89"/>
      <c r="AO1" s="90"/>
      <c r="AP1" s="90"/>
      <c r="AQ1" s="90"/>
      <c r="AR1" s="90"/>
      <c r="AS1" s="90"/>
      <c r="AT1" s="90"/>
      <c r="AU1" s="77"/>
      <c r="AV1" s="92" t="s">
        <v>348</v>
      </c>
      <c r="AW1" s="89"/>
      <c r="AX1" s="90"/>
      <c r="AY1" s="90"/>
      <c r="AZ1" s="90"/>
      <c r="BA1" s="90"/>
      <c r="BB1" s="90"/>
      <c r="BC1" s="90"/>
      <c r="BD1" s="90"/>
      <c r="BE1" s="89"/>
      <c r="BF1" s="89"/>
      <c r="BG1" s="91"/>
      <c r="BH1" s="89"/>
      <c r="BI1" s="89"/>
      <c r="BJ1" s="90"/>
      <c r="BK1" s="90"/>
      <c r="BL1" s="90"/>
      <c r="BM1" s="90"/>
      <c r="BN1" s="90"/>
      <c r="BO1" s="89"/>
      <c r="BP1" s="93"/>
      <c r="BQ1" s="94"/>
    </row>
    <row r="2" spans="2:69" ht="24" thickBot="1">
      <c r="J2" s="546"/>
      <c r="K2" s="551"/>
      <c r="L2" s="552"/>
      <c r="M2" s="552"/>
      <c r="N2" s="552"/>
      <c r="O2" s="552"/>
      <c r="P2" s="553"/>
      <c r="Q2" s="557"/>
      <c r="R2" s="558"/>
      <c r="S2" s="558"/>
      <c r="T2" s="558"/>
      <c r="U2" s="558"/>
      <c r="V2" s="559"/>
      <c r="W2" s="47" t="s">
        <v>349</v>
      </c>
      <c r="X2" s="47"/>
      <c r="Y2" s="97"/>
      <c r="Z2" s="98"/>
      <c r="AA2" s="99"/>
      <c r="AB2" s="99" t="s">
        <v>350</v>
      </c>
      <c r="AC2" s="100"/>
      <c r="AD2" s="99"/>
      <c r="AE2" s="99"/>
      <c r="AF2" s="99"/>
      <c r="AG2" s="99"/>
      <c r="AH2" s="99"/>
      <c r="AI2" s="101"/>
      <c r="AJ2" s="102" t="s">
        <v>351</v>
      </c>
      <c r="AK2" s="103" t="s">
        <v>352</v>
      </c>
      <c r="AL2" s="104"/>
      <c r="AM2" s="105"/>
      <c r="AN2" s="105"/>
      <c r="AO2" s="105"/>
      <c r="AP2" s="105"/>
      <c r="AQ2" s="105"/>
      <c r="AR2" s="105"/>
      <c r="AS2" s="105"/>
      <c r="AT2" s="105"/>
      <c r="AU2" s="104"/>
      <c r="AV2" s="105" t="s">
        <v>353</v>
      </c>
      <c r="AW2" s="105"/>
      <c r="AX2" s="105"/>
      <c r="AY2" s="105"/>
      <c r="AZ2" s="105"/>
      <c r="BA2" s="105"/>
      <c r="BB2" s="99"/>
      <c r="BC2" s="105"/>
      <c r="BD2" s="106"/>
      <c r="BE2" s="107" t="s">
        <v>354</v>
      </c>
      <c r="BF2" s="108" t="s">
        <v>355</v>
      </c>
      <c r="BG2" s="109"/>
      <c r="BH2" s="110"/>
      <c r="BI2" s="111"/>
      <c r="BJ2" s="110"/>
      <c r="BK2" s="110"/>
      <c r="BL2" s="110"/>
      <c r="BM2" s="110"/>
      <c r="BN2" s="112"/>
      <c r="BO2" s="110"/>
      <c r="BP2" s="113"/>
      <c r="BQ2" s="113"/>
    </row>
    <row r="3" spans="2:69" ht="68.7" thickBot="1">
      <c r="J3" s="547"/>
      <c r="K3" s="48" t="s">
        <v>356</v>
      </c>
      <c r="L3" s="49" t="s">
        <v>357</v>
      </c>
      <c r="M3" s="49" t="s">
        <v>358</v>
      </c>
      <c r="N3" s="49" t="s">
        <v>359</v>
      </c>
      <c r="O3" s="49" t="s">
        <v>360</v>
      </c>
      <c r="P3" s="50" t="s">
        <v>361</v>
      </c>
      <c r="Q3" s="48" t="s">
        <v>362</v>
      </c>
      <c r="R3" s="49" t="s">
        <v>363</v>
      </c>
      <c r="S3" s="49" t="s">
        <v>358</v>
      </c>
      <c r="T3" s="49" t="s">
        <v>359</v>
      </c>
      <c r="U3" s="51" t="s">
        <v>364</v>
      </c>
      <c r="V3" s="50" t="s">
        <v>365</v>
      </c>
      <c r="W3" s="52" t="s">
        <v>366</v>
      </c>
      <c r="X3" s="114"/>
      <c r="Y3" s="114"/>
      <c r="Z3" s="115"/>
      <c r="AA3" s="48" t="s">
        <v>367</v>
      </c>
      <c r="AB3" s="49" t="s">
        <v>368</v>
      </c>
      <c r="AC3" s="116" t="s">
        <v>369</v>
      </c>
      <c r="AD3" s="116" t="s">
        <v>370</v>
      </c>
      <c r="AE3" s="49" t="s">
        <v>371</v>
      </c>
      <c r="AF3" s="49" t="s">
        <v>372</v>
      </c>
      <c r="AG3" s="49" t="s">
        <v>373</v>
      </c>
      <c r="AH3" s="49" t="s">
        <v>374</v>
      </c>
      <c r="AI3" s="117" t="s">
        <v>32</v>
      </c>
      <c r="AJ3" s="118" t="s">
        <v>375</v>
      </c>
      <c r="AK3" s="119" t="s">
        <v>376</v>
      </c>
      <c r="AL3" s="51" t="s">
        <v>364</v>
      </c>
      <c r="AM3" s="49" t="s">
        <v>368</v>
      </c>
      <c r="AN3" s="116" t="s">
        <v>369</v>
      </c>
      <c r="AO3" s="49" t="s">
        <v>370</v>
      </c>
      <c r="AP3" s="49" t="s">
        <v>371</v>
      </c>
      <c r="AQ3" s="49" t="s">
        <v>372</v>
      </c>
      <c r="AR3" s="49" t="s">
        <v>373</v>
      </c>
      <c r="AS3" s="49" t="s">
        <v>374</v>
      </c>
      <c r="AT3" s="49" t="s">
        <v>377</v>
      </c>
      <c r="AU3" s="51" t="s">
        <v>364</v>
      </c>
      <c r="AV3" s="49" t="s">
        <v>368</v>
      </c>
      <c r="AW3" s="116" t="s">
        <v>369</v>
      </c>
      <c r="AX3" s="49" t="s">
        <v>370</v>
      </c>
      <c r="AY3" s="49" t="s">
        <v>371</v>
      </c>
      <c r="AZ3" s="49" t="s">
        <v>372</v>
      </c>
      <c r="BA3" s="49" t="s">
        <v>373</v>
      </c>
      <c r="BB3" s="49" t="s">
        <v>378</v>
      </c>
      <c r="BC3" s="49" t="s">
        <v>379</v>
      </c>
      <c r="BD3" s="117" t="s">
        <v>380</v>
      </c>
      <c r="BE3" s="118" t="s">
        <v>381</v>
      </c>
      <c r="BF3" s="119" t="s">
        <v>376</v>
      </c>
      <c r="BG3" s="51" t="s">
        <v>364</v>
      </c>
      <c r="BH3" s="49" t="s">
        <v>368</v>
      </c>
      <c r="BI3" s="116" t="s">
        <v>369</v>
      </c>
      <c r="BJ3" s="49" t="s">
        <v>370</v>
      </c>
      <c r="BK3" s="49" t="s">
        <v>371</v>
      </c>
      <c r="BL3" s="49" t="s">
        <v>372</v>
      </c>
      <c r="BM3" s="49" t="s">
        <v>382</v>
      </c>
      <c r="BN3" s="49" t="s">
        <v>374</v>
      </c>
      <c r="BO3" s="49" t="s">
        <v>379</v>
      </c>
      <c r="BP3" s="49" t="s">
        <v>380</v>
      </c>
      <c r="BQ3" s="120" t="s">
        <v>380</v>
      </c>
    </row>
    <row r="4" spans="2:69" ht="182.4">
      <c r="B4" s="172" t="s">
        <v>413</v>
      </c>
      <c r="C4" s="172" t="s">
        <v>391</v>
      </c>
      <c r="D4" t="s">
        <v>409</v>
      </c>
      <c r="E4" t="s">
        <v>147</v>
      </c>
      <c r="J4" s="53" t="s">
        <v>414</v>
      </c>
      <c r="K4" s="57" t="s">
        <v>415</v>
      </c>
      <c r="L4" s="192" t="s">
        <v>416</v>
      </c>
      <c r="M4" s="55"/>
      <c r="N4" s="55"/>
      <c r="O4" s="55"/>
      <c r="P4" s="193" t="s">
        <v>413</v>
      </c>
      <c r="Q4" s="57" t="s">
        <v>417</v>
      </c>
      <c r="R4" s="192" t="s">
        <v>418</v>
      </c>
      <c r="S4" s="194"/>
      <c r="T4" s="195"/>
      <c r="U4" s="196"/>
      <c r="V4" s="60" t="s">
        <v>413</v>
      </c>
      <c r="W4" s="197"/>
      <c r="X4" s="198"/>
      <c r="Y4" s="199"/>
      <c r="Z4" s="200"/>
      <c r="AA4" s="201"/>
      <c r="AB4" s="128"/>
      <c r="AC4" s="129"/>
      <c r="AD4" s="130"/>
      <c r="AE4" s="131"/>
      <c r="AF4" s="128"/>
      <c r="AG4" s="202"/>
      <c r="AH4" s="202"/>
      <c r="AI4" s="202"/>
      <c r="AJ4" s="203"/>
      <c r="AK4" s="204"/>
      <c r="AL4" s="205"/>
      <c r="AM4" s="202"/>
      <c r="AN4" s="206"/>
      <c r="AO4" s="207"/>
      <c r="AP4" s="208"/>
      <c r="AQ4" s="202"/>
      <c r="AR4" s="202"/>
      <c r="AS4" s="209"/>
      <c r="AT4" s="202"/>
      <c r="AU4" s="210"/>
      <c r="AV4" s="202"/>
      <c r="AW4" s="211"/>
      <c r="AX4" s="207"/>
      <c r="AY4" s="212"/>
      <c r="AZ4" s="202"/>
      <c r="BA4" s="202"/>
      <c r="BB4" s="202"/>
      <c r="BC4" s="213"/>
      <c r="BD4" s="202"/>
      <c r="BE4" s="203"/>
      <c r="BF4" s="204"/>
      <c r="BG4" s="205"/>
      <c r="BH4" s="202"/>
      <c r="BI4" s="211"/>
      <c r="BJ4" s="207"/>
      <c r="BK4" s="212"/>
      <c r="BL4" s="202"/>
      <c r="BM4" s="202"/>
      <c r="BN4" s="128"/>
      <c r="BO4" s="202"/>
      <c r="BP4" s="141" t="s">
        <v>390</v>
      </c>
      <c r="BQ4" s="38" t="s">
        <v>391</v>
      </c>
    </row>
    <row r="5" spans="2:69">
      <c r="B5">
        <v>500</v>
      </c>
      <c r="C5" s="331">
        <v>3885.625811170215</v>
      </c>
      <c r="J5" s="62" t="s">
        <v>419</v>
      </c>
      <c r="K5" s="214" t="s">
        <v>420</v>
      </c>
      <c r="L5" s="64"/>
      <c r="M5" s="414"/>
      <c r="N5" s="414"/>
      <c r="O5" s="414"/>
      <c r="P5" s="66"/>
      <c r="Q5" s="215" t="s">
        <v>420</v>
      </c>
      <c r="R5" s="216"/>
      <c r="S5" s="217"/>
      <c r="T5" s="196"/>
      <c r="U5" s="196"/>
      <c r="V5" s="70"/>
      <c r="W5" s="218"/>
      <c r="X5" s="219"/>
      <c r="Y5" s="220"/>
      <c r="Z5" s="221"/>
      <c r="AA5" s="222"/>
      <c r="AB5" s="147"/>
      <c r="AC5" s="148"/>
      <c r="AD5" s="149"/>
      <c r="AE5" s="150"/>
      <c r="AF5" s="147"/>
      <c r="AG5" s="223"/>
      <c r="AH5" s="223"/>
      <c r="AI5" s="223"/>
      <c r="AJ5" s="224"/>
      <c r="AK5" s="225"/>
      <c r="AL5" s="205"/>
      <c r="AM5" s="223"/>
      <c r="AN5" s="226"/>
      <c r="AO5" s="227"/>
      <c r="AP5" s="228"/>
      <c r="AQ5" s="223"/>
      <c r="AR5" s="223"/>
      <c r="AS5" s="229"/>
      <c r="AT5" s="223"/>
      <c r="AU5" s="210"/>
      <c r="AV5" s="223"/>
      <c r="AW5" s="230"/>
      <c r="AX5" s="227"/>
      <c r="AY5" s="231"/>
      <c r="AZ5" s="223"/>
      <c r="BA5" s="223"/>
      <c r="BB5" s="223"/>
      <c r="BC5" s="205"/>
      <c r="BD5" s="223"/>
      <c r="BE5" s="224"/>
      <c r="BF5" s="225"/>
      <c r="BG5" s="205"/>
      <c r="BH5" s="223"/>
      <c r="BI5" s="232"/>
      <c r="BJ5" s="227"/>
      <c r="BK5" s="231"/>
      <c r="BL5" s="223"/>
      <c r="BM5" s="223"/>
      <c r="BN5" s="147"/>
      <c r="BO5" s="223"/>
      <c r="BP5" s="233"/>
    </row>
    <row r="6" spans="2:69">
      <c r="B6">
        <v>1000</v>
      </c>
      <c r="C6" s="331">
        <v>7771.25162234043</v>
      </c>
      <c r="D6">
        <f>C5/C6</f>
        <v>0.5</v>
      </c>
      <c r="E6">
        <f>C7/C6</f>
        <v>2</v>
      </c>
      <c r="J6" s="62"/>
      <c r="K6" s="234"/>
      <c r="L6" s="64"/>
      <c r="M6" s="560"/>
      <c r="N6" s="69"/>
      <c r="O6" s="69"/>
      <c r="P6" s="235">
        <v>500</v>
      </c>
      <c r="Q6" s="562"/>
      <c r="R6" s="196"/>
      <c r="S6" s="217"/>
      <c r="T6" s="196"/>
      <c r="U6" s="196"/>
      <c r="V6" s="236">
        <v>500</v>
      </c>
      <c r="W6" s="218"/>
      <c r="X6" s="219">
        <v>1.5</v>
      </c>
      <c r="Y6" s="237"/>
      <c r="Z6" s="238"/>
      <c r="AA6" s="239">
        <v>1.075</v>
      </c>
      <c r="AB6" s="161">
        <v>1875</v>
      </c>
      <c r="AC6" s="148" t="s">
        <v>421</v>
      </c>
      <c r="AD6" s="163">
        <v>49.23</v>
      </c>
      <c r="AE6" s="164">
        <v>0</v>
      </c>
      <c r="AF6" s="161">
        <v>0</v>
      </c>
      <c r="AG6" s="161"/>
      <c r="AH6" s="161">
        <v>1110.5437500000012</v>
      </c>
      <c r="AI6" s="240">
        <v>2985.5437500000012</v>
      </c>
      <c r="AJ6" s="241">
        <v>255.08250000000004</v>
      </c>
      <c r="AK6" s="166">
        <v>15</v>
      </c>
      <c r="AL6" s="167"/>
      <c r="AM6" s="161">
        <v>1875</v>
      </c>
      <c r="AN6" s="148" t="s">
        <v>421</v>
      </c>
      <c r="AO6" s="163">
        <v>49.23</v>
      </c>
      <c r="AP6" s="168">
        <v>0</v>
      </c>
      <c r="AQ6" s="161">
        <v>0</v>
      </c>
      <c r="AR6" s="161"/>
      <c r="AS6" s="161">
        <v>1409.0981250000018</v>
      </c>
      <c r="AT6" s="161">
        <v>3284.0981250000018</v>
      </c>
      <c r="AU6" s="142"/>
      <c r="AV6" s="161">
        <v>1875</v>
      </c>
      <c r="AW6" s="242" t="s">
        <v>421</v>
      </c>
      <c r="AX6" s="163">
        <v>49.23</v>
      </c>
      <c r="AY6" s="43">
        <v>0</v>
      </c>
      <c r="AZ6" s="161">
        <v>0</v>
      </c>
      <c r="BA6" s="243"/>
      <c r="BB6" s="147">
        <v>1110.5437500000012</v>
      </c>
      <c r="BC6" s="167">
        <v>0</v>
      </c>
      <c r="BD6" s="161">
        <v>2985.5437500000012</v>
      </c>
      <c r="BE6" s="165">
        <v>255.08250000000004</v>
      </c>
      <c r="BF6" s="166">
        <v>15</v>
      </c>
      <c r="BG6" s="167"/>
      <c r="BH6" s="161">
        <v>1875</v>
      </c>
      <c r="BI6" s="242" t="s">
        <v>421</v>
      </c>
      <c r="BJ6" s="163">
        <v>49.23</v>
      </c>
      <c r="BK6" s="43">
        <v>0</v>
      </c>
      <c r="BL6" s="161">
        <v>0</v>
      </c>
      <c r="BM6" s="161"/>
      <c r="BN6" s="161">
        <v>1409.0981250000018</v>
      </c>
      <c r="BO6" s="161">
        <v>0</v>
      </c>
      <c r="BP6" s="169">
        <v>3284.0981250000018</v>
      </c>
      <c r="BQ6" s="244">
        <v>3885.625811170215</v>
      </c>
    </row>
    <row r="7" spans="2:69">
      <c r="B7">
        <v>2000</v>
      </c>
      <c r="C7" s="331">
        <v>15542.50324468086</v>
      </c>
      <c r="D7">
        <f t="shared" ref="D7:D11" si="0">C6/C7</f>
        <v>0.5</v>
      </c>
      <c r="E7">
        <f t="shared" ref="E7:E9" si="1">C8/C7</f>
        <v>2</v>
      </c>
      <c r="J7" s="62"/>
      <c r="K7" s="234"/>
      <c r="L7" s="64"/>
      <c r="M7" s="560"/>
      <c r="N7" s="69"/>
      <c r="O7" s="69"/>
      <c r="P7" s="235">
        <v>1000</v>
      </c>
      <c r="Q7" s="562"/>
      <c r="R7" s="196"/>
      <c r="S7" s="217"/>
      <c r="T7" s="196"/>
      <c r="U7" s="196"/>
      <c r="V7" s="236">
        <v>1000</v>
      </c>
      <c r="W7" s="218"/>
      <c r="X7" s="219">
        <v>3</v>
      </c>
      <c r="Y7" s="237"/>
      <c r="Z7" s="238"/>
      <c r="AA7" s="239">
        <v>1.075</v>
      </c>
      <c r="AB7" s="161">
        <v>3750</v>
      </c>
      <c r="AC7" s="148" t="s">
        <v>421</v>
      </c>
      <c r="AD7" s="163">
        <v>49.23</v>
      </c>
      <c r="AE7" s="164">
        <v>0</v>
      </c>
      <c r="AF7" s="161">
        <v>0</v>
      </c>
      <c r="AG7" s="161"/>
      <c r="AH7" s="161">
        <v>2221.0875000000024</v>
      </c>
      <c r="AI7" s="161">
        <v>5971.0875000000024</v>
      </c>
      <c r="AJ7" s="165">
        <v>255.08250000000004</v>
      </c>
      <c r="AK7" s="166">
        <v>15</v>
      </c>
      <c r="AL7" s="167"/>
      <c r="AM7" s="161">
        <v>3750</v>
      </c>
      <c r="AN7" s="148" t="s">
        <v>421</v>
      </c>
      <c r="AO7" s="163">
        <v>49.23</v>
      </c>
      <c r="AP7" s="168">
        <v>0</v>
      </c>
      <c r="AQ7" s="161">
        <v>0</v>
      </c>
      <c r="AR7" s="161"/>
      <c r="AS7" s="161">
        <v>2818.1962500000036</v>
      </c>
      <c r="AT7" s="161">
        <v>6568.1962500000036</v>
      </c>
      <c r="AU7" s="142"/>
      <c r="AV7" s="161">
        <v>3750</v>
      </c>
      <c r="AW7" s="242" t="s">
        <v>421</v>
      </c>
      <c r="AX7" s="163">
        <v>49.23</v>
      </c>
      <c r="AY7" s="43">
        <v>0</v>
      </c>
      <c r="AZ7" s="161">
        <v>0</v>
      </c>
      <c r="BA7" s="243"/>
      <c r="BB7" s="161">
        <v>2221.0875000000024</v>
      </c>
      <c r="BC7" s="167">
        <v>0</v>
      </c>
      <c r="BD7" s="161">
        <v>5971.0875000000024</v>
      </c>
      <c r="BE7" s="165">
        <v>255.08250000000004</v>
      </c>
      <c r="BF7" s="166">
        <v>15</v>
      </c>
      <c r="BG7" s="167"/>
      <c r="BH7" s="161">
        <v>3750</v>
      </c>
      <c r="BI7" s="242" t="s">
        <v>421</v>
      </c>
      <c r="BJ7" s="163">
        <v>49.23</v>
      </c>
      <c r="BK7" s="43">
        <v>0</v>
      </c>
      <c r="BL7" s="161">
        <v>0</v>
      </c>
      <c r="BM7" s="161"/>
      <c r="BN7" s="161">
        <v>2818.1962500000036</v>
      </c>
      <c r="BO7" s="161">
        <v>0</v>
      </c>
      <c r="BP7" s="169">
        <v>6568.1962500000036</v>
      </c>
      <c r="BQ7" s="244">
        <v>7771.25162234043</v>
      </c>
    </row>
    <row r="8" spans="2:69">
      <c r="B8">
        <v>4000</v>
      </c>
      <c r="C8" s="331">
        <v>31085.00648936172</v>
      </c>
      <c r="D8">
        <f t="shared" si="0"/>
        <v>0.5</v>
      </c>
      <c r="E8">
        <f t="shared" si="1"/>
        <v>1.5</v>
      </c>
      <c r="J8" s="62"/>
      <c r="K8" s="234"/>
      <c r="L8" s="64"/>
      <c r="M8" s="560"/>
      <c r="N8" s="69"/>
      <c r="O8" s="69"/>
      <c r="P8" s="235">
        <v>2000</v>
      </c>
      <c r="Q8" s="562"/>
      <c r="R8" s="561"/>
      <c r="S8" s="217"/>
      <c r="T8" s="196"/>
      <c r="U8" s="196"/>
      <c r="V8" s="236">
        <v>2000</v>
      </c>
      <c r="W8" s="218"/>
      <c r="X8" s="219">
        <v>5</v>
      </c>
      <c r="Y8" s="237"/>
      <c r="Z8" s="238"/>
      <c r="AA8" s="239">
        <v>1.075</v>
      </c>
      <c r="AB8" s="161">
        <v>7500</v>
      </c>
      <c r="AC8" s="148" t="s">
        <v>421</v>
      </c>
      <c r="AD8" s="163">
        <v>49.23</v>
      </c>
      <c r="AE8" s="164">
        <v>0</v>
      </c>
      <c r="AF8" s="161">
        <v>0</v>
      </c>
      <c r="AG8" s="161"/>
      <c r="AH8" s="161">
        <v>4442.1750000000047</v>
      </c>
      <c r="AI8" s="161">
        <v>11942.175000000005</v>
      </c>
      <c r="AJ8" s="165">
        <v>255.08250000000004</v>
      </c>
      <c r="AK8" s="166">
        <v>15</v>
      </c>
      <c r="AL8" s="167"/>
      <c r="AM8" s="161">
        <v>7500</v>
      </c>
      <c r="AN8" s="148" t="s">
        <v>421</v>
      </c>
      <c r="AO8" s="163">
        <v>49.23</v>
      </c>
      <c r="AP8" s="168">
        <v>0</v>
      </c>
      <c r="AQ8" s="161">
        <v>0</v>
      </c>
      <c r="AR8" s="161"/>
      <c r="AS8" s="161">
        <v>5636.3925000000072</v>
      </c>
      <c r="AT8" s="161">
        <v>13136.392500000007</v>
      </c>
      <c r="AU8" s="142"/>
      <c r="AV8" s="161">
        <v>7500</v>
      </c>
      <c r="AW8" s="242" t="s">
        <v>421</v>
      </c>
      <c r="AX8" s="163">
        <v>49.23</v>
      </c>
      <c r="AY8" s="43">
        <v>0</v>
      </c>
      <c r="AZ8" s="161">
        <v>0</v>
      </c>
      <c r="BA8" s="243"/>
      <c r="BB8" s="161">
        <v>4442.1750000000047</v>
      </c>
      <c r="BC8" s="167">
        <v>0</v>
      </c>
      <c r="BD8" s="161">
        <v>11942.175000000005</v>
      </c>
      <c r="BE8" s="165">
        <v>255.08250000000004</v>
      </c>
      <c r="BF8" s="166">
        <v>15</v>
      </c>
      <c r="BG8" s="167"/>
      <c r="BH8" s="161">
        <v>7500</v>
      </c>
      <c r="BI8" s="242" t="s">
        <v>421</v>
      </c>
      <c r="BJ8" s="163">
        <v>49.23</v>
      </c>
      <c r="BK8" s="43">
        <v>0</v>
      </c>
      <c r="BL8" s="161">
        <v>0</v>
      </c>
      <c r="BM8" s="161"/>
      <c r="BN8" s="161">
        <v>5636.3925000000072</v>
      </c>
      <c r="BO8" s="161">
        <v>0</v>
      </c>
      <c r="BP8" s="169">
        <v>13136.392500000007</v>
      </c>
      <c r="BQ8" s="244">
        <v>15542.50324468086</v>
      </c>
    </row>
    <row r="9" spans="2:69">
      <c r="B9">
        <v>6000</v>
      </c>
      <c r="C9" s="331">
        <v>46627.509734042578</v>
      </c>
      <c r="D9">
        <f t="shared" si="0"/>
        <v>0.66666666666666674</v>
      </c>
      <c r="E9">
        <f t="shared" si="1"/>
        <v>1.3333333333333335</v>
      </c>
      <c r="J9" s="62"/>
      <c r="K9" s="234"/>
      <c r="L9" s="64"/>
      <c r="M9" s="560"/>
      <c r="N9" s="69"/>
      <c r="O9" s="69"/>
      <c r="P9" s="235">
        <v>4000</v>
      </c>
      <c r="Q9" s="562"/>
      <c r="R9" s="561"/>
      <c r="S9" s="217"/>
      <c r="T9" s="196"/>
      <c r="U9" s="196"/>
      <c r="V9" s="236">
        <v>4000</v>
      </c>
      <c r="W9" s="218"/>
      <c r="X9" s="219">
        <v>7.5</v>
      </c>
      <c r="Y9" s="237"/>
      <c r="Z9" s="238"/>
      <c r="AA9" s="239">
        <v>1.075</v>
      </c>
      <c r="AB9" s="161">
        <v>15000</v>
      </c>
      <c r="AC9" s="148" t="s">
        <v>421</v>
      </c>
      <c r="AD9" s="163">
        <v>49.23</v>
      </c>
      <c r="AE9" s="164">
        <v>0</v>
      </c>
      <c r="AF9" s="161">
        <v>0</v>
      </c>
      <c r="AG9" s="161"/>
      <c r="AH9" s="161">
        <v>8884.3500000000095</v>
      </c>
      <c r="AI9" s="161">
        <v>23884.350000000009</v>
      </c>
      <c r="AJ9" s="165">
        <v>255.08250000000004</v>
      </c>
      <c r="AK9" s="166">
        <v>15</v>
      </c>
      <c r="AL9" s="167"/>
      <c r="AM9" s="161">
        <v>15000</v>
      </c>
      <c r="AN9" s="148" t="s">
        <v>421</v>
      </c>
      <c r="AO9" s="163">
        <v>49.23</v>
      </c>
      <c r="AP9" s="168">
        <v>0</v>
      </c>
      <c r="AQ9" s="161">
        <v>0</v>
      </c>
      <c r="AR9" s="161"/>
      <c r="AS9" s="161">
        <v>11272.785000000014</v>
      </c>
      <c r="AT9" s="161">
        <v>26272.785000000014</v>
      </c>
      <c r="AU9" s="142"/>
      <c r="AV9" s="161">
        <v>15000</v>
      </c>
      <c r="AW9" s="242" t="s">
        <v>421</v>
      </c>
      <c r="AX9" s="163">
        <v>49.23</v>
      </c>
      <c r="AY9" s="43">
        <v>0</v>
      </c>
      <c r="AZ9" s="161">
        <v>0</v>
      </c>
      <c r="BA9" s="243"/>
      <c r="BB9" s="161">
        <v>8884.3500000000095</v>
      </c>
      <c r="BC9" s="167">
        <v>0</v>
      </c>
      <c r="BD9" s="161">
        <v>23884.350000000009</v>
      </c>
      <c r="BE9" s="165">
        <v>255.08250000000004</v>
      </c>
      <c r="BF9" s="166">
        <v>15</v>
      </c>
      <c r="BG9" s="167"/>
      <c r="BH9" s="161">
        <v>15000</v>
      </c>
      <c r="BI9" s="242" t="s">
        <v>421</v>
      </c>
      <c r="BJ9" s="163">
        <v>49.23</v>
      </c>
      <c r="BK9" s="43">
        <v>0</v>
      </c>
      <c r="BL9" s="161">
        <v>0</v>
      </c>
      <c r="BM9" s="161"/>
      <c r="BN9" s="161">
        <v>11272.785000000014</v>
      </c>
      <c r="BO9" s="161">
        <v>0</v>
      </c>
      <c r="BP9" s="169">
        <v>26272.785000000014</v>
      </c>
      <c r="BQ9" s="244">
        <v>31085.00648936172</v>
      </c>
    </row>
    <row r="10" spans="2:69">
      <c r="B10">
        <v>8000</v>
      </c>
      <c r="C10" s="331">
        <v>62170.01297872344</v>
      </c>
      <c r="D10">
        <f t="shared" si="0"/>
        <v>0.75</v>
      </c>
      <c r="E10">
        <f t="shared" ref="E10:E11" si="2">C11/C10</f>
        <v>1.2500000000000002</v>
      </c>
      <c r="J10" s="62"/>
      <c r="K10" s="234"/>
      <c r="L10" s="64"/>
      <c r="M10" s="560"/>
      <c r="N10" s="69"/>
      <c r="O10" s="69"/>
      <c r="P10" s="235">
        <v>6000</v>
      </c>
      <c r="Q10" s="562"/>
      <c r="R10" s="561"/>
      <c r="S10" s="217"/>
      <c r="T10" s="196"/>
      <c r="U10" s="196"/>
      <c r="V10" s="236">
        <v>6000</v>
      </c>
      <c r="W10" s="218"/>
      <c r="X10" s="219">
        <v>10</v>
      </c>
      <c r="Y10" s="237"/>
      <c r="Z10" s="238"/>
      <c r="AA10" s="239">
        <v>1.075</v>
      </c>
      <c r="AB10" s="161">
        <v>22500</v>
      </c>
      <c r="AC10" s="148" t="s">
        <v>421</v>
      </c>
      <c r="AD10" s="163">
        <v>49.23</v>
      </c>
      <c r="AE10" s="164">
        <v>0</v>
      </c>
      <c r="AF10" s="161">
        <v>0</v>
      </c>
      <c r="AG10" s="161"/>
      <c r="AH10" s="161">
        <v>13326.525000000009</v>
      </c>
      <c r="AI10" s="161">
        <v>35826.525000000009</v>
      </c>
      <c r="AJ10" s="165">
        <v>255.08250000000004</v>
      </c>
      <c r="AK10" s="166">
        <v>15</v>
      </c>
      <c r="AL10" s="167"/>
      <c r="AM10" s="161">
        <v>22500</v>
      </c>
      <c r="AN10" s="148" t="s">
        <v>421</v>
      </c>
      <c r="AO10" s="163">
        <v>49.23</v>
      </c>
      <c r="AP10" s="168">
        <v>0</v>
      </c>
      <c r="AQ10" s="161">
        <v>0</v>
      </c>
      <c r="AR10" s="161"/>
      <c r="AS10" s="161">
        <v>16909.17750000002</v>
      </c>
      <c r="AT10" s="161">
        <v>39409.17750000002</v>
      </c>
      <c r="AU10" s="142"/>
      <c r="AV10" s="161">
        <v>22500</v>
      </c>
      <c r="AW10" s="242" t="s">
        <v>421</v>
      </c>
      <c r="AX10" s="163">
        <v>49.23</v>
      </c>
      <c r="AY10" s="43">
        <v>0</v>
      </c>
      <c r="AZ10" s="161">
        <v>0</v>
      </c>
      <c r="BA10" s="243"/>
      <c r="BB10" s="161">
        <v>13326.525000000009</v>
      </c>
      <c r="BC10" s="167">
        <v>0</v>
      </c>
      <c r="BD10" s="161">
        <v>35826.525000000009</v>
      </c>
      <c r="BE10" s="165">
        <v>255.08250000000004</v>
      </c>
      <c r="BF10" s="166">
        <v>15</v>
      </c>
      <c r="BG10" s="167"/>
      <c r="BH10" s="161">
        <v>22500</v>
      </c>
      <c r="BI10" s="242" t="s">
        <v>421</v>
      </c>
      <c r="BJ10" s="163">
        <v>49.23</v>
      </c>
      <c r="BK10" s="43">
        <v>0</v>
      </c>
      <c r="BL10" s="161">
        <v>0</v>
      </c>
      <c r="BM10" s="161"/>
      <c r="BN10" s="161">
        <v>16909.17750000002</v>
      </c>
      <c r="BO10" s="161">
        <v>0</v>
      </c>
      <c r="BP10" s="169">
        <v>39409.17750000002</v>
      </c>
      <c r="BQ10" s="244">
        <v>46627.509734042578</v>
      </c>
    </row>
    <row r="11" spans="2:69">
      <c r="B11">
        <v>10000</v>
      </c>
      <c r="C11" s="331">
        <v>77712.516223404309</v>
      </c>
      <c r="D11">
        <f t="shared" si="0"/>
        <v>0.79999999999999993</v>
      </c>
      <c r="E11">
        <f t="shared" si="2"/>
        <v>1.4999999999999996</v>
      </c>
      <c r="J11" s="62"/>
      <c r="K11" s="234"/>
      <c r="L11" s="64"/>
      <c r="M11" s="560"/>
      <c r="N11" s="69"/>
      <c r="O11" s="69"/>
      <c r="P11" s="235">
        <v>8000</v>
      </c>
      <c r="Q11" s="562"/>
      <c r="R11" s="561"/>
      <c r="S11" s="217"/>
      <c r="T11" s="196"/>
      <c r="U11" s="196"/>
      <c r="V11" s="236">
        <v>8000</v>
      </c>
      <c r="W11" s="218"/>
      <c r="X11" s="219">
        <v>15</v>
      </c>
      <c r="Y11" s="237"/>
      <c r="Z11" s="238"/>
      <c r="AA11" s="239">
        <v>1.075</v>
      </c>
      <c r="AB11" s="161">
        <v>30000</v>
      </c>
      <c r="AC11" s="148" t="s">
        <v>421</v>
      </c>
      <c r="AD11" s="163">
        <v>49.23</v>
      </c>
      <c r="AE11" s="164">
        <v>0</v>
      </c>
      <c r="AF11" s="161">
        <v>0</v>
      </c>
      <c r="AG11" s="161"/>
      <c r="AH11" s="161">
        <v>17768.700000000019</v>
      </c>
      <c r="AI11" s="161">
        <v>47768.700000000019</v>
      </c>
      <c r="AJ11" s="165">
        <v>255.08250000000004</v>
      </c>
      <c r="AK11" s="166">
        <v>15</v>
      </c>
      <c r="AL11" s="167"/>
      <c r="AM11" s="161">
        <v>30000</v>
      </c>
      <c r="AN11" s="148" t="s">
        <v>421</v>
      </c>
      <c r="AO11" s="163">
        <v>49.23</v>
      </c>
      <c r="AP11" s="168">
        <v>0</v>
      </c>
      <c r="AQ11" s="161">
        <v>0</v>
      </c>
      <c r="AR11" s="161"/>
      <c r="AS11" s="161">
        <v>22545.570000000029</v>
      </c>
      <c r="AT11" s="161">
        <v>52545.570000000029</v>
      </c>
      <c r="AU11" s="142"/>
      <c r="AV11" s="161">
        <v>30000</v>
      </c>
      <c r="AW11" s="242" t="s">
        <v>421</v>
      </c>
      <c r="AX11" s="163">
        <v>49.23</v>
      </c>
      <c r="AY11" s="43">
        <v>0</v>
      </c>
      <c r="AZ11" s="161">
        <v>0</v>
      </c>
      <c r="BA11" s="243"/>
      <c r="BB11" s="161">
        <v>17768.700000000019</v>
      </c>
      <c r="BC11" s="167">
        <v>0</v>
      </c>
      <c r="BD11" s="161">
        <v>47768.700000000019</v>
      </c>
      <c r="BE11" s="165">
        <v>255.08250000000004</v>
      </c>
      <c r="BF11" s="166">
        <v>15</v>
      </c>
      <c r="BG11" s="167"/>
      <c r="BH11" s="161">
        <v>30000</v>
      </c>
      <c r="BI11" s="242" t="s">
        <v>421</v>
      </c>
      <c r="BJ11" s="163">
        <v>49.23</v>
      </c>
      <c r="BK11" s="43">
        <v>0</v>
      </c>
      <c r="BL11" s="161">
        <v>0</v>
      </c>
      <c r="BM11" s="161"/>
      <c r="BN11" s="161">
        <v>22545.570000000029</v>
      </c>
      <c r="BO11" s="161">
        <v>0</v>
      </c>
      <c r="BP11" s="169">
        <v>52545.570000000029</v>
      </c>
      <c r="BQ11" s="244">
        <v>62170.01297872344</v>
      </c>
    </row>
    <row r="12" spans="2:69">
      <c r="B12">
        <v>15000</v>
      </c>
      <c r="C12" s="331">
        <v>116568.77433510643</v>
      </c>
      <c r="J12" s="62"/>
      <c r="K12" s="234"/>
      <c r="L12" s="64"/>
      <c r="M12" s="560"/>
      <c r="N12" s="69"/>
      <c r="O12" s="69"/>
      <c r="P12" s="235">
        <v>10000</v>
      </c>
      <c r="Q12" s="562"/>
      <c r="R12" s="561"/>
      <c r="S12" s="217"/>
      <c r="T12" s="196"/>
      <c r="U12" s="196"/>
      <c r="V12" s="236">
        <v>10000</v>
      </c>
      <c r="W12" s="218"/>
      <c r="X12" s="219">
        <v>20</v>
      </c>
      <c r="Y12" s="237"/>
      <c r="Z12" s="238"/>
      <c r="AA12" s="239">
        <v>1.075</v>
      </c>
      <c r="AB12" s="161">
        <v>37500</v>
      </c>
      <c r="AC12" s="148" t="s">
        <v>421</v>
      </c>
      <c r="AD12" s="163">
        <v>49.23</v>
      </c>
      <c r="AE12" s="164">
        <v>0</v>
      </c>
      <c r="AF12" s="161">
        <v>0</v>
      </c>
      <c r="AG12" s="161"/>
      <c r="AH12" s="161">
        <v>22210.875000000022</v>
      </c>
      <c r="AI12" s="161">
        <v>59710.875000000022</v>
      </c>
      <c r="AJ12" s="165">
        <v>255.08250000000004</v>
      </c>
      <c r="AK12" s="166">
        <v>15</v>
      </c>
      <c r="AL12" s="167"/>
      <c r="AM12" s="161">
        <v>37500</v>
      </c>
      <c r="AN12" s="148" t="s">
        <v>421</v>
      </c>
      <c r="AO12" s="163">
        <v>49.23</v>
      </c>
      <c r="AP12" s="168">
        <v>0</v>
      </c>
      <c r="AQ12" s="161">
        <v>0</v>
      </c>
      <c r="AR12" s="161"/>
      <c r="AS12" s="161">
        <v>28181.962500000038</v>
      </c>
      <c r="AT12" s="161">
        <v>65681.962500000038</v>
      </c>
      <c r="AU12" s="142"/>
      <c r="AV12" s="161">
        <v>37500</v>
      </c>
      <c r="AW12" s="242" t="s">
        <v>421</v>
      </c>
      <c r="AX12" s="163">
        <v>49.23</v>
      </c>
      <c r="AY12" s="43">
        <v>0</v>
      </c>
      <c r="AZ12" s="161">
        <v>0</v>
      </c>
      <c r="BA12" s="243"/>
      <c r="BB12" s="161">
        <v>22210.875000000022</v>
      </c>
      <c r="BC12" s="167">
        <v>0</v>
      </c>
      <c r="BD12" s="161">
        <v>59710.875000000022</v>
      </c>
      <c r="BE12" s="165">
        <v>255.08250000000004</v>
      </c>
      <c r="BF12" s="166">
        <v>15</v>
      </c>
      <c r="BG12" s="167"/>
      <c r="BH12" s="161">
        <v>37500</v>
      </c>
      <c r="BI12" s="242" t="s">
        <v>421</v>
      </c>
      <c r="BJ12" s="163">
        <v>49.23</v>
      </c>
      <c r="BK12" s="43">
        <v>0</v>
      </c>
      <c r="BL12" s="161">
        <v>0</v>
      </c>
      <c r="BM12" s="161"/>
      <c r="BN12" s="161">
        <v>28181.962500000038</v>
      </c>
      <c r="BO12" s="161">
        <v>0</v>
      </c>
      <c r="BP12" s="169">
        <v>65681.962500000038</v>
      </c>
      <c r="BQ12" s="244">
        <v>77712.516223404309</v>
      </c>
    </row>
    <row r="13" spans="2:69">
      <c r="D13">
        <f>AVERAGE(D6:D11)</f>
        <v>0.61944444444444446</v>
      </c>
      <c r="E13">
        <f>AVERAGE(E6:E11)</f>
        <v>1.5972222222222223</v>
      </c>
      <c r="J13" s="62"/>
      <c r="K13" s="234"/>
      <c r="L13" s="64"/>
      <c r="M13" s="414"/>
      <c r="N13" s="69"/>
      <c r="O13" s="69"/>
      <c r="P13" s="235">
        <v>15000</v>
      </c>
      <c r="Q13" s="562"/>
      <c r="R13" s="561"/>
      <c r="S13" s="217"/>
      <c r="T13" s="196"/>
      <c r="U13" s="196"/>
      <c r="V13" s="236">
        <v>15000</v>
      </c>
      <c r="W13" s="218"/>
      <c r="X13" s="219">
        <v>25</v>
      </c>
      <c r="Y13" s="237"/>
      <c r="Z13" s="238"/>
      <c r="AA13" s="239">
        <v>1.075</v>
      </c>
      <c r="AB13" s="161">
        <v>56250</v>
      </c>
      <c r="AC13" s="148" t="s">
        <v>421</v>
      </c>
      <c r="AD13" s="163">
        <v>49.23</v>
      </c>
      <c r="AE13" s="164">
        <v>0</v>
      </c>
      <c r="AF13" s="161">
        <v>0</v>
      </c>
      <c r="AG13" s="161"/>
      <c r="AH13" s="161">
        <v>33316.312500000044</v>
      </c>
      <c r="AI13" s="161">
        <v>89566.312500000044</v>
      </c>
      <c r="AJ13" s="151">
        <v>255.08250000000004</v>
      </c>
      <c r="AK13" s="166">
        <v>15</v>
      </c>
      <c r="AL13" s="167"/>
      <c r="AM13" s="161">
        <v>56250</v>
      </c>
      <c r="AN13" s="148" t="s">
        <v>421</v>
      </c>
      <c r="AO13" s="163">
        <v>49.23</v>
      </c>
      <c r="AP13" s="168">
        <v>0</v>
      </c>
      <c r="AQ13" s="161">
        <v>0</v>
      </c>
      <c r="AR13" s="161"/>
      <c r="AS13" s="161">
        <v>42272.943750000035</v>
      </c>
      <c r="AT13" s="161">
        <v>98522.943750000035</v>
      </c>
      <c r="AU13" s="142"/>
      <c r="AV13" s="161">
        <v>56250</v>
      </c>
      <c r="AW13" s="242" t="s">
        <v>421</v>
      </c>
      <c r="AX13" s="163">
        <v>49.23</v>
      </c>
      <c r="AY13" s="43">
        <v>0</v>
      </c>
      <c r="AZ13" s="161">
        <v>0</v>
      </c>
      <c r="BA13" s="243"/>
      <c r="BB13" s="161">
        <v>33316.312500000044</v>
      </c>
      <c r="BC13" s="167">
        <v>0</v>
      </c>
      <c r="BD13" s="161">
        <v>89566.312500000044</v>
      </c>
      <c r="BE13" s="165">
        <v>255.08250000000004</v>
      </c>
      <c r="BF13" s="166">
        <v>15</v>
      </c>
      <c r="BG13" s="167"/>
      <c r="BH13" s="161">
        <v>56250</v>
      </c>
      <c r="BI13" s="242" t="s">
        <v>421</v>
      </c>
      <c r="BJ13" s="163">
        <v>49.23</v>
      </c>
      <c r="BK13" s="43">
        <v>0</v>
      </c>
      <c r="BL13" s="161">
        <v>0</v>
      </c>
      <c r="BM13" s="161"/>
      <c r="BN13" s="161">
        <v>42272.943750000035</v>
      </c>
      <c r="BO13" s="161">
        <v>0</v>
      </c>
      <c r="BP13" s="169">
        <v>98522.943750000035</v>
      </c>
      <c r="BQ13" s="244">
        <v>116568.77433510643</v>
      </c>
    </row>
    <row r="14" spans="2:69">
      <c r="C14" s="250">
        <v>7.7712516223404311</v>
      </c>
      <c r="D14" t="s">
        <v>422</v>
      </c>
      <c r="J14" s="62" t="s">
        <v>423</v>
      </c>
      <c r="K14" s="245" t="s">
        <v>424</v>
      </c>
      <c r="L14" s="64"/>
      <c r="M14" s="414"/>
      <c r="N14" s="414"/>
      <c r="O14" s="414"/>
      <c r="P14" s="235"/>
      <c r="Q14" s="215" t="s">
        <v>424</v>
      </c>
      <c r="R14" s="216"/>
      <c r="S14" s="217"/>
      <c r="T14" s="196"/>
      <c r="U14" s="196"/>
      <c r="V14" s="246"/>
      <c r="W14" s="218"/>
      <c r="X14" s="219"/>
      <c r="Y14" s="220"/>
      <c r="Z14" s="221"/>
      <c r="AA14" s="239">
        <v>1.075</v>
      </c>
      <c r="AB14" s="161"/>
      <c r="AC14" s="148"/>
      <c r="AD14" s="149"/>
      <c r="AE14" s="150"/>
      <c r="AF14" s="147"/>
      <c r="AG14" s="147"/>
      <c r="AH14" s="147">
        <v>0</v>
      </c>
      <c r="AI14" s="147"/>
      <c r="AJ14" s="165"/>
      <c r="AK14" s="152"/>
      <c r="AL14" s="134"/>
      <c r="AM14" s="147"/>
      <c r="AN14" s="148"/>
      <c r="AO14" s="149"/>
      <c r="AP14" s="153"/>
      <c r="AQ14" s="147"/>
      <c r="AR14" s="147"/>
      <c r="AS14" s="147">
        <v>0</v>
      </c>
      <c r="AT14" s="147"/>
      <c r="AU14" s="136"/>
      <c r="AV14" s="147"/>
      <c r="AW14" s="154"/>
      <c r="AX14" s="149"/>
      <c r="AY14" s="39"/>
      <c r="AZ14" s="147"/>
      <c r="BA14" s="223"/>
      <c r="BB14" s="147"/>
      <c r="BC14" s="134"/>
      <c r="BD14" s="147"/>
      <c r="BE14" s="165"/>
      <c r="BF14" s="152"/>
      <c r="BG14" s="134"/>
      <c r="BH14" s="147"/>
      <c r="BI14" s="154"/>
      <c r="BJ14" s="149"/>
      <c r="BK14" s="39"/>
      <c r="BL14" s="147"/>
      <c r="BM14" s="147"/>
      <c r="BN14" s="147"/>
      <c r="BO14" s="147"/>
      <c r="BP14" s="155"/>
    </row>
    <row r="15" spans="2:69">
      <c r="D15" t="s">
        <v>425</v>
      </c>
      <c r="J15" s="62"/>
      <c r="K15" s="234"/>
      <c r="L15" s="64"/>
      <c r="M15" s="560"/>
      <c r="N15" s="69"/>
      <c r="O15" s="69"/>
      <c r="P15" s="235">
        <v>500</v>
      </c>
      <c r="Q15" s="247"/>
      <c r="R15" s="196" t="s">
        <v>426</v>
      </c>
      <c r="S15" s="217"/>
      <c r="T15" s="196"/>
      <c r="U15" s="196"/>
      <c r="V15" s="248">
        <v>500</v>
      </c>
      <c r="W15" s="218"/>
      <c r="X15" s="219">
        <v>1.5</v>
      </c>
      <c r="Y15" s="237"/>
      <c r="Z15" s="238"/>
      <c r="AA15" s="239">
        <v>1.075</v>
      </c>
      <c r="AB15" s="161">
        <v>1875</v>
      </c>
      <c r="AC15" s="148" t="s">
        <v>421</v>
      </c>
      <c r="AD15" s="163">
        <v>49.23</v>
      </c>
      <c r="AE15" s="164">
        <v>0</v>
      </c>
      <c r="AF15" s="161">
        <v>0</v>
      </c>
      <c r="AG15" s="161"/>
      <c r="AH15" s="161">
        <v>1110.5437500000012</v>
      </c>
      <c r="AI15" s="161">
        <v>2985.5437500000012</v>
      </c>
      <c r="AJ15" s="165">
        <v>255.08250000000004</v>
      </c>
      <c r="AK15" s="166">
        <v>15</v>
      </c>
      <c r="AL15" s="167"/>
      <c r="AM15" s="161">
        <v>1875</v>
      </c>
      <c r="AN15" s="148" t="s">
        <v>421</v>
      </c>
      <c r="AO15" s="163">
        <v>49.23</v>
      </c>
      <c r="AP15" s="168">
        <v>0</v>
      </c>
      <c r="AQ15" s="161">
        <v>0</v>
      </c>
      <c r="AR15" s="161"/>
      <c r="AS15" s="161">
        <v>1409.0981250000018</v>
      </c>
      <c r="AT15" s="161">
        <v>3284.0981250000018</v>
      </c>
      <c r="AU15" s="142"/>
      <c r="AV15" s="161">
        <v>1875</v>
      </c>
      <c r="AW15" s="242" t="s">
        <v>421</v>
      </c>
      <c r="AX15" s="163">
        <v>49.23</v>
      </c>
      <c r="AY15" s="43">
        <v>0</v>
      </c>
      <c r="AZ15" s="161">
        <v>0</v>
      </c>
      <c r="BA15" s="243"/>
      <c r="BB15" s="161">
        <v>1110.5437500000012</v>
      </c>
      <c r="BC15" s="167">
        <v>0</v>
      </c>
      <c r="BD15" s="161">
        <v>2985.5437500000012</v>
      </c>
      <c r="BE15" s="165">
        <v>255.08250000000004</v>
      </c>
      <c r="BF15" s="166">
        <v>15</v>
      </c>
      <c r="BG15" s="167"/>
      <c r="BH15" s="161">
        <v>1875</v>
      </c>
      <c r="BI15" s="242" t="s">
        <v>421</v>
      </c>
      <c r="BJ15" s="163">
        <v>49.23</v>
      </c>
      <c r="BK15" s="43">
        <v>0</v>
      </c>
      <c r="BL15" s="161">
        <v>0</v>
      </c>
      <c r="BM15" s="161"/>
      <c r="BN15" s="161">
        <v>1409.0981250000018</v>
      </c>
      <c r="BO15" s="161">
        <v>0</v>
      </c>
      <c r="BP15" s="169">
        <v>3284.0981250000018</v>
      </c>
    </row>
    <row r="16" spans="2:69">
      <c r="J16" s="62"/>
      <c r="K16" s="234"/>
      <c r="L16" s="64"/>
      <c r="M16" s="560"/>
      <c r="N16" s="69"/>
      <c r="O16" s="69"/>
      <c r="P16" s="235">
        <v>1000</v>
      </c>
      <c r="Q16" s="247"/>
      <c r="R16" s="196" t="s">
        <v>427</v>
      </c>
      <c r="S16" s="217"/>
      <c r="T16" s="196"/>
      <c r="U16" s="196"/>
      <c r="V16" s="248">
        <v>1000</v>
      </c>
      <c r="W16" s="218"/>
      <c r="X16" s="219">
        <v>3</v>
      </c>
      <c r="Y16" s="237"/>
      <c r="Z16" s="238"/>
      <c r="AA16" s="239">
        <v>1.075</v>
      </c>
      <c r="AB16" s="161">
        <v>3750</v>
      </c>
      <c r="AC16" s="148" t="s">
        <v>421</v>
      </c>
      <c r="AD16" s="163">
        <v>49.23</v>
      </c>
      <c r="AE16" s="164">
        <v>0</v>
      </c>
      <c r="AF16" s="161">
        <v>0</v>
      </c>
      <c r="AG16" s="161"/>
      <c r="AH16" s="161">
        <v>2221.0875000000024</v>
      </c>
      <c r="AI16" s="161">
        <v>5971.0875000000024</v>
      </c>
      <c r="AJ16" s="165">
        <v>255.08250000000004</v>
      </c>
      <c r="AK16" s="166">
        <v>15</v>
      </c>
      <c r="AL16" s="167"/>
      <c r="AM16" s="161">
        <v>3750</v>
      </c>
      <c r="AN16" s="148" t="s">
        <v>421</v>
      </c>
      <c r="AO16" s="163">
        <v>49.23</v>
      </c>
      <c r="AP16" s="168">
        <v>0</v>
      </c>
      <c r="AQ16" s="161">
        <v>0</v>
      </c>
      <c r="AR16" s="161"/>
      <c r="AS16" s="161">
        <v>2818.1962500000036</v>
      </c>
      <c r="AT16" s="161">
        <v>6568.1962500000036</v>
      </c>
      <c r="AU16" s="142"/>
      <c r="AV16" s="161">
        <v>3750</v>
      </c>
      <c r="AW16" s="242" t="s">
        <v>421</v>
      </c>
      <c r="AX16" s="163">
        <v>49.23</v>
      </c>
      <c r="AY16" s="43">
        <v>0</v>
      </c>
      <c r="AZ16" s="161">
        <v>0</v>
      </c>
      <c r="BA16" s="243"/>
      <c r="BB16" s="161">
        <v>2221.0875000000024</v>
      </c>
      <c r="BC16" s="167">
        <v>0</v>
      </c>
      <c r="BD16" s="161">
        <v>5971.0875000000024</v>
      </c>
      <c r="BE16" s="165">
        <v>255.08250000000004</v>
      </c>
      <c r="BF16" s="166">
        <v>15</v>
      </c>
      <c r="BG16" s="167"/>
      <c r="BH16" s="161">
        <v>3750</v>
      </c>
      <c r="BI16" s="242" t="s">
        <v>421</v>
      </c>
      <c r="BJ16" s="163">
        <v>49.23</v>
      </c>
      <c r="BK16" s="43">
        <v>0</v>
      </c>
      <c r="BL16" s="161">
        <v>0</v>
      </c>
      <c r="BM16" s="161"/>
      <c r="BN16" s="161">
        <v>2818.1962500000036</v>
      </c>
      <c r="BO16" s="161">
        <v>0</v>
      </c>
      <c r="BP16" s="169">
        <v>6568.1962500000036</v>
      </c>
    </row>
    <row r="17" spans="10:68">
      <c r="J17" s="62"/>
      <c r="K17" s="234"/>
      <c r="L17" s="64"/>
      <c r="M17" s="560"/>
      <c r="N17" s="69"/>
      <c r="O17" s="69"/>
      <c r="P17" s="235">
        <v>2000</v>
      </c>
      <c r="Q17" s="247"/>
      <c r="R17" s="196"/>
      <c r="S17" s="217"/>
      <c r="T17" s="196"/>
      <c r="U17" s="196"/>
      <c r="V17" s="248">
        <v>2000</v>
      </c>
      <c r="W17" s="218"/>
      <c r="X17" s="219">
        <v>5</v>
      </c>
      <c r="Y17" s="237"/>
      <c r="Z17" s="238"/>
      <c r="AA17" s="239">
        <v>1.075</v>
      </c>
      <c r="AB17" s="161">
        <v>7500</v>
      </c>
      <c r="AC17" s="148" t="s">
        <v>421</v>
      </c>
      <c r="AD17" s="163">
        <v>49.23</v>
      </c>
      <c r="AE17" s="164">
        <v>0</v>
      </c>
      <c r="AF17" s="161">
        <v>0</v>
      </c>
      <c r="AG17" s="161"/>
      <c r="AH17" s="161">
        <v>4442.1750000000047</v>
      </c>
      <c r="AI17" s="161">
        <v>11942.175000000005</v>
      </c>
      <c r="AJ17" s="165">
        <v>255.08250000000004</v>
      </c>
      <c r="AK17" s="166">
        <v>15</v>
      </c>
      <c r="AL17" s="167"/>
      <c r="AM17" s="161">
        <v>7500</v>
      </c>
      <c r="AN17" s="148" t="s">
        <v>421</v>
      </c>
      <c r="AO17" s="163">
        <v>49.23</v>
      </c>
      <c r="AP17" s="168">
        <v>0</v>
      </c>
      <c r="AQ17" s="161">
        <v>0</v>
      </c>
      <c r="AR17" s="161"/>
      <c r="AS17" s="161">
        <v>5636.3925000000072</v>
      </c>
      <c r="AT17" s="161">
        <v>13136.392500000007</v>
      </c>
      <c r="AU17" s="142"/>
      <c r="AV17" s="161">
        <v>7500</v>
      </c>
      <c r="AW17" s="242" t="s">
        <v>421</v>
      </c>
      <c r="AX17" s="163">
        <v>49.23</v>
      </c>
      <c r="AY17" s="43">
        <v>0</v>
      </c>
      <c r="AZ17" s="161">
        <v>0</v>
      </c>
      <c r="BA17" s="243"/>
      <c r="BB17" s="161">
        <v>4442.1750000000047</v>
      </c>
      <c r="BC17" s="167">
        <v>0</v>
      </c>
      <c r="BD17" s="161">
        <v>11942.175000000005</v>
      </c>
      <c r="BE17" s="165">
        <v>255.08250000000004</v>
      </c>
      <c r="BF17" s="166">
        <v>15</v>
      </c>
      <c r="BG17" s="167"/>
      <c r="BH17" s="161">
        <v>7500</v>
      </c>
      <c r="BI17" s="242" t="s">
        <v>421</v>
      </c>
      <c r="BJ17" s="163">
        <v>49.23</v>
      </c>
      <c r="BK17" s="43">
        <v>0</v>
      </c>
      <c r="BL17" s="161">
        <v>0</v>
      </c>
      <c r="BM17" s="161"/>
      <c r="BN17" s="161">
        <v>5636.3925000000072</v>
      </c>
      <c r="BO17" s="161">
        <v>0</v>
      </c>
      <c r="BP17" s="169">
        <v>13136.392500000007</v>
      </c>
    </row>
    <row r="18" spans="10:68">
      <c r="J18" s="62"/>
      <c r="K18" s="234"/>
      <c r="L18" s="64"/>
      <c r="M18" s="560"/>
      <c r="N18" s="69"/>
      <c r="O18" s="69"/>
      <c r="P18" s="235">
        <v>4000</v>
      </c>
      <c r="Q18" s="247"/>
      <c r="R18" s="561" t="s">
        <v>428</v>
      </c>
      <c r="S18" s="217"/>
      <c r="T18" s="196"/>
      <c r="U18" s="196"/>
      <c r="V18" s="248">
        <v>4000</v>
      </c>
      <c r="W18" s="218"/>
      <c r="X18" s="219">
        <v>7.5</v>
      </c>
      <c r="Y18" s="237"/>
      <c r="Z18" s="238"/>
      <c r="AA18" s="239">
        <v>1.075</v>
      </c>
      <c r="AB18" s="161">
        <v>15000</v>
      </c>
      <c r="AC18" s="148" t="s">
        <v>421</v>
      </c>
      <c r="AD18" s="163">
        <v>49.23</v>
      </c>
      <c r="AE18" s="164">
        <v>0</v>
      </c>
      <c r="AF18" s="161">
        <v>0</v>
      </c>
      <c r="AG18" s="161"/>
      <c r="AH18" s="161">
        <v>8884.3500000000095</v>
      </c>
      <c r="AI18" s="161">
        <v>23884.350000000009</v>
      </c>
      <c r="AJ18" s="165">
        <v>255.08250000000004</v>
      </c>
      <c r="AK18" s="166">
        <v>15</v>
      </c>
      <c r="AL18" s="167"/>
      <c r="AM18" s="161">
        <v>15000</v>
      </c>
      <c r="AN18" s="148" t="s">
        <v>421</v>
      </c>
      <c r="AO18" s="163">
        <v>49.23</v>
      </c>
      <c r="AP18" s="168">
        <v>0</v>
      </c>
      <c r="AQ18" s="161">
        <v>0</v>
      </c>
      <c r="AR18" s="161"/>
      <c r="AS18" s="161">
        <v>11272.785000000014</v>
      </c>
      <c r="AT18" s="161">
        <v>26272.785000000014</v>
      </c>
      <c r="AU18" s="142"/>
      <c r="AV18" s="161">
        <v>15000</v>
      </c>
      <c r="AW18" s="242" t="s">
        <v>421</v>
      </c>
      <c r="AX18" s="163">
        <v>49.23</v>
      </c>
      <c r="AY18" s="43">
        <v>0</v>
      </c>
      <c r="AZ18" s="161">
        <v>0</v>
      </c>
      <c r="BA18" s="243"/>
      <c r="BB18" s="161">
        <v>8884.3500000000095</v>
      </c>
      <c r="BC18" s="167">
        <v>0</v>
      </c>
      <c r="BD18" s="161">
        <v>23884.350000000009</v>
      </c>
      <c r="BE18" s="165">
        <v>255.08250000000004</v>
      </c>
      <c r="BF18" s="166">
        <v>15</v>
      </c>
      <c r="BG18" s="167"/>
      <c r="BH18" s="161">
        <v>15000</v>
      </c>
      <c r="BI18" s="242" t="s">
        <v>421</v>
      </c>
      <c r="BJ18" s="163">
        <v>49.23</v>
      </c>
      <c r="BK18" s="43">
        <v>0</v>
      </c>
      <c r="BL18" s="161">
        <v>0</v>
      </c>
      <c r="BM18" s="161"/>
      <c r="BN18" s="161">
        <v>11272.785000000014</v>
      </c>
      <c r="BO18" s="161">
        <v>0</v>
      </c>
      <c r="BP18" s="169">
        <v>26272.785000000014</v>
      </c>
    </row>
    <row r="19" spans="10:68">
      <c r="J19" s="62"/>
      <c r="K19" s="234"/>
      <c r="L19" s="64"/>
      <c r="M19" s="560"/>
      <c r="N19" s="69"/>
      <c r="O19" s="69"/>
      <c r="P19" s="235">
        <v>6000</v>
      </c>
      <c r="Q19" s="247"/>
      <c r="R19" s="561"/>
      <c r="S19" s="217"/>
      <c r="T19" s="196"/>
      <c r="U19" s="196"/>
      <c r="V19" s="248">
        <v>6000</v>
      </c>
      <c r="W19" s="218"/>
      <c r="X19" s="219">
        <v>10</v>
      </c>
      <c r="Y19" s="237"/>
      <c r="Z19" s="238"/>
      <c r="AA19" s="239">
        <v>1.075</v>
      </c>
      <c r="AB19" s="161">
        <v>22500</v>
      </c>
      <c r="AC19" s="148" t="s">
        <v>421</v>
      </c>
      <c r="AD19" s="163">
        <v>49.23</v>
      </c>
      <c r="AE19" s="164">
        <v>0</v>
      </c>
      <c r="AF19" s="161">
        <v>0</v>
      </c>
      <c r="AG19" s="161"/>
      <c r="AH19" s="161">
        <v>13326.525000000009</v>
      </c>
      <c r="AI19" s="161">
        <v>35826.525000000009</v>
      </c>
      <c r="AJ19" s="165">
        <v>255.08250000000004</v>
      </c>
      <c r="AK19" s="166">
        <v>15</v>
      </c>
      <c r="AL19" s="167"/>
      <c r="AM19" s="161">
        <v>22500</v>
      </c>
      <c r="AN19" s="148" t="s">
        <v>421</v>
      </c>
      <c r="AO19" s="163">
        <v>49.23</v>
      </c>
      <c r="AP19" s="168">
        <v>0</v>
      </c>
      <c r="AQ19" s="161">
        <v>0</v>
      </c>
      <c r="AR19" s="161"/>
      <c r="AS19" s="161">
        <v>16909.17750000002</v>
      </c>
      <c r="AT19" s="161">
        <v>39409.17750000002</v>
      </c>
      <c r="AU19" s="142"/>
      <c r="AV19" s="161">
        <v>22500</v>
      </c>
      <c r="AW19" s="242" t="s">
        <v>421</v>
      </c>
      <c r="AX19" s="163">
        <v>49.23</v>
      </c>
      <c r="AY19" s="43">
        <v>0</v>
      </c>
      <c r="AZ19" s="161">
        <v>0</v>
      </c>
      <c r="BA19" s="243"/>
      <c r="BB19" s="161">
        <v>13326.525000000009</v>
      </c>
      <c r="BC19" s="167">
        <v>0</v>
      </c>
      <c r="BD19" s="161">
        <v>35826.525000000009</v>
      </c>
      <c r="BE19" s="165">
        <v>255.08250000000004</v>
      </c>
      <c r="BF19" s="166">
        <v>15</v>
      </c>
      <c r="BG19" s="167"/>
      <c r="BH19" s="161">
        <v>22500</v>
      </c>
      <c r="BI19" s="242" t="s">
        <v>421</v>
      </c>
      <c r="BJ19" s="163">
        <v>49.23</v>
      </c>
      <c r="BK19" s="43">
        <v>0</v>
      </c>
      <c r="BL19" s="161">
        <v>0</v>
      </c>
      <c r="BM19" s="161"/>
      <c r="BN19" s="161">
        <v>16909.17750000002</v>
      </c>
      <c r="BO19" s="161">
        <v>0</v>
      </c>
      <c r="BP19" s="169">
        <v>39409.17750000002</v>
      </c>
    </row>
    <row r="20" spans="10:68">
      <c r="J20" s="62"/>
      <c r="K20" s="234"/>
      <c r="L20" s="64"/>
      <c r="M20" s="560"/>
      <c r="N20" s="69"/>
      <c r="O20" s="69"/>
      <c r="P20" s="235">
        <v>8000</v>
      </c>
      <c r="Q20" s="247"/>
      <c r="R20" s="561"/>
      <c r="S20" s="217"/>
      <c r="T20" s="196"/>
      <c r="U20" s="196"/>
      <c r="V20" s="248">
        <v>8000</v>
      </c>
      <c r="W20" s="218"/>
      <c r="X20" s="219">
        <v>15</v>
      </c>
      <c r="Y20" s="237"/>
      <c r="Z20" s="238"/>
      <c r="AA20" s="239">
        <v>1.075</v>
      </c>
      <c r="AB20" s="161">
        <v>30000</v>
      </c>
      <c r="AC20" s="148" t="s">
        <v>421</v>
      </c>
      <c r="AD20" s="163">
        <v>49.23</v>
      </c>
      <c r="AE20" s="164">
        <v>0</v>
      </c>
      <c r="AF20" s="161">
        <v>0</v>
      </c>
      <c r="AG20" s="161"/>
      <c r="AH20" s="161">
        <v>17768.700000000019</v>
      </c>
      <c r="AI20" s="161">
        <v>47768.700000000019</v>
      </c>
      <c r="AJ20" s="165">
        <v>255.08250000000004</v>
      </c>
      <c r="AK20" s="166">
        <v>15</v>
      </c>
      <c r="AL20" s="167"/>
      <c r="AM20" s="161">
        <v>30000</v>
      </c>
      <c r="AN20" s="148" t="s">
        <v>421</v>
      </c>
      <c r="AO20" s="163">
        <v>49.23</v>
      </c>
      <c r="AP20" s="168">
        <v>0</v>
      </c>
      <c r="AQ20" s="161">
        <v>0</v>
      </c>
      <c r="AR20" s="161"/>
      <c r="AS20" s="161">
        <v>22545.570000000029</v>
      </c>
      <c r="AT20" s="161">
        <v>52545.570000000029</v>
      </c>
      <c r="AU20" s="142"/>
      <c r="AV20" s="161">
        <v>30000</v>
      </c>
      <c r="AW20" s="242" t="s">
        <v>421</v>
      </c>
      <c r="AX20" s="163">
        <v>49.23</v>
      </c>
      <c r="AY20" s="43">
        <v>0</v>
      </c>
      <c r="AZ20" s="161">
        <v>0</v>
      </c>
      <c r="BA20" s="243"/>
      <c r="BB20" s="161">
        <v>17768.700000000019</v>
      </c>
      <c r="BC20" s="167">
        <v>0</v>
      </c>
      <c r="BD20" s="161">
        <v>47768.700000000019</v>
      </c>
      <c r="BE20" s="165">
        <v>255.08250000000004</v>
      </c>
      <c r="BF20" s="166">
        <v>15</v>
      </c>
      <c r="BG20" s="167"/>
      <c r="BH20" s="161">
        <v>30000</v>
      </c>
      <c r="BI20" s="242" t="s">
        <v>421</v>
      </c>
      <c r="BJ20" s="163">
        <v>49.23</v>
      </c>
      <c r="BK20" s="43">
        <v>0</v>
      </c>
      <c r="BL20" s="161">
        <v>0</v>
      </c>
      <c r="BM20" s="161"/>
      <c r="BN20" s="161">
        <v>22545.570000000029</v>
      </c>
      <c r="BO20" s="161">
        <v>0</v>
      </c>
      <c r="BP20" s="169">
        <v>52545.570000000029</v>
      </c>
    </row>
    <row r="21" spans="10:68">
      <c r="J21" s="249"/>
      <c r="K21" s="234"/>
      <c r="L21" s="64"/>
      <c r="M21" s="560"/>
      <c r="N21" s="69"/>
      <c r="O21" s="69"/>
      <c r="P21" s="235">
        <v>10000</v>
      </c>
      <c r="Q21" s="247"/>
      <c r="R21" s="561"/>
      <c r="S21" s="217"/>
      <c r="T21" s="196"/>
      <c r="U21" s="196"/>
      <c r="V21" s="248">
        <v>10000</v>
      </c>
      <c r="W21" s="218"/>
      <c r="X21" s="219">
        <v>20</v>
      </c>
      <c r="Y21" s="237"/>
      <c r="Z21" s="238"/>
      <c r="AA21" s="239">
        <v>1.075</v>
      </c>
      <c r="AB21" s="161">
        <v>37500</v>
      </c>
      <c r="AC21" s="148" t="s">
        <v>421</v>
      </c>
      <c r="AD21" s="163">
        <v>49.23</v>
      </c>
      <c r="AE21" s="164">
        <v>0</v>
      </c>
      <c r="AF21" s="161">
        <v>0</v>
      </c>
      <c r="AG21" s="161"/>
      <c r="AH21" s="161">
        <v>22210.875000000022</v>
      </c>
      <c r="AI21" s="161">
        <v>59710.875000000022</v>
      </c>
      <c r="AJ21" s="165">
        <v>255.08250000000004</v>
      </c>
      <c r="AK21" s="166">
        <v>15</v>
      </c>
      <c r="AL21" s="167"/>
      <c r="AM21" s="161">
        <v>37500</v>
      </c>
      <c r="AN21" s="148" t="s">
        <v>421</v>
      </c>
      <c r="AO21" s="163">
        <v>49.23</v>
      </c>
      <c r="AP21" s="168">
        <v>0</v>
      </c>
      <c r="AQ21" s="161">
        <v>0</v>
      </c>
      <c r="AR21" s="161"/>
      <c r="AS21" s="161">
        <v>28181.962500000038</v>
      </c>
      <c r="AT21" s="161">
        <v>65681.962500000038</v>
      </c>
      <c r="AU21" s="142"/>
      <c r="AV21" s="161">
        <v>37500</v>
      </c>
      <c r="AW21" s="242" t="s">
        <v>421</v>
      </c>
      <c r="AX21" s="163">
        <v>49.23</v>
      </c>
      <c r="AY21" s="43">
        <v>0</v>
      </c>
      <c r="AZ21" s="161">
        <v>0</v>
      </c>
      <c r="BA21" s="243"/>
      <c r="BB21" s="161">
        <v>22210.875000000022</v>
      </c>
      <c r="BC21" s="167">
        <v>0</v>
      </c>
      <c r="BD21" s="161">
        <v>59710.875000000022</v>
      </c>
      <c r="BE21" s="165">
        <v>255.08250000000004</v>
      </c>
      <c r="BF21" s="166">
        <v>15</v>
      </c>
      <c r="BG21" s="167"/>
      <c r="BH21" s="161">
        <v>37500</v>
      </c>
      <c r="BI21" s="242" t="s">
        <v>421</v>
      </c>
      <c r="BJ21" s="163">
        <v>49.23</v>
      </c>
      <c r="BK21" s="43">
        <v>0</v>
      </c>
      <c r="BL21" s="161">
        <v>0</v>
      </c>
      <c r="BM21" s="161"/>
      <c r="BN21" s="161">
        <v>28181.962500000038</v>
      </c>
      <c r="BO21" s="161">
        <v>0</v>
      </c>
      <c r="BP21" s="169">
        <v>65681.962500000038</v>
      </c>
    </row>
    <row r="22" spans="10:68">
      <c r="J22" s="249"/>
      <c r="K22" s="234"/>
      <c r="L22" s="64"/>
      <c r="M22" s="414"/>
      <c r="N22" s="69"/>
      <c r="O22" s="69"/>
      <c r="P22" s="235">
        <v>15000</v>
      </c>
      <c r="Q22" s="247"/>
      <c r="R22" s="561"/>
      <c r="S22" s="217"/>
      <c r="T22" s="196"/>
      <c r="U22" s="196"/>
      <c r="V22" s="248">
        <v>15000</v>
      </c>
      <c r="W22" s="218"/>
      <c r="X22" s="219">
        <v>25</v>
      </c>
      <c r="Y22" s="237"/>
      <c r="Z22" s="238"/>
      <c r="AA22" s="239">
        <v>1.075</v>
      </c>
      <c r="AB22" s="161">
        <v>56250</v>
      </c>
      <c r="AC22" s="162" t="s">
        <v>421</v>
      </c>
      <c r="AD22" s="163">
        <v>49.23</v>
      </c>
      <c r="AE22" s="164">
        <v>0</v>
      </c>
      <c r="AF22" s="161">
        <v>0</v>
      </c>
      <c r="AG22" s="161"/>
      <c r="AH22" s="161">
        <v>33316.312500000044</v>
      </c>
      <c r="AI22" s="161">
        <v>89566.312500000044</v>
      </c>
      <c r="AJ22" s="165">
        <v>255.08250000000004</v>
      </c>
      <c r="AK22" s="166">
        <v>15</v>
      </c>
      <c r="AL22" s="167"/>
      <c r="AM22" s="161">
        <v>56250</v>
      </c>
      <c r="AN22" s="148" t="s">
        <v>421</v>
      </c>
      <c r="AO22" s="163">
        <v>49.23</v>
      </c>
      <c r="AP22" s="168">
        <v>0</v>
      </c>
      <c r="AQ22" s="161">
        <v>0</v>
      </c>
      <c r="AR22" s="161"/>
      <c r="AS22" s="161">
        <v>42272.943750000035</v>
      </c>
      <c r="AT22" s="161">
        <v>98522.943750000035</v>
      </c>
      <c r="AU22" s="142"/>
      <c r="AV22" s="161">
        <v>56250</v>
      </c>
      <c r="AW22" s="242" t="s">
        <v>421</v>
      </c>
      <c r="AX22" s="163">
        <v>49.23</v>
      </c>
      <c r="AY22" s="43">
        <v>0</v>
      </c>
      <c r="AZ22" s="161">
        <v>0</v>
      </c>
      <c r="BA22" s="243"/>
      <c r="BB22" s="161">
        <v>33316.312500000044</v>
      </c>
      <c r="BC22" s="167">
        <v>0</v>
      </c>
      <c r="BD22" s="161">
        <v>89566.312500000044</v>
      </c>
      <c r="BE22" s="165">
        <v>255.08250000000004</v>
      </c>
      <c r="BF22" s="166">
        <v>15</v>
      </c>
      <c r="BG22" s="167"/>
      <c r="BH22" s="161">
        <v>56250</v>
      </c>
      <c r="BI22" s="242" t="s">
        <v>421</v>
      </c>
      <c r="BJ22" s="163">
        <v>49.23</v>
      </c>
      <c r="BK22" s="43">
        <v>0</v>
      </c>
      <c r="BL22" s="161">
        <v>0</v>
      </c>
      <c r="BM22" s="161"/>
      <c r="BN22" s="161">
        <v>42272.943750000035</v>
      </c>
      <c r="BO22" s="161">
        <v>0</v>
      </c>
      <c r="BP22" s="169">
        <v>98522.943750000035</v>
      </c>
    </row>
  </sheetData>
  <mergeCells count="8">
    <mergeCell ref="M15:M21"/>
    <mergeCell ref="R18:R22"/>
    <mergeCell ref="J1:J3"/>
    <mergeCell ref="K1:P2"/>
    <mergeCell ref="Q1:V2"/>
    <mergeCell ref="M6:M12"/>
    <mergeCell ref="Q6:Q13"/>
    <mergeCell ref="R8:R13"/>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F5077-DA7E-4348-8F33-B7D33CAD4793}">
  <dimension ref="B1:BV24"/>
  <sheetViews>
    <sheetView workbookViewId="0">
      <selection activeCell="C82" sqref="C82:D82"/>
    </sheetView>
  </sheetViews>
  <sheetFormatPr defaultRowHeight="14.4"/>
  <cols>
    <col min="15" max="15" width="22.83984375" customWidth="1"/>
    <col min="16" max="16" width="35.68359375" customWidth="1"/>
    <col min="17" max="17" width="29.578125" customWidth="1"/>
    <col min="22" max="22" width="29.26171875" customWidth="1"/>
    <col min="23" max="23" width="23.83984375" customWidth="1"/>
    <col min="27" max="27" width="11.68359375" customWidth="1"/>
    <col min="73" max="73" width="13.41796875" customWidth="1"/>
    <col min="74" max="74" width="10.15625" bestFit="1" customWidth="1"/>
  </cols>
  <sheetData>
    <row r="1" spans="2:74">
      <c r="O1" s="545" t="s">
        <v>344</v>
      </c>
      <c r="P1" s="548" t="s">
        <v>345</v>
      </c>
      <c r="Q1" s="549"/>
      <c r="R1" s="549"/>
      <c r="S1" s="549"/>
      <c r="T1" s="549"/>
      <c r="U1" s="550"/>
      <c r="V1" s="554" t="s">
        <v>346</v>
      </c>
      <c r="W1" s="555"/>
      <c r="X1" s="555"/>
      <c r="Y1" s="555"/>
      <c r="Z1" s="555"/>
      <c r="AA1" s="556"/>
      <c r="AB1" s="46"/>
      <c r="AC1" s="86"/>
      <c r="AD1" s="87"/>
      <c r="AE1" s="46"/>
      <c r="AF1" s="77"/>
      <c r="AG1" s="88" t="s">
        <v>347</v>
      </c>
      <c r="AH1" s="89"/>
      <c r="AI1" s="90"/>
      <c r="AJ1" s="90"/>
      <c r="AK1" s="90"/>
      <c r="AL1" s="90"/>
      <c r="AM1" s="90"/>
      <c r="AN1" s="90"/>
      <c r="AO1" s="89"/>
      <c r="AP1" s="89"/>
      <c r="AQ1" s="91"/>
      <c r="AR1" s="89"/>
      <c r="AS1" s="89"/>
      <c r="AT1" s="90"/>
      <c r="AU1" s="90"/>
      <c r="AV1" s="90"/>
      <c r="AW1" s="90"/>
      <c r="AX1" s="90"/>
      <c r="AY1" s="90"/>
      <c r="AZ1" s="77"/>
      <c r="BA1" s="92" t="s">
        <v>348</v>
      </c>
      <c r="BB1" s="89"/>
      <c r="BC1" s="90"/>
      <c r="BD1" s="90"/>
      <c r="BE1" s="90"/>
      <c r="BF1" s="90"/>
      <c r="BG1" s="90"/>
      <c r="BH1" s="90"/>
      <c r="BI1" s="90"/>
      <c r="BJ1" s="89"/>
      <c r="BK1" s="89"/>
      <c r="BL1" s="91"/>
      <c r="BM1" s="89"/>
      <c r="BN1" s="89"/>
      <c r="BO1" s="90"/>
      <c r="BP1" s="90"/>
      <c r="BQ1" s="90"/>
      <c r="BR1" s="90"/>
      <c r="BS1" s="90"/>
      <c r="BT1" s="89"/>
      <c r="BU1" s="93"/>
      <c r="BV1" s="94"/>
    </row>
    <row r="2" spans="2:74" ht="24" thickBot="1">
      <c r="O2" s="546"/>
      <c r="P2" s="551"/>
      <c r="Q2" s="552"/>
      <c r="R2" s="552"/>
      <c r="S2" s="552"/>
      <c r="T2" s="552"/>
      <c r="U2" s="553"/>
      <c r="V2" s="557"/>
      <c r="W2" s="558"/>
      <c r="X2" s="558"/>
      <c r="Y2" s="558"/>
      <c r="Z2" s="558"/>
      <c r="AA2" s="559"/>
      <c r="AB2" s="47" t="s">
        <v>349</v>
      </c>
      <c r="AC2" s="47"/>
      <c r="AD2" s="97"/>
      <c r="AE2" s="98"/>
      <c r="AF2" s="99"/>
      <c r="AG2" s="99" t="s">
        <v>350</v>
      </c>
      <c r="AH2" s="100"/>
      <c r="AI2" s="99"/>
      <c r="AJ2" s="99"/>
      <c r="AK2" s="99"/>
      <c r="AL2" s="99"/>
      <c r="AM2" s="99"/>
      <c r="AN2" s="101"/>
      <c r="AO2" s="102" t="s">
        <v>351</v>
      </c>
      <c r="AP2" s="103" t="s">
        <v>352</v>
      </c>
      <c r="AQ2" s="104"/>
      <c r="AR2" s="105"/>
      <c r="AS2" s="105"/>
      <c r="AT2" s="105"/>
      <c r="AU2" s="105"/>
      <c r="AV2" s="105"/>
      <c r="AW2" s="105"/>
      <c r="AX2" s="105"/>
      <c r="AY2" s="105"/>
      <c r="AZ2" s="104"/>
      <c r="BA2" s="105" t="s">
        <v>353</v>
      </c>
      <c r="BB2" s="105"/>
      <c r="BC2" s="105"/>
      <c r="BD2" s="105"/>
      <c r="BE2" s="105"/>
      <c r="BF2" s="105"/>
      <c r="BG2" s="99"/>
      <c r="BH2" s="105"/>
      <c r="BI2" s="106"/>
      <c r="BJ2" s="107" t="s">
        <v>354</v>
      </c>
      <c r="BK2" s="108" t="s">
        <v>355</v>
      </c>
      <c r="BL2" s="109"/>
      <c r="BM2" s="110"/>
      <c r="BN2" s="111"/>
      <c r="BO2" s="110"/>
      <c r="BP2" s="110"/>
      <c r="BQ2" s="110"/>
      <c r="BR2" s="110"/>
      <c r="BS2" s="112"/>
      <c r="BT2" s="110"/>
      <c r="BU2" s="110"/>
      <c r="BV2" s="113"/>
    </row>
    <row r="3" spans="2:74" ht="68.7" thickBot="1">
      <c r="O3" s="547"/>
      <c r="P3" s="48" t="s">
        <v>356</v>
      </c>
      <c r="Q3" s="49" t="s">
        <v>357</v>
      </c>
      <c r="R3" s="49" t="s">
        <v>358</v>
      </c>
      <c r="S3" s="49" t="s">
        <v>359</v>
      </c>
      <c r="T3" s="49" t="s">
        <v>360</v>
      </c>
      <c r="U3" s="50" t="s">
        <v>361</v>
      </c>
      <c r="V3" s="48" t="s">
        <v>362</v>
      </c>
      <c r="W3" s="49" t="s">
        <v>429</v>
      </c>
      <c r="X3" s="49" t="s">
        <v>358</v>
      </c>
      <c r="Y3" s="49" t="s">
        <v>359</v>
      </c>
      <c r="Z3" s="51" t="s">
        <v>364</v>
      </c>
      <c r="AA3" s="50" t="s">
        <v>365</v>
      </c>
      <c r="AB3" s="52" t="s">
        <v>366</v>
      </c>
      <c r="AC3" s="114"/>
      <c r="AD3" s="114"/>
      <c r="AE3" s="115"/>
      <c r="AF3" s="48" t="s">
        <v>367</v>
      </c>
      <c r="AG3" s="49" t="s">
        <v>368</v>
      </c>
      <c r="AH3" s="116" t="s">
        <v>369</v>
      </c>
      <c r="AI3" s="116" t="s">
        <v>370</v>
      </c>
      <c r="AJ3" s="49" t="s">
        <v>371</v>
      </c>
      <c r="AK3" s="49" t="s">
        <v>372</v>
      </c>
      <c r="AL3" s="49" t="s">
        <v>373</v>
      </c>
      <c r="AM3" s="49" t="s">
        <v>374</v>
      </c>
      <c r="AN3" s="117" t="s">
        <v>32</v>
      </c>
      <c r="AO3" s="118" t="s">
        <v>375</v>
      </c>
      <c r="AP3" s="119" t="s">
        <v>376</v>
      </c>
      <c r="AQ3" s="51" t="s">
        <v>364</v>
      </c>
      <c r="AR3" s="49" t="s">
        <v>368</v>
      </c>
      <c r="AS3" s="116" t="s">
        <v>369</v>
      </c>
      <c r="AT3" s="49" t="s">
        <v>370</v>
      </c>
      <c r="AU3" s="49" t="s">
        <v>371</v>
      </c>
      <c r="AV3" s="49" t="s">
        <v>372</v>
      </c>
      <c r="AW3" s="49" t="s">
        <v>373</v>
      </c>
      <c r="AX3" s="49" t="s">
        <v>374</v>
      </c>
      <c r="AY3" s="49" t="s">
        <v>377</v>
      </c>
      <c r="AZ3" s="51" t="s">
        <v>364</v>
      </c>
      <c r="BA3" s="49" t="s">
        <v>368</v>
      </c>
      <c r="BB3" s="116" t="s">
        <v>369</v>
      </c>
      <c r="BC3" s="49" t="s">
        <v>370</v>
      </c>
      <c r="BD3" s="49" t="s">
        <v>371</v>
      </c>
      <c r="BE3" s="49" t="s">
        <v>372</v>
      </c>
      <c r="BF3" s="49" t="s">
        <v>373</v>
      </c>
      <c r="BG3" s="49" t="s">
        <v>378</v>
      </c>
      <c r="BH3" s="49" t="s">
        <v>379</v>
      </c>
      <c r="BI3" s="117" t="s">
        <v>380</v>
      </c>
      <c r="BJ3" s="118" t="s">
        <v>381</v>
      </c>
      <c r="BK3" s="119" t="s">
        <v>376</v>
      </c>
      <c r="BL3" s="51" t="s">
        <v>364</v>
      </c>
      <c r="BM3" s="49" t="s">
        <v>368</v>
      </c>
      <c r="BN3" s="116" t="s">
        <v>369</v>
      </c>
      <c r="BO3" s="49" t="s">
        <v>370</v>
      </c>
      <c r="BP3" s="49" t="s">
        <v>371</v>
      </c>
      <c r="BQ3" s="49" t="s">
        <v>372</v>
      </c>
      <c r="BR3" s="49" t="s">
        <v>382</v>
      </c>
      <c r="BS3" s="49" t="s">
        <v>374</v>
      </c>
      <c r="BT3" s="49" t="s">
        <v>379</v>
      </c>
      <c r="BU3" s="50" t="s">
        <v>380</v>
      </c>
      <c r="BV3" s="263" t="s">
        <v>380</v>
      </c>
    </row>
    <row r="4" spans="2:74" ht="53.1">
      <c r="O4" s="264" t="s">
        <v>430</v>
      </c>
      <c r="P4" s="54" t="s">
        <v>431</v>
      </c>
      <c r="Q4" s="53" t="s">
        <v>432</v>
      </c>
      <c r="R4" s="55"/>
      <c r="S4" s="55"/>
      <c r="T4" s="55"/>
      <c r="U4" s="265" t="s">
        <v>433</v>
      </c>
      <c r="V4" s="266" t="s">
        <v>434</v>
      </c>
      <c r="W4" s="58"/>
      <c r="X4" s="58"/>
      <c r="Y4" s="192"/>
      <c r="Z4" s="59"/>
      <c r="AA4" s="60" t="s">
        <v>433</v>
      </c>
      <c r="AB4" s="61"/>
      <c r="AC4" s="124"/>
      <c r="AD4" s="125"/>
      <c r="AE4" s="126"/>
      <c r="AF4" s="267"/>
      <c r="AG4" s="128"/>
      <c r="AH4" s="129"/>
      <c r="AI4" s="130"/>
      <c r="AJ4" s="131"/>
      <c r="AK4" s="128"/>
      <c r="AL4" s="128"/>
      <c r="AM4" s="128"/>
      <c r="AN4" s="128"/>
      <c r="AO4" s="140"/>
      <c r="AP4" s="133"/>
      <c r="AQ4" s="134"/>
      <c r="AR4" s="128"/>
      <c r="AS4" s="129"/>
      <c r="AT4" s="130"/>
      <c r="AU4" s="135"/>
      <c r="AV4" s="128"/>
      <c r="AW4" s="128"/>
      <c r="AX4" s="209"/>
      <c r="AY4" s="128"/>
      <c r="AZ4" s="136"/>
      <c r="BA4" s="128"/>
      <c r="BB4" s="137"/>
      <c r="BC4" s="130"/>
      <c r="BD4" s="138"/>
      <c r="BE4" s="128"/>
      <c r="BF4" s="128"/>
      <c r="BG4" s="128"/>
      <c r="BH4" s="139"/>
      <c r="BI4" s="128"/>
      <c r="BJ4" s="140"/>
      <c r="BK4" s="133"/>
      <c r="BL4" s="167"/>
      <c r="BM4" s="128"/>
      <c r="BN4" s="137"/>
      <c r="BO4" s="130"/>
      <c r="BP4" s="138"/>
      <c r="BQ4" s="128"/>
      <c r="BR4" s="128"/>
      <c r="BS4" s="128"/>
      <c r="BT4" s="128"/>
      <c r="BU4" s="141" t="s">
        <v>390</v>
      </c>
      <c r="BV4" s="38" t="s">
        <v>391</v>
      </c>
    </row>
    <row r="5" spans="2:74">
      <c r="O5" s="268"/>
      <c r="P5" s="234" t="s">
        <v>435</v>
      </c>
      <c r="Q5" s="269"/>
      <c r="R5" s="270"/>
      <c r="S5" s="270"/>
      <c r="T5" s="270"/>
      <c r="U5" s="66"/>
      <c r="V5" s="271"/>
      <c r="W5" s="69"/>
      <c r="X5" s="272"/>
      <c r="Y5" s="273"/>
      <c r="Z5" s="273"/>
      <c r="AA5" s="253"/>
      <c r="AB5" s="274"/>
      <c r="AC5" s="143"/>
      <c r="AD5" s="144"/>
      <c r="AE5" s="145"/>
      <c r="AF5" s="275"/>
      <c r="AG5" s="276"/>
      <c r="AH5" s="148"/>
      <c r="AI5" s="277"/>
      <c r="AJ5" s="278"/>
      <c r="AK5" s="276"/>
      <c r="AL5" s="276"/>
      <c r="AM5" s="276"/>
      <c r="AN5" s="276"/>
      <c r="AO5" s="279"/>
      <c r="AP5" s="280"/>
      <c r="AQ5" s="134"/>
      <c r="AR5" s="276"/>
      <c r="AS5" s="281"/>
      <c r="AT5" s="277"/>
      <c r="AU5" s="282"/>
      <c r="AV5" s="276"/>
      <c r="AW5" s="276"/>
      <c r="AX5" s="283"/>
      <c r="AY5" s="276"/>
      <c r="AZ5" s="136"/>
      <c r="BA5" s="276"/>
      <c r="BB5" s="154"/>
      <c r="BC5" s="277"/>
      <c r="BD5" s="39"/>
      <c r="BE5" s="276"/>
      <c r="BF5" s="276"/>
      <c r="BG5" s="276"/>
      <c r="BH5" s="134"/>
      <c r="BI5" s="276"/>
      <c r="BJ5" s="279"/>
      <c r="BK5" s="280"/>
      <c r="BL5" s="134"/>
      <c r="BM5" s="276"/>
      <c r="BN5" s="154"/>
      <c r="BO5" s="277"/>
      <c r="BP5" s="39"/>
      <c r="BQ5" s="276"/>
      <c r="BR5" s="276"/>
      <c r="BS5" s="276"/>
      <c r="BT5" s="276"/>
      <c r="BU5" s="284"/>
    </row>
    <row r="6" spans="2:74">
      <c r="O6" s="62"/>
      <c r="P6" s="234"/>
      <c r="Q6" s="64" t="s">
        <v>436</v>
      </c>
      <c r="R6" s="414" t="s">
        <v>437</v>
      </c>
      <c r="S6" s="414"/>
      <c r="T6" s="414"/>
      <c r="U6" s="285">
        <v>1</v>
      </c>
      <c r="V6" s="271"/>
      <c r="W6" s="69"/>
      <c r="X6" s="69"/>
      <c r="Y6" s="59"/>
      <c r="Z6" s="59"/>
      <c r="AA6" s="254">
        <v>1</v>
      </c>
      <c r="AB6" s="71"/>
      <c r="AC6" s="143"/>
      <c r="AD6" s="144"/>
      <c r="AE6" s="286"/>
      <c r="AF6" s="275">
        <v>1.05</v>
      </c>
      <c r="AG6" s="147">
        <v>570</v>
      </c>
      <c r="AH6" s="287" t="s">
        <v>438</v>
      </c>
      <c r="AI6" s="149">
        <v>53.35</v>
      </c>
      <c r="AJ6" s="288">
        <v>10</v>
      </c>
      <c r="AK6" s="147">
        <v>533.5</v>
      </c>
      <c r="AL6" s="147"/>
      <c r="AM6" s="147">
        <v>831.58604800000046</v>
      </c>
      <c r="AN6" s="147">
        <v>1935.0860480000006</v>
      </c>
      <c r="AO6" s="279"/>
      <c r="AP6" s="152">
        <v>15</v>
      </c>
      <c r="AQ6" s="134"/>
      <c r="AR6" s="147">
        <v>570</v>
      </c>
      <c r="AS6" s="287" t="s">
        <v>438</v>
      </c>
      <c r="AT6" s="149">
        <v>53.35</v>
      </c>
      <c r="AU6" s="168">
        <v>16.5</v>
      </c>
      <c r="AV6" s="147">
        <v>880.27499999999998</v>
      </c>
      <c r="AW6" s="147"/>
      <c r="AX6" s="147">
        <v>1365.0210066000006</v>
      </c>
      <c r="AY6" s="147">
        <v>2815.2960066000005</v>
      </c>
      <c r="AZ6" s="142"/>
      <c r="BA6" s="147">
        <v>570</v>
      </c>
      <c r="BB6" s="39" t="s">
        <v>438</v>
      </c>
      <c r="BC6" s="149">
        <v>53.35</v>
      </c>
      <c r="BD6" s="43">
        <v>10</v>
      </c>
      <c r="BE6" s="147">
        <v>533.5</v>
      </c>
      <c r="BF6" s="147"/>
      <c r="BG6" s="147">
        <v>831.58604800000046</v>
      </c>
      <c r="BH6" s="134">
        <v>0</v>
      </c>
      <c r="BI6" s="147">
        <v>1935.0860480000006</v>
      </c>
      <c r="BJ6" s="279">
        <v>0</v>
      </c>
      <c r="BK6" s="152">
        <v>15</v>
      </c>
      <c r="BL6" s="134"/>
      <c r="BM6" s="147">
        <v>570</v>
      </c>
      <c r="BN6" s="39" t="s">
        <v>438</v>
      </c>
      <c r="BO6" s="149">
        <v>53.35</v>
      </c>
      <c r="BP6" s="43">
        <v>16.5</v>
      </c>
      <c r="BQ6" s="147">
        <v>880.27499999999998</v>
      </c>
      <c r="BR6" s="147"/>
      <c r="BS6" s="147">
        <v>1365.0210066000006</v>
      </c>
      <c r="BT6" s="147">
        <v>0</v>
      </c>
      <c r="BU6" s="155">
        <v>2815.2960066000005</v>
      </c>
      <c r="BV6" s="244" cm="1">
        <f t="array" ref="BV6">BU6*PPI_index</f>
        <v>3330.95614471915</v>
      </c>
    </row>
    <row r="7" spans="2:74">
      <c r="B7" t="s">
        <v>433</v>
      </c>
      <c r="C7" t="s">
        <v>391</v>
      </c>
      <c r="O7" s="62"/>
      <c r="P7" s="234"/>
      <c r="Q7" s="289" t="s">
        <v>439</v>
      </c>
      <c r="R7" s="414" t="s">
        <v>437</v>
      </c>
      <c r="S7" s="414"/>
      <c r="T7" s="414"/>
      <c r="U7" s="285">
        <v>2</v>
      </c>
      <c r="V7" s="271"/>
      <c r="W7" s="69"/>
      <c r="X7" s="69"/>
      <c r="Y7" s="59"/>
      <c r="Z7" s="59"/>
      <c r="AA7" s="254">
        <v>2</v>
      </c>
      <c r="AB7" s="71"/>
      <c r="AC7" s="143"/>
      <c r="AD7" s="144"/>
      <c r="AE7" s="286"/>
      <c r="AF7" s="275">
        <v>1.05</v>
      </c>
      <c r="AG7" s="147">
        <v>585</v>
      </c>
      <c r="AH7" s="287" t="s">
        <v>440</v>
      </c>
      <c r="AI7" s="149">
        <v>53.35</v>
      </c>
      <c r="AJ7" s="288">
        <v>10</v>
      </c>
      <c r="AK7" s="147">
        <v>533.5</v>
      </c>
      <c r="AL7" s="147"/>
      <c r="AM7" s="147">
        <v>839.91494800000032</v>
      </c>
      <c r="AN7" s="147">
        <v>1958.4149480000003</v>
      </c>
      <c r="AO7" s="279"/>
      <c r="AP7" s="152">
        <v>15</v>
      </c>
      <c r="AQ7" s="134"/>
      <c r="AR7" s="147">
        <v>585</v>
      </c>
      <c r="AS7" s="287" t="s">
        <v>438</v>
      </c>
      <c r="AT7" s="149">
        <v>53.35</v>
      </c>
      <c r="AU7" s="168">
        <v>16.5</v>
      </c>
      <c r="AV7" s="147">
        <v>880.27499999999998</v>
      </c>
      <c r="AW7" s="147"/>
      <c r="AX7" s="147">
        <v>1375.6827966000008</v>
      </c>
      <c r="AY7" s="147">
        <v>2840.9577966000006</v>
      </c>
      <c r="AZ7" s="142"/>
      <c r="BA7" s="147">
        <v>585</v>
      </c>
      <c r="BB7" s="39" t="s">
        <v>440</v>
      </c>
      <c r="BC7" s="149">
        <v>53.35</v>
      </c>
      <c r="BD7" s="43">
        <v>10</v>
      </c>
      <c r="BE7" s="147">
        <v>533.5</v>
      </c>
      <c r="BF7" s="147"/>
      <c r="BG7" s="147">
        <v>839.91494800000032</v>
      </c>
      <c r="BH7" s="134">
        <v>0</v>
      </c>
      <c r="BI7" s="147">
        <v>1958.4149480000003</v>
      </c>
      <c r="BJ7" s="279">
        <v>0</v>
      </c>
      <c r="BK7" s="152">
        <v>15</v>
      </c>
      <c r="BL7" s="134"/>
      <c r="BM7" s="147">
        <v>585</v>
      </c>
      <c r="BN7" s="39" t="s">
        <v>438</v>
      </c>
      <c r="BO7" s="149">
        <v>53.35</v>
      </c>
      <c r="BP7" s="43">
        <v>16.5</v>
      </c>
      <c r="BQ7" s="147">
        <v>880.27499999999998</v>
      </c>
      <c r="BR7" s="147"/>
      <c r="BS7" s="147">
        <v>1375.6827966000008</v>
      </c>
      <c r="BT7" s="147">
        <v>0</v>
      </c>
      <c r="BU7" s="155">
        <v>2840.9577966000006</v>
      </c>
      <c r="BV7" s="244" cm="1">
        <f t="array" ref="BV7">BU7*PPI_index</f>
        <v>3361.3182440808519</v>
      </c>
    </row>
    <row r="8" spans="2:74">
      <c r="O8" s="62"/>
      <c r="P8" s="234"/>
      <c r="Q8" s="290" t="s">
        <v>441</v>
      </c>
      <c r="R8" s="414" t="s">
        <v>437</v>
      </c>
      <c r="S8" s="414"/>
      <c r="T8" s="414"/>
      <c r="U8" s="285">
        <v>3</v>
      </c>
      <c r="V8" s="271"/>
      <c r="W8" s="69"/>
      <c r="X8" s="69"/>
      <c r="Y8" s="59"/>
      <c r="Z8" s="59"/>
      <c r="AA8" s="254">
        <v>3</v>
      </c>
      <c r="AB8" s="71"/>
      <c r="AC8" s="143"/>
      <c r="AD8" s="144"/>
      <c r="AE8" s="286"/>
      <c r="AF8" s="275">
        <v>1.05</v>
      </c>
      <c r="AG8" s="147">
        <v>744</v>
      </c>
      <c r="AH8" s="287" t="s">
        <v>440</v>
      </c>
      <c r="AI8" s="149">
        <v>53.35</v>
      </c>
      <c r="AJ8" s="288">
        <v>10</v>
      </c>
      <c r="AK8" s="147">
        <v>533.5</v>
      </c>
      <c r="AL8" s="147"/>
      <c r="AM8" s="147">
        <v>928.20128800000043</v>
      </c>
      <c r="AN8" s="147">
        <v>2205.7012880000002</v>
      </c>
      <c r="AO8" s="279"/>
      <c r="AP8" s="152">
        <v>15</v>
      </c>
      <c r="AQ8" s="134"/>
      <c r="AR8" s="147">
        <v>744</v>
      </c>
      <c r="AS8" s="287" t="s">
        <v>438</v>
      </c>
      <c r="AT8" s="149">
        <v>53.35</v>
      </c>
      <c r="AU8" s="168">
        <v>16.5</v>
      </c>
      <c r="AV8" s="147">
        <v>880.27499999999998</v>
      </c>
      <c r="AW8" s="147"/>
      <c r="AX8" s="147">
        <v>1488.6977706000007</v>
      </c>
      <c r="AY8" s="147">
        <v>3112.9727706000008</v>
      </c>
      <c r="AZ8" s="142"/>
      <c r="BA8" s="147">
        <v>744</v>
      </c>
      <c r="BB8" s="39" t="s">
        <v>440</v>
      </c>
      <c r="BC8" s="149">
        <v>53.35</v>
      </c>
      <c r="BD8" s="43">
        <v>10</v>
      </c>
      <c r="BE8" s="147">
        <v>533.5</v>
      </c>
      <c r="BF8" s="147"/>
      <c r="BG8" s="147">
        <v>928.20128800000043</v>
      </c>
      <c r="BH8" s="134">
        <v>0</v>
      </c>
      <c r="BI8" s="147">
        <v>2205.7012880000002</v>
      </c>
      <c r="BJ8" s="279">
        <v>0</v>
      </c>
      <c r="BK8" s="152">
        <v>15</v>
      </c>
      <c r="BL8" s="134"/>
      <c r="BM8" s="147">
        <v>744</v>
      </c>
      <c r="BN8" s="39" t="s">
        <v>438</v>
      </c>
      <c r="BO8" s="149">
        <v>53.35</v>
      </c>
      <c r="BP8" s="43">
        <v>16.5</v>
      </c>
      <c r="BQ8" s="147">
        <v>880.27499999999998</v>
      </c>
      <c r="BR8" s="147"/>
      <c r="BS8" s="147">
        <v>1488.6977706000007</v>
      </c>
      <c r="BT8" s="147">
        <v>0</v>
      </c>
      <c r="BU8" s="155">
        <v>3112.9727706000008</v>
      </c>
      <c r="BV8" s="244" cm="1">
        <f t="array" ref="BV8">BU8*PPI_index</f>
        <v>3683.1564973148948</v>
      </c>
    </row>
    <row r="9" spans="2:74">
      <c r="B9">
        <v>1</v>
      </c>
      <c r="C9">
        <v>3330.95614471915</v>
      </c>
      <c r="O9" s="62"/>
      <c r="P9" s="234"/>
      <c r="Q9" s="64"/>
      <c r="R9" s="414" t="s">
        <v>437</v>
      </c>
      <c r="S9" s="414"/>
      <c r="T9" s="414"/>
      <c r="U9" s="285">
        <v>5</v>
      </c>
      <c r="V9" s="271"/>
      <c r="W9" s="69"/>
      <c r="X9" s="69"/>
      <c r="Y9" s="59"/>
      <c r="Z9" s="59"/>
      <c r="AA9" s="253">
        <v>5</v>
      </c>
      <c r="AB9" s="71"/>
      <c r="AC9" s="143"/>
      <c r="AD9" s="144"/>
      <c r="AE9" s="286"/>
      <c r="AF9" s="275">
        <v>1.05</v>
      </c>
      <c r="AG9" s="147">
        <v>954</v>
      </c>
      <c r="AH9" s="287" t="s">
        <v>440</v>
      </c>
      <c r="AI9" s="149">
        <v>53.35</v>
      </c>
      <c r="AJ9" s="288">
        <v>10</v>
      </c>
      <c r="AK9" s="147">
        <v>533.5</v>
      </c>
      <c r="AL9" s="147"/>
      <c r="AM9" s="147">
        <v>1044.8058880000006</v>
      </c>
      <c r="AN9" s="147">
        <v>2532.3058880000008</v>
      </c>
      <c r="AO9" s="279"/>
      <c r="AP9" s="152">
        <v>15</v>
      </c>
      <c r="AQ9" s="134"/>
      <c r="AR9" s="147">
        <v>954</v>
      </c>
      <c r="AS9" s="287" t="s">
        <v>438</v>
      </c>
      <c r="AT9" s="149">
        <v>53.35</v>
      </c>
      <c r="AU9" s="168">
        <v>16.5</v>
      </c>
      <c r="AV9" s="147">
        <v>880.27499999999998</v>
      </c>
      <c r="AW9" s="147"/>
      <c r="AX9" s="147">
        <v>1637.9628306000009</v>
      </c>
      <c r="AY9" s="147">
        <v>3472.237830600001</v>
      </c>
      <c r="AZ9" s="142"/>
      <c r="BA9" s="147">
        <v>954</v>
      </c>
      <c r="BB9" s="39" t="s">
        <v>440</v>
      </c>
      <c r="BC9" s="149">
        <v>53.35</v>
      </c>
      <c r="BD9" s="43">
        <v>10</v>
      </c>
      <c r="BE9" s="147">
        <v>533.5</v>
      </c>
      <c r="BF9" s="147"/>
      <c r="BG9" s="147">
        <v>1044.8058880000006</v>
      </c>
      <c r="BH9" s="134">
        <v>0</v>
      </c>
      <c r="BI9" s="147">
        <v>2532.3058880000008</v>
      </c>
      <c r="BJ9" s="279">
        <v>0</v>
      </c>
      <c r="BK9" s="152">
        <v>15</v>
      </c>
      <c r="BL9" s="134"/>
      <c r="BM9" s="147">
        <v>954</v>
      </c>
      <c r="BN9" s="39" t="s">
        <v>438</v>
      </c>
      <c r="BO9" s="149">
        <v>53.35</v>
      </c>
      <c r="BP9" s="43">
        <v>16.5</v>
      </c>
      <c r="BQ9" s="147">
        <v>880.27499999999998</v>
      </c>
      <c r="BR9" s="147"/>
      <c r="BS9" s="147">
        <v>1637.9628306000009</v>
      </c>
      <c r="BT9" s="147">
        <v>0</v>
      </c>
      <c r="BU9" s="155">
        <v>3472.237830600001</v>
      </c>
      <c r="BV9" s="244" cm="1">
        <f t="array" ref="BV9">BU9*PPI_index</f>
        <v>4108.2258883787244</v>
      </c>
    </row>
    <row r="10" spans="2:74">
      <c r="B10">
        <v>2</v>
      </c>
      <c r="C10">
        <v>3361.3182440808519</v>
      </c>
      <c r="O10" s="62"/>
      <c r="P10" s="234"/>
      <c r="Q10" s="64"/>
      <c r="R10" s="414" t="s">
        <v>437</v>
      </c>
      <c r="S10" s="414"/>
      <c r="T10" s="414"/>
      <c r="U10" s="291">
        <v>10</v>
      </c>
      <c r="V10" s="271"/>
      <c r="W10" s="69"/>
      <c r="X10" s="69"/>
      <c r="Y10" s="59"/>
      <c r="Z10" s="59"/>
      <c r="AA10" s="253">
        <v>10</v>
      </c>
      <c r="AB10" s="71"/>
      <c r="AC10" s="143"/>
      <c r="AD10" s="144"/>
      <c r="AE10" s="286"/>
      <c r="AF10" s="275">
        <v>1.05</v>
      </c>
      <c r="AG10" s="147">
        <v>1300</v>
      </c>
      <c r="AH10" s="287" t="s">
        <v>440</v>
      </c>
      <c r="AI10" s="149">
        <v>53.35</v>
      </c>
      <c r="AJ10" s="288">
        <v>11.94</v>
      </c>
      <c r="AK10" s="147">
        <v>636.99900000000002</v>
      </c>
      <c r="AL10" s="147"/>
      <c r="AM10" s="147">
        <v>1336.8528905120008</v>
      </c>
      <c r="AN10" s="147">
        <v>3273.8518905120009</v>
      </c>
      <c r="AO10" s="279"/>
      <c r="AP10" s="152">
        <v>15</v>
      </c>
      <c r="AQ10" s="134"/>
      <c r="AR10" s="147">
        <v>1300</v>
      </c>
      <c r="AS10" s="287" t="s">
        <v>438</v>
      </c>
      <c r="AT10" s="149">
        <v>53.35</v>
      </c>
      <c r="AU10" s="168">
        <v>19.701000000000001</v>
      </c>
      <c r="AV10" s="147">
        <v>1051.04835</v>
      </c>
      <c r="AW10" s="147"/>
      <c r="AX10" s="147">
        <v>2070.1101460004011</v>
      </c>
      <c r="AY10" s="147">
        <v>4421.1584960004011</v>
      </c>
      <c r="AZ10" s="142"/>
      <c r="BA10" s="147">
        <v>1300</v>
      </c>
      <c r="BB10" s="39" t="s">
        <v>440</v>
      </c>
      <c r="BC10" s="149">
        <v>53.35</v>
      </c>
      <c r="BD10" s="43">
        <v>11.94</v>
      </c>
      <c r="BE10" s="147">
        <v>636.99900000000002</v>
      </c>
      <c r="BF10" s="147"/>
      <c r="BG10" s="147">
        <v>1336.8528905120008</v>
      </c>
      <c r="BH10" s="134">
        <v>0</v>
      </c>
      <c r="BI10" s="147">
        <v>3273.8518905120009</v>
      </c>
      <c r="BJ10" s="279">
        <v>0</v>
      </c>
      <c r="BK10" s="152">
        <v>15</v>
      </c>
      <c r="BL10" s="134"/>
      <c r="BM10" s="147">
        <v>1300</v>
      </c>
      <c r="BN10" s="39" t="s">
        <v>438</v>
      </c>
      <c r="BO10" s="149">
        <v>53.35</v>
      </c>
      <c r="BP10" s="43">
        <v>19.701000000000001</v>
      </c>
      <c r="BQ10" s="147">
        <v>1051.04835</v>
      </c>
      <c r="BR10" s="147"/>
      <c r="BS10" s="147">
        <v>2070.1101460004011</v>
      </c>
      <c r="BT10" s="147">
        <v>0</v>
      </c>
      <c r="BU10" s="155">
        <v>4421.1584960004011</v>
      </c>
      <c r="BV10" s="244" cm="1">
        <f t="array" ref="BV10">BU10*PPI_index</f>
        <v>5230.9544092363676</v>
      </c>
    </row>
    <row r="11" spans="2:74">
      <c r="B11">
        <v>3</v>
      </c>
      <c r="C11">
        <v>3683.1564973148948</v>
      </c>
      <c r="O11" s="62"/>
      <c r="P11" s="78"/>
      <c r="Q11" s="79"/>
      <c r="R11" s="414" t="s">
        <v>437</v>
      </c>
      <c r="S11" s="414"/>
      <c r="T11" s="414"/>
      <c r="U11" s="285">
        <v>20</v>
      </c>
      <c r="V11" s="271"/>
      <c r="W11" s="69"/>
      <c r="X11" s="69"/>
      <c r="Y11" s="59"/>
      <c r="Z11" s="59"/>
      <c r="AA11" s="253">
        <v>20</v>
      </c>
      <c r="AB11" s="71"/>
      <c r="AC11" s="143"/>
      <c r="AD11" s="144"/>
      <c r="AE11" s="286"/>
      <c r="AF11" s="275">
        <v>1.05</v>
      </c>
      <c r="AG11" s="147">
        <v>2159</v>
      </c>
      <c r="AH11" s="287" t="s">
        <v>442</v>
      </c>
      <c r="AI11" s="149">
        <v>53.6</v>
      </c>
      <c r="AJ11" s="288">
        <v>17.8</v>
      </c>
      <c r="AK11" s="147">
        <v>954.08</v>
      </c>
      <c r="AL11" s="147"/>
      <c r="AM11" s="147">
        <v>2119.9591310400019</v>
      </c>
      <c r="AN11" s="147">
        <v>5233.0391310400018</v>
      </c>
      <c r="AO11" s="279"/>
      <c r="AP11" s="152">
        <v>15</v>
      </c>
      <c r="AQ11" s="134"/>
      <c r="AR11" s="147">
        <v>2159</v>
      </c>
      <c r="AS11" s="287" t="s">
        <v>438</v>
      </c>
      <c r="AT11" s="149">
        <v>53.6</v>
      </c>
      <c r="AU11" s="168">
        <v>29.37</v>
      </c>
      <c r="AV11" s="147">
        <v>1574.2320000000002</v>
      </c>
      <c r="AW11" s="147"/>
      <c r="AX11" s="147">
        <v>3251.1673283680038</v>
      </c>
      <c r="AY11" s="147">
        <v>6984.3993283680038</v>
      </c>
      <c r="AZ11" s="142"/>
      <c r="BA11" s="147">
        <v>2159</v>
      </c>
      <c r="BB11" s="39" t="s">
        <v>442</v>
      </c>
      <c r="BC11" s="149">
        <v>53.6</v>
      </c>
      <c r="BD11" s="43">
        <v>17.8</v>
      </c>
      <c r="BE11" s="147">
        <v>954.08</v>
      </c>
      <c r="BF11" s="147"/>
      <c r="BG11" s="147">
        <v>2119.9591310400019</v>
      </c>
      <c r="BH11" s="134">
        <v>0</v>
      </c>
      <c r="BI11" s="147">
        <v>5233.0391310400018</v>
      </c>
      <c r="BJ11" s="279">
        <v>0</v>
      </c>
      <c r="BK11" s="152">
        <v>15</v>
      </c>
      <c r="BL11" s="134"/>
      <c r="BM11" s="147">
        <v>2159</v>
      </c>
      <c r="BN11" s="39" t="s">
        <v>438</v>
      </c>
      <c r="BO11" s="149">
        <v>53.6</v>
      </c>
      <c r="BP11" s="43">
        <v>29.37</v>
      </c>
      <c r="BQ11" s="147">
        <v>1574.2320000000002</v>
      </c>
      <c r="BR11" s="147"/>
      <c r="BS11" s="147">
        <v>3251.1673283680038</v>
      </c>
      <c r="BT11" s="147">
        <v>0</v>
      </c>
      <c r="BU11" s="155">
        <v>6984.3993283680038</v>
      </c>
      <c r="BV11" s="244" cm="1">
        <f t="array" ref="BV11">BU11*PPI_index</f>
        <v>8263.6880120098776</v>
      </c>
    </row>
    <row r="12" spans="2:74">
      <c r="B12">
        <v>5</v>
      </c>
      <c r="C12">
        <v>4108.2258883787244</v>
      </c>
      <c r="O12" s="62"/>
      <c r="P12" s="78"/>
      <c r="Q12" s="79"/>
      <c r="R12" s="414" t="s">
        <v>437</v>
      </c>
      <c r="S12" s="414"/>
      <c r="T12" s="414"/>
      <c r="U12" s="285">
        <v>50</v>
      </c>
      <c r="V12" s="271"/>
      <c r="W12" s="69"/>
      <c r="X12" s="69"/>
      <c r="Y12" s="59"/>
      <c r="Z12" s="59"/>
      <c r="AA12" s="253">
        <v>50</v>
      </c>
      <c r="AB12" s="71"/>
      <c r="AC12" s="143"/>
      <c r="AD12" s="144"/>
      <c r="AE12" s="286"/>
      <c r="AF12" s="275">
        <v>1.05</v>
      </c>
      <c r="AG12" s="147">
        <v>4113</v>
      </c>
      <c r="AH12" s="287" t="s">
        <v>442</v>
      </c>
      <c r="AI12" s="149">
        <v>53.6</v>
      </c>
      <c r="AJ12" s="288">
        <v>30.189</v>
      </c>
      <c r="AK12" s="147">
        <v>1618.1304</v>
      </c>
      <c r="AL12" s="147"/>
      <c r="AM12" s="147">
        <v>3846.0698636352035</v>
      </c>
      <c r="AN12" s="147">
        <v>9577.2002636352045</v>
      </c>
      <c r="AO12" s="279"/>
      <c r="AP12" s="152">
        <v>15</v>
      </c>
      <c r="AQ12" s="134"/>
      <c r="AR12" s="147">
        <v>4113</v>
      </c>
      <c r="AS12" s="287" t="s">
        <v>438</v>
      </c>
      <c r="AT12" s="149">
        <v>53.6</v>
      </c>
      <c r="AU12" s="168">
        <v>49.81185</v>
      </c>
      <c r="AV12" s="147">
        <v>2669.91516</v>
      </c>
      <c r="AW12" s="147"/>
      <c r="AX12" s="147">
        <v>5834.8023864278457</v>
      </c>
      <c r="AY12" s="147">
        <v>12617.717546427846</v>
      </c>
      <c r="AZ12" s="142"/>
      <c r="BA12" s="147">
        <v>4113</v>
      </c>
      <c r="BB12" s="39" t="s">
        <v>442</v>
      </c>
      <c r="BC12" s="149">
        <v>53.6</v>
      </c>
      <c r="BD12" s="43">
        <v>30.189</v>
      </c>
      <c r="BE12" s="147">
        <v>1618.1304</v>
      </c>
      <c r="BF12" s="147"/>
      <c r="BG12" s="147">
        <v>3846.0698636352035</v>
      </c>
      <c r="BH12" s="134">
        <v>0</v>
      </c>
      <c r="BI12" s="147">
        <v>9577.2002636352045</v>
      </c>
      <c r="BJ12" s="279">
        <v>0</v>
      </c>
      <c r="BK12" s="152">
        <v>15</v>
      </c>
      <c r="BL12" s="134"/>
      <c r="BM12" s="147">
        <v>4113</v>
      </c>
      <c r="BN12" s="39" t="s">
        <v>438</v>
      </c>
      <c r="BO12" s="149">
        <v>53.6</v>
      </c>
      <c r="BP12" s="43">
        <v>49.81185</v>
      </c>
      <c r="BQ12" s="147">
        <v>2669.91516</v>
      </c>
      <c r="BR12" s="147"/>
      <c r="BS12" s="147">
        <v>5834.8023864278457</v>
      </c>
      <c r="BT12" s="147">
        <v>0</v>
      </c>
      <c r="BU12" s="155">
        <v>12617.717546427846</v>
      </c>
      <c r="BV12" s="244" cm="1">
        <f t="array" ref="BV12">BU12*PPI_index</f>
        <v>14928.825848178738</v>
      </c>
    </row>
    <row r="13" spans="2:74">
      <c r="B13">
        <v>10</v>
      </c>
      <c r="C13">
        <v>5230.9544092363676</v>
      </c>
      <c r="O13" s="62"/>
      <c r="P13" s="292"/>
      <c r="Q13" s="77"/>
      <c r="R13" s="414" t="s">
        <v>437</v>
      </c>
      <c r="S13" s="96"/>
      <c r="T13" s="96"/>
      <c r="U13" s="246">
        <v>75</v>
      </c>
      <c r="V13" s="271"/>
      <c r="W13" s="69"/>
      <c r="X13" s="69"/>
      <c r="Y13" s="59"/>
      <c r="Z13" s="59"/>
      <c r="AA13" s="253">
        <v>75</v>
      </c>
      <c r="AB13" s="71"/>
      <c r="AC13" s="143"/>
      <c r="AD13" s="144"/>
      <c r="AE13" s="286"/>
      <c r="AF13" s="275">
        <v>1.05</v>
      </c>
      <c r="AG13" s="147">
        <v>6660</v>
      </c>
      <c r="AH13" s="287" t="s">
        <v>443</v>
      </c>
      <c r="AI13" s="149">
        <v>52.93</v>
      </c>
      <c r="AJ13" s="288">
        <v>35.173999999999999</v>
      </c>
      <c r="AK13" s="147">
        <v>1861.75982</v>
      </c>
      <c r="AL13" s="147"/>
      <c r="AM13" s="147">
        <v>5495.5383650921649</v>
      </c>
      <c r="AN13" s="147">
        <v>14017.298185092164</v>
      </c>
      <c r="AO13" s="279"/>
      <c r="AP13" s="152">
        <v>15</v>
      </c>
      <c r="AQ13" s="134"/>
      <c r="AR13" s="147">
        <v>6660</v>
      </c>
      <c r="AS13" s="287" t="s">
        <v>438</v>
      </c>
      <c r="AT13" s="149">
        <v>52.93</v>
      </c>
      <c r="AU13" s="168">
        <v>58.037099999999995</v>
      </c>
      <c r="AV13" s="147">
        <v>3071.903703</v>
      </c>
      <c r="AW13" s="147"/>
      <c r="AX13" s="147">
        <v>8083.5122834400781</v>
      </c>
      <c r="AY13" s="147">
        <v>17815.415986440079</v>
      </c>
      <c r="AZ13" s="142"/>
      <c r="BA13" s="147">
        <v>6660</v>
      </c>
      <c r="BB13" s="39" t="s">
        <v>443</v>
      </c>
      <c r="BC13" s="149">
        <v>52.93</v>
      </c>
      <c r="BD13" s="43">
        <v>35.173999999999999</v>
      </c>
      <c r="BE13" s="147">
        <v>1861.75982</v>
      </c>
      <c r="BF13" s="147"/>
      <c r="BG13" s="147">
        <v>5495.5383650921649</v>
      </c>
      <c r="BH13" s="134">
        <v>0</v>
      </c>
      <c r="BI13" s="147">
        <v>14017.298185092164</v>
      </c>
      <c r="BJ13" s="279">
        <v>0</v>
      </c>
      <c r="BK13" s="152">
        <v>15</v>
      </c>
      <c r="BL13" s="134"/>
      <c r="BM13" s="147">
        <v>6660</v>
      </c>
      <c r="BN13" s="39" t="s">
        <v>438</v>
      </c>
      <c r="BO13" s="149">
        <v>52.93</v>
      </c>
      <c r="BP13" s="43">
        <v>58.037099999999995</v>
      </c>
      <c r="BQ13" s="147">
        <v>3071.903703</v>
      </c>
      <c r="BR13" s="147"/>
      <c r="BS13" s="147">
        <v>8083.5122834400781</v>
      </c>
      <c r="BT13" s="147">
        <v>0</v>
      </c>
      <c r="BU13" s="155">
        <v>17815.415986440079</v>
      </c>
      <c r="BV13" s="244" cm="1">
        <f t="array" ref="BV13">BU13*PPI_index</f>
        <v>21078.554159719577</v>
      </c>
    </row>
    <row r="14" spans="2:74">
      <c r="B14">
        <v>20</v>
      </c>
      <c r="C14">
        <v>8263.6880120098776</v>
      </c>
      <c r="O14" s="62"/>
      <c r="P14" s="292"/>
      <c r="Q14" s="77"/>
      <c r="R14" s="414" t="s">
        <v>437</v>
      </c>
      <c r="S14" s="96"/>
      <c r="T14" s="96"/>
      <c r="U14" s="246">
        <v>100</v>
      </c>
      <c r="V14" s="271"/>
      <c r="W14" s="69"/>
      <c r="X14" s="69"/>
      <c r="Y14" s="59"/>
      <c r="Z14" s="59"/>
      <c r="AA14" s="253">
        <v>100</v>
      </c>
      <c r="AB14" s="71"/>
      <c r="AC14" s="143"/>
      <c r="AD14" s="144"/>
      <c r="AE14" s="286"/>
      <c r="AF14" s="275">
        <v>1.05</v>
      </c>
      <c r="AG14" s="147">
        <v>7758</v>
      </c>
      <c r="AH14" s="287" t="s">
        <v>443</v>
      </c>
      <c r="AI14" s="149">
        <v>52.93</v>
      </c>
      <c r="AJ14" s="288">
        <v>40</v>
      </c>
      <c r="AK14" s="147">
        <v>2117.1999999999998</v>
      </c>
      <c r="AL14" s="147"/>
      <c r="AM14" s="147">
        <v>6351.838273600004</v>
      </c>
      <c r="AN14" s="147">
        <v>16227.038273600003</v>
      </c>
      <c r="AO14" s="279"/>
      <c r="AP14" s="152">
        <v>15</v>
      </c>
      <c r="AQ14" s="134"/>
      <c r="AR14" s="147">
        <v>7758</v>
      </c>
      <c r="AS14" s="287" t="s">
        <v>438</v>
      </c>
      <c r="AT14" s="149">
        <v>52.93</v>
      </c>
      <c r="AU14" s="168">
        <v>66</v>
      </c>
      <c r="AV14" s="147">
        <v>3493.38</v>
      </c>
      <c r="AW14" s="147"/>
      <c r="AX14" s="147">
        <v>9323.5431811200087</v>
      </c>
      <c r="AY14" s="147">
        <v>20574.923181120008</v>
      </c>
      <c r="AZ14" s="142"/>
      <c r="BA14" s="147">
        <v>7758</v>
      </c>
      <c r="BB14" s="39" t="s">
        <v>443</v>
      </c>
      <c r="BC14" s="149">
        <v>52.93</v>
      </c>
      <c r="BD14" s="43">
        <v>40</v>
      </c>
      <c r="BE14" s="147">
        <v>2117.1999999999998</v>
      </c>
      <c r="BF14" s="147"/>
      <c r="BG14" s="147">
        <v>6351.838273600004</v>
      </c>
      <c r="BH14" s="134">
        <v>0</v>
      </c>
      <c r="BI14" s="147">
        <v>16227.038273600003</v>
      </c>
      <c r="BJ14" s="279">
        <v>0</v>
      </c>
      <c r="BK14" s="152">
        <v>15</v>
      </c>
      <c r="BL14" s="134"/>
      <c r="BM14" s="147">
        <v>7758</v>
      </c>
      <c r="BN14" s="39" t="s">
        <v>438</v>
      </c>
      <c r="BO14" s="149">
        <v>52.93</v>
      </c>
      <c r="BP14" s="43">
        <v>66</v>
      </c>
      <c r="BQ14" s="147">
        <v>3493.38</v>
      </c>
      <c r="BR14" s="147"/>
      <c r="BS14" s="147">
        <v>9323.5431811200087</v>
      </c>
      <c r="BT14" s="147">
        <v>0</v>
      </c>
      <c r="BU14" s="155">
        <v>20574.923181120008</v>
      </c>
      <c r="BV14" s="244" cm="1">
        <f t="array" ref="BV14">BU14*PPI_index</f>
        <v>24343.503005228948</v>
      </c>
    </row>
    <row r="15" spans="2:74">
      <c r="B15">
        <v>50</v>
      </c>
      <c r="C15">
        <v>14928.825848178738</v>
      </c>
      <c r="O15" s="268" t="s">
        <v>444</v>
      </c>
      <c r="P15" s="293"/>
      <c r="Q15" s="294"/>
      <c r="R15" s="295"/>
      <c r="S15" s="296"/>
      <c r="T15" s="296"/>
      <c r="U15" s="297"/>
      <c r="V15" s="298"/>
      <c r="W15" s="299"/>
      <c r="X15" s="300"/>
      <c r="Y15" s="301"/>
      <c r="Z15" s="302"/>
      <c r="AA15" s="303"/>
      <c r="AB15" s="71"/>
      <c r="AC15" s="143"/>
      <c r="AD15" s="144"/>
      <c r="AE15" s="286"/>
      <c r="AF15" s="275">
        <v>1.05</v>
      </c>
      <c r="AG15" s="304"/>
      <c r="AH15" s="305"/>
      <c r="AI15" s="306"/>
      <c r="AJ15" s="307"/>
      <c r="AK15" s="304"/>
      <c r="AL15" s="304"/>
      <c r="AM15" s="304"/>
      <c r="AN15" s="304"/>
      <c r="AO15" s="308"/>
      <c r="AP15" s="309"/>
      <c r="AQ15" s="134"/>
      <c r="AR15" s="304">
        <v>0</v>
      </c>
      <c r="AS15" s="305"/>
      <c r="AT15" s="306"/>
      <c r="AU15" s="310"/>
      <c r="AV15" s="304"/>
      <c r="AW15" s="304"/>
      <c r="AX15" s="304"/>
      <c r="AY15" s="304"/>
      <c r="AZ15" s="142"/>
      <c r="BA15" s="304"/>
      <c r="BB15" s="300"/>
      <c r="BC15" s="306"/>
      <c r="BD15" s="311"/>
      <c r="BE15" s="304"/>
      <c r="BF15" s="304"/>
      <c r="BG15" s="304"/>
      <c r="BH15" s="312"/>
      <c r="BI15" s="304"/>
      <c r="BJ15" s="308"/>
      <c r="BK15" s="309"/>
      <c r="BL15" s="134"/>
      <c r="BM15" s="304"/>
      <c r="BN15" s="300"/>
      <c r="BO15" s="306"/>
      <c r="BP15" s="311"/>
      <c r="BQ15" s="304"/>
      <c r="BR15" s="304"/>
      <c r="BS15" s="304"/>
      <c r="BT15" s="304"/>
      <c r="BU15" s="313">
        <v>0</v>
      </c>
    </row>
    <row r="16" spans="2:74">
      <c r="B16">
        <v>75</v>
      </c>
      <c r="C16">
        <v>21078.554159719577</v>
      </c>
      <c r="O16" s="62"/>
      <c r="P16" s="314"/>
      <c r="Q16" s="315" t="s">
        <v>445</v>
      </c>
      <c r="R16" s="295" t="s">
        <v>437</v>
      </c>
      <c r="S16" s="295"/>
      <c r="T16" s="295"/>
      <c r="U16" s="316">
        <v>1</v>
      </c>
      <c r="V16" s="298"/>
      <c r="W16" s="299"/>
      <c r="X16" s="299"/>
      <c r="Y16" s="317"/>
      <c r="Z16" s="59"/>
      <c r="AA16" s="303">
        <v>1</v>
      </c>
      <c r="AB16" s="71"/>
      <c r="AC16" s="143"/>
      <c r="AD16" s="144"/>
      <c r="AE16" s="286"/>
      <c r="AF16" s="275">
        <v>1.05</v>
      </c>
      <c r="AG16" s="304">
        <v>570</v>
      </c>
      <c r="AH16" s="305" t="s">
        <v>440</v>
      </c>
      <c r="AI16" s="306">
        <v>53.35</v>
      </c>
      <c r="AJ16" s="307">
        <v>10</v>
      </c>
      <c r="AK16" s="304">
        <v>533.5</v>
      </c>
      <c r="AL16" s="304"/>
      <c r="AM16" s="304">
        <v>831.58604800000046</v>
      </c>
      <c r="AN16" s="304">
        <v>1935.0860480000006</v>
      </c>
      <c r="AO16" s="308"/>
      <c r="AP16" s="309">
        <v>15</v>
      </c>
      <c r="AQ16" s="134"/>
      <c r="AR16" s="304">
        <v>570</v>
      </c>
      <c r="AS16" s="305" t="s">
        <v>440</v>
      </c>
      <c r="AT16" s="306">
        <v>53.35</v>
      </c>
      <c r="AU16" s="310">
        <v>16.5</v>
      </c>
      <c r="AV16" s="304">
        <v>880.27499999999998</v>
      </c>
      <c r="AW16" s="304"/>
      <c r="AX16" s="304">
        <v>1365.0210066000006</v>
      </c>
      <c r="AY16" s="304">
        <v>2815.2960066000005</v>
      </c>
      <c r="AZ16" s="142"/>
      <c r="BA16" s="304">
        <v>570</v>
      </c>
      <c r="BB16" s="300" t="s">
        <v>440</v>
      </c>
      <c r="BC16" s="306">
        <v>53.35</v>
      </c>
      <c r="BD16" s="311">
        <v>10</v>
      </c>
      <c r="BE16" s="304">
        <v>533.5</v>
      </c>
      <c r="BF16" s="304"/>
      <c r="BG16" s="304">
        <v>831.58604800000046</v>
      </c>
      <c r="BH16" s="312">
        <v>0</v>
      </c>
      <c r="BI16" s="304">
        <v>1935.0860480000006</v>
      </c>
      <c r="BJ16" s="308">
        <v>0</v>
      </c>
      <c r="BK16" s="309">
        <v>15</v>
      </c>
      <c r="BL16" s="134"/>
      <c r="BM16" s="304">
        <v>570</v>
      </c>
      <c r="BN16" s="300" t="s">
        <v>440</v>
      </c>
      <c r="BO16" s="306">
        <v>53.35</v>
      </c>
      <c r="BP16" s="311">
        <v>16.5</v>
      </c>
      <c r="BQ16" s="304">
        <v>880.27499999999998</v>
      </c>
      <c r="BR16" s="304"/>
      <c r="BS16" s="304">
        <v>1365.0210066000006</v>
      </c>
      <c r="BT16" s="304">
        <v>0</v>
      </c>
      <c r="BU16" s="313">
        <v>2815.2960066000005</v>
      </c>
    </row>
    <row r="17" spans="2:73">
      <c r="B17">
        <v>100</v>
      </c>
      <c r="C17">
        <v>24343.503005228948</v>
      </c>
      <c r="O17" s="62"/>
      <c r="P17" s="314"/>
      <c r="Q17" s="318" t="s">
        <v>439</v>
      </c>
      <c r="R17" s="295" t="s">
        <v>437</v>
      </c>
      <c r="S17" s="295"/>
      <c r="T17" s="295"/>
      <c r="U17" s="316">
        <v>2</v>
      </c>
      <c r="V17" s="298"/>
      <c r="W17" s="299"/>
      <c r="X17" s="299"/>
      <c r="Y17" s="317"/>
      <c r="Z17" s="59"/>
      <c r="AA17" s="303">
        <v>2</v>
      </c>
      <c r="AB17" s="71"/>
      <c r="AC17" s="143"/>
      <c r="AD17" s="144"/>
      <c r="AE17" s="286"/>
      <c r="AF17" s="275">
        <v>1.05</v>
      </c>
      <c r="AG17" s="304">
        <v>585</v>
      </c>
      <c r="AH17" s="305" t="s">
        <v>440</v>
      </c>
      <c r="AI17" s="306">
        <v>53.35</v>
      </c>
      <c r="AJ17" s="307">
        <v>10</v>
      </c>
      <c r="AK17" s="304">
        <v>533.5</v>
      </c>
      <c r="AL17" s="304"/>
      <c r="AM17" s="304">
        <v>839.91494800000032</v>
      </c>
      <c r="AN17" s="304">
        <v>1958.4149480000003</v>
      </c>
      <c r="AO17" s="308"/>
      <c r="AP17" s="309">
        <v>15</v>
      </c>
      <c r="AQ17" s="134"/>
      <c r="AR17" s="304">
        <v>585</v>
      </c>
      <c r="AS17" s="305" t="s">
        <v>440</v>
      </c>
      <c r="AT17" s="306">
        <v>53.35</v>
      </c>
      <c r="AU17" s="310">
        <v>16.5</v>
      </c>
      <c r="AV17" s="304">
        <v>880.27499999999998</v>
      </c>
      <c r="AW17" s="304"/>
      <c r="AX17" s="304">
        <v>1375.6827966000008</v>
      </c>
      <c r="AY17" s="304">
        <v>2840.9577966000006</v>
      </c>
      <c r="AZ17" s="142"/>
      <c r="BA17" s="304">
        <v>585</v>
      </c>
      <c r="BB17" s="300" t="s">
        <v>440</v>
      </c>
      <c r="BC17" s="306">
        <v>53.35</v>
      </c>
      <c r="BD17" s="311">
        <v>10</v>
      </c>
      <c r="BE17" s="304">
        <v>533.5</v>
      </c>
      <c r="BF17" s="304"/>
      <c r="BG17" s="304">
        <v>839.91494800000032</v>
      </c>
      <c r="BH17" s="312">
        <v>0</v>
      </c>
      <c r="BI17" s="304">
        <v>1958.4149480000003</v>
      </c>
      <c r="BJ17" s="308">
        <v>0</v>
      </c>
      <c r="BK17" s="309">
        <v>15</v>
      </c>
      <c r="BL17" s="134"/>
      <c r="BM17" s="304">
        <v>585</v>
      </c>
      <c r="BN17" s="300" t="s">
        <v>440</v>
      </c>
      <c r="BO17" s="306">
        <v>53.35</v>
      </c>
      <c r="BP17" s="311">
        <v>16.5</v>
      </c>
      <c r="BQ17" s="304">
        <v>880.27499999999998</v>
      </c>
      <c r="BR17" s="304"/>
      <c r="BS17" s="304">
        <v>1375.6827966000008</v>
      </c>
      <c r="BT17" s="304">
        <v>0</v>
      </c>
      <c r="BU17" s="313">
        <v>2840.9577966000006</v>
      </c>
    </row>
    <row r="18" spans="2:73">
      <c r="O18" s="62"/>
      <c r="P18" s="314"/>
      <c r="Q18" s="319" t="s">
        <v>441</v>
      </c>
      <c r="R18" s="295" t="s">
        <v>437</v>
      </c>
      <c r="S18" s="295"/>
      <c r="T18" s="295"/>
      <c r="U18" s="316">
        <v>3</v>
      </c>
      <c r="V18" s="298"/>
      <c r="W18" s="299"/>
      <c r="X18" s="299"/>
      <c r="Y18" s="317"/>
      <c r="Z18" s="59"/>
      <c r="AA18" s="303">
        <v>3</v>
      </c>
      <c r="AB18" s="71"/>
      <c r="AC18" s="143"/>
      <c r="AD18" s="144"/>
      <c r="AE18" s="286"/>
      <c r="AF18" s="275">
        <v>1.05</v>
      </c>
      <c r="AG18" s="304">
        <v>744</v>
      </c>
      <c r="AH18" s="305" t="s">
        <v>440</v>
      </c>
      <c r="AI18" s="306">
        <v>53.35</v>
      </c>
      <c r="AJ18" s="307">
        <v>10</v>
      </c>
      <c r="AK18" s="304">
        <v>533.5</v>
      </c>
      <c r="AL18" s="304"/>
      <c r="AM18" s="304">
        <v>928.20128800000043</v>
      </c>
      <c r="AN18" s="304">
        <v>2205.7012880000002</v>
      </c>
      <c r="AO18" s="308"/>
      <c r="AP18" s="309">
        <v>15</v>
      </c>
      <c r="AQ18" s="134"/>
      <c r="AR18" s="304">
        <v>744</v>
      </c>
      <c r="AS18" s="305" t="s">
        <v>440</v>
      </c>
      <c r="AT18" s="306">
        <v>53.35</v>
      </c>
      <c r="AU18" s="310">
        <v>16.5</v>
      </c>
      <c r="AV18" s="304">
        <v>880.27499999999998</v>
      </c>
      <c r="AW18" s="304"/>
      <c r="AX18" s="304">
        <v>1488.6977706000007</v>
      </c>
      <c r="AY18" s="304">
        <v>3112.9727706000008</v>
      </c>
      <c r="AZ18" s="142"/>
      <c r="BA18" s="304">
        <v>744</v>
      </c>
      <c r="BB18" s="300" t="s">
        <v>440</v>
      </c>
      <c r="BC18" s="306">
        <v>53.35</v>
      </c>
      <c r="BD18" s="311">
        <v>10</v>
      </c>
      <c r="BE18" s="304">
        <v>533.5</v>
      </c>
      <c r="BF18" s="304"/>
      <c r="BG18" s="304">
        <v>928.20128800000043</v>
      </c>
      <c r="BH18" s="312">
        <v>0</v>
      </c>
      <c r="BI18" s="304">
        <v>2205.7012880000002</v>
      </c>
      <c r="BJ18" s="308">
        <v>0</v>
      </c>
      <c r="BK18" s="309">
        <v>15</v>
      </c>
      <c r="BL18" s="134"/>
      <c r="BM18" s="304">
        <v>744</v>
      </c>
      <c r="BN18" s="300" t="s">
        <v>440</v>
      </c>
      <c r="BO18" s="306">
        <v>53.35</v>
      </c>
      <c r="BP18" s="311">
        <v>16.5</v>
      </c>
      <c r="BQ18" s="304">
        <v>880.27499999999998</v>
      </c>
      <c r="BR18" s="304"/>
      <c r="BS18" s="304">
        <v>1488.6977706000007</v>
      </c>
      <c r="BT18" s="304">
        <v>0</v>
      </c>
      <c r="BU18" s="313">
        <v>3112.9727706000008</v>
      </c>
    </row>
    <row r="19" spans="2:73">
      <c r="O19" s="62"/>
      <c r="P19" s="314"/>
      <c r="Q19" s="315"/>
      <c r="R19" s="295" t="s">
        <v>437</v>
      </c>
      <c r="S19" s="295"/>
      <c r="T19" s="295"/>
      <c r="U19" s="316">
        <v>5</v>
      </c>
      <c r="V19" s="298"/>
      <c r="W19" s="299"/>
      <c r="X19" s="299"/>
      <c r="Y19" s="317"/>
      <c r="Z19" s="59"/>
      <c r="AA19" s="303">
        <v>5</v>
      </c>
      <c r="AB19" s="71"/>
      <c r="AC19" s="143"/>
      <c r="AD19" s="144"/>
      <c r="AE19" s="286"/>
      <c r="AF19" s="275">
        <v>1.05</v>
      </c>
      <c r="AG19" s="304">
        <v>954</v>
      </c>
      <c r="AH19" s="305" t="s">
        <v>440</v>
      </c>
      <c r="AI19" s="306">
        <v>53.35</v>
      </c>
      <c r="AJ19" s="307">
        <v>10</v>
      </c>
      <c r="AK19" s="304">
        <v>533.5</v>
      </c>
      <c r="AL19" s="304"/>
      <c r="AM19" s="304">
        <v>1044.8058880000006</v>
      </c>
      <c r="AN19" s="304">
        <v>2532.3058880000008</v>
      </c>
      <c r="AO19" s="308"/>
      <c r="AP19" s="309">
        <v>15</v>
      </c>
      <c r="AQ19" s="134"/>
      <c r="AR19" s="304">
        <v>954</v>
      </c>
      <c r="AS19" s="305" t="s">
        <v>440</v>
      </c>
      <c r="AT19" s="306">
        <v>53.35</v>
      </c>
      <c r="AU19" s="310">
        <v>16.5</v>
      </c>
      <c r="AV19" s="304">
        <v>880.27499999999998</v>
      </c>
      <c r="AW19" s="304"/>
      <c r="AX19" s="304">
        <v>1637.9628306000009</v>
      </c>
      <c r="AY19" s="304">
        <v>3472.237830600001</v>
      </c>
      <c r="AZ19" s="142"/>
      <c r="BA19" s="304">
        <v>954</v>
      </c>
      <c r="BB19" s="300" t="s">
        <v>440</v>
      </c>
      <c r="BC19" s="306">
        <v>53.35</v>
      </c>
      <c r="BD19" s="311">
        <v>10</v>
      </c>
      <c r="BE19" s="304">
        <v>533.5</v>
      </c>
      <c r="BF19" s="304"/>
      <c r="BG19" s="304">
        <v>1044.8058880000006</v>
      </c>
      <c r="BH19" s="312">
        <v>0</v>
      </c>
      <c r="BI19" s="304">
        <v>2532.3058880000008</v>
      </c>
      <c r="BJ19" s="308">
        <v>0</v>
      </c>
      <c r="BK19" s="309">
        <v>15</v>
      </c>
      <c r="BL19" s="134"/>
      <c r="BM19" s="304">
        <v>954</v>
      </c>
      <c r="BN19" s="300" t="s">
        <v>440</v>
      </c>
      <c r="BO19" s="306">
        <v>53.35</v>
      </c>
      <c r="BP19" s="311">
        <v>16.5</v>
      </c>
      <c r="BQ19" s="304">
        <v>880.27499999999998</v>
      </c>
      <c r="BR19" s="304"/>
      <c r="BS19" s="304">
        <v>1637.9628306000009</v>
      </c>
      <c r="BT19" s="304">
        <v>0</v>
      </c>
      <c r="BU19" s="313">
        <v>3472.237830600001</v>
      </c>
    </row>
    <row r="20" spans="2:73">
      <c r="O20" s="62"/>
      <c r="P20" s="314"/>
      <c r="Q20" s="315"/>
      <c r="R20" s="295" t="s">
        <v>437</v>
      </c>
      <c r="S20" s="295"/>
      <c r="T20" s="295"/>
      <c r="U20" s="320">
        <v>10</v>
      </c>
      <c r="V20" s="298"/>
      <c r="W20" s="299"/>
      <c r="X20" s="299"/>
      <c r="Y20" s="317"/>
      <c r="Z20" s="59"/>
      <c r="AA20" s="303">
        <v>10</v>
      </c>
      <c r="AB20" s="71"/>
      <c r="AC20" s="143"/>
      <c r="AD20" s="144"/>
      <c r="AE20" s="286"/>
      <c r="AF20" s="275">
        <v>1.05</v>
      </c>
      <c r="AG20" s="304">
        <v>1300</v>
      </c>
      <c r="AH20" s="305" t="s">
        <v>440</v>
      </c>
      <c r="AI20" s="306">
        <v>53.35</v>
      </c>
      <c r="AJ20" s="307">
        <v>11.94</v>
      </c>
      <c r="AK20" s="304">
        <v>636.99900000000002</v>
      </c>
      <c r="AL20" s="304"/>
      <c r="AM20" s="304">
        <v>1336.8528905120008</v>
      </c>
      <c r="AN20" s="304">
        <v>3273.8518905120009</v>
      </c>
      <c r="AO20" s="308"/>
      <c r="AP20" s="309">
        <v>15</v>
      </c>
      <c r="AQ20" s="134"/>
      <c r="AR20" s="304">
        <v>1300</v>
      </c>
      <c r="AS20" s="305" t="s">
        <v>440</v>
      </c>
      <c r="AT20" s="306">
        <v>53.35</v>
      </c>
      <c r="AU20" s="310">
        <v>19.701000000000001</v>
      </c>
      <c r="AV20" s="304">
        <v>1051.04835</v>
      </c>
      <c r="AW20" s="304"/>
      <c r="AX20" s="304">
        <v>2070.1101460004011</v>
      </c>
      <c r="AY20" s="304">
        <v>4421.1584960004011</v>
      </c>
      <c r="AZ20" s="142"/>
      <c r="BA20" s="304">
        <v>1300</v>
      </c>
      <c r="BB20" s="300" t="s">
        <v>440</v>
      </c>
      <c r="BC20" s="306">
        <v>53.35</v>
      </c>
      <c r="BD20" s="311">
        <v>11.94</v>
      </c>
      <c r="BE20" s="304">
        <v>636.99900000000002</v>
      </c>
      <c r="BF20" s="304"/>
      <c r="BG20" s="304">
        <v>1336.8528905120008</v>
      </c>
      <c r="BH20" s="312">
        <v>0</v>
      </c>
      <c r="BI20" s="304">
        <v>3273.8518905120009</v>
      </c>
      <c r="BJ20" s="308">
        <v>0</v>
      </c>
      <c r="BK20" s="309">
        <v>15</v>
      </c>
      <c r="BL20" s="134"/>
      <c r="BM20" s="304">
        <v>1300</v>
      </c>
      <c r="BN20" s="300" t="s">
        <v>440</v>
      </c>
      <c r="BO20" s="306">
        <v>53.35</v>
      </c>
      <c r="BP20" s="311">
        <v>19.701000000000001</v>
      </c>
      <c r="BQ20" s="304">
        <v>1051.04835</v>
      </c>
      <c r="BR20" s="304"/>
      <c r="BS20" s="304">
        <v>2070.1101460004011</v>
      </c>
      <c r="BT20" s="304">
        <v>0</v>
      </c>
      <c r="BU20" s="313">
        <v>4421.1584960004011</v>
      </c>
    </row>
    <row r="21" spans="2:73">
      <c r="O21" s="62"/>
      <c r="P21" s="321"/>
      <c r="Q21" s="322"/>
      <c r="R21" s="295" t="s">
        <v>437</v>
      </c>
      <c r="S21" s="295"/>
      <c r="T21" s="295"/>
      <c r="U21" s="316">
        <v>20</v>
      </c>
      <c r="V21" s="298"/>
      <c r="W21" s="299"/>
      <c r="X21" s="299"/>
      <c r="Y21" s="317"/>
      <c r="Z21" s="59"/>
      <c r="AA21" s="303">
        <v>20</v>
      </c>
      <c r="AB21" s="71"/>
      <c r="AC21" s="143"/>
      <c r="AD21" s="144"/>
      <c r="AE21" s="286"/>
      <c r="AF21" s="275">
        <v>1.05</v>
      </c>
      <c r="AG21" s="304">
        <v>2159</v>
      </c>
      <c r="AH21" s="305" t="s">
        <v>442</v>
      </c>
      <c r="AI21" s="306">
        <v>53.6</v>
      </c>
      <c r="AJ21" s="307">
        <v>17.8</v>
      </c>
      <c r="AK21" s="304">
        <v>954.08</v>
      </c>
      <c r="AL21" s="304"/>
      <c r="AM21" s="304">
        <v>2119.9591310400019</v>
      </c>
      <c r="AN21" s="304">
        <v>5233.0391310400018</v>
      </c>
      <c r="AO21" s="308"/>
      <c r="AP21" s="309">
        <v>15</v>
      </c>
      <c r="AQ21" s="134"/>
      <c r="AR21" s="304">
        <v>2159</v>
      </c>
      <c r="AS21" s="305" t="s">
        <v>442</v>
      </c>
      <c r="AT21" s="306">
        <v>53.6</v>
      </c>
      <c r="AU21" s="310">
        <v>29.37</v>
      </c>
      <c r="AV21" s="304">
        <v>1574.2320000000002</v>
      </c>
      <c r="AW21" s="304"/>
      <c r="AX21" s="304">
        <v>3251.1673283680038</v>
      </c>
      <c r="AY21" s="304">
        <v>6984.3993283680038</v>
      </c>
      <c r="AZ21" s="142"/>
      <c r="BA21" s="304">
        <v>2159</v>
      </c>
      <c r="BB21" s="300" t="s">
        <v>442</v>
      </c>
      <c r="BC21" s="306">
        <v>53.6</v>
      </c>
      <c r="BD21" s="311">
        <v>17.8</v>
      </c>
      <c r="BE21" s="304">
        <v>954.08</v>
      </c>
      <c r="BF21" s="304"/>
      <c r="BG21" s="304">
        <v>2119.9591310400019</v>
      </c>
      <c r="BH21" s="312">
        <v>0</v>
      </c>
      <c r="BI21" s="304">
        <v>5233.0391310400018</v>
      </c>
      <c r="BJ21" s="308">
        <v>0</v>
      </c>
      <c r="BK21" s="309">
        <v>15</v>
      </c>
      <c r="BL21" s="134"/>
      <c r="BM21" s="304">
        <v>2159</v>
      </c>
      <c r="BN21" s="300" t="s">
        <v>442</v>
      </c>
      <c r="BO21" s="306">
        <v>53.6</v>
      </c>
      <c r="BP21" s="311">
        <v>29.37</v>
      </c>
      <c r="BQ21" s="304">
        <v>1574.2320000000002</v>
      </c>
      <c r="BR21" s="304"/>
      <c r="BS21" s="304">
        <v>3251.1673283680038</v>
      </c>
      <c r="BT21" s="304">
        <v>0</v>
      </c>
      <c r="BU21" s="313">
        <v>6984.3993283680038</v>
      </c>
    </row>
    <row r="22" spans="2:73">
      <c r="B22" t="s">
        <v>263</v>
      </c>
      <c r="O22" s="62"/>
      <c r="P22" s="321"/>
      <c r="Q22" s="322"/>
      <c r="R22" s="295" t="s">
        <v>437</v>
      </c>
      <c r="S22" s="295"/>
      <c r="T22" s="295"/>
      <c r="U22" s="316">
        <v>50</v>
      </c>
      <c r="V22" s="298"/>
      <c r="W22" s="299"/>
      <c r="X22" s="299"/>
      <c r="Y22" s="317"/>
      <c r="Z22" s="59"/>
      <c r="AA22" s="303">
        <v>50</v>
      </c>
      <c r="AB22" s="71"/>
      <c r="AC22" s="143"/>
      <c r="AD22" s="144"/>
      <c r="AE22" s="286"/>
      <c r="AF22" s="275">
        <v>1.05</v>
      </c>
      <c r="AG22" s="304">
        <v>4113</v>
      </c>
      <c r="AH22" s="305" t="s">
        <v>442</v>
      </c>
      <c r="AI22" s="306">
        <v>53.6</v>
      </c>
      <c r="AJ22" s="307">
        <v>30.189</v>
      </c>
      <c r="AK22" s="304">
        <v>1618.1304</v>
      </c>
      <c r="AL22" s="304"/>
      <c r="AM22" s="304">
        <v>3846.0698636352035</v>
      </c>
      <c r="AN22" s="304">
        <v>9577.2002636352045</v>
      </c>
      <c r="AO22" s="308"/>
      <c r="AP22" s="309">
        <v>15</v>
      </c>
      <c r="AQ22" s="134"/>
      <c r="AR22" s="304">
        <v>4113</v>
      </c>
      <c r="AS22" s="305" t="s">
        <v>442</v>
      </c>
      <c r="AT22" s="306">
        <v>53.6</v>
      </c>
      <c r="AU22" s="310">
        <v>49.81185</v>
      </c>
      <c r="AV22" s="304">
        <v>2669.91516</v>
      </c>
      <c r="AW22" s="304"/>
      <c r="AX22" s="304">
        <v>5834.8023864278457</v>
      </c>
      <c r="AY22" s="304">
        <v>12617.717546427846</v>
      </c>
      <c r="AZ22" s="142"/>
      <c r="BA22" s="304">
        <v>4113</v>
      </c>
      <c r="BB22" s="300" t="s">
        <v>442</v>
      </c>
      <c r="BC22" s="306">
        <v>53.6</v>
      </c>
      <c r="BD22" s="311">
        <v>30.189</v>
      </c>
      <c r="BE22" s="304">
        <v>1618.1304</v>
      </c>
      <c r="BF22" s="304"/>
      <c r="BG22" s="304">
        <v>3846.0698636352035</v>
      </c>
      <c r="BH22" s="312">
        <v>0</v>
      </c>
      <c r="BI22" s="304">
        <v>9577.2002636352045</v>
      </c>
      <c r="BJ22" s="308">
        <v>0</v>
      </c>
      <c r="BK22" s="309">
        <v>15</v>
      </c>
      <c r="BL22" s="134"/>
      <c r="BM22" s="304">
        <v>4113</v>
      </c>
      <c r="BN22" s="300" t="s">
        <v>442</v>
      </c>
      <c r="BO22" s="306">
        <v>53.6</v>
      </c>
      <c r="BP22" s="311">
        <v>49.81185</v>
      </c>
      <c r="BQ22" s="304">
        <v>2669.91516</v>
      </c>
      <c r="BR22" s="304"/>
      <c r="BS22" s="304">
        <v>5834.8023864278457</v>
      </c>
      <c r="BT22" s="304">
        <v>0</v>
      </c>
      <c r="BU22" s="313">
        <v>12617.717546427846</v>
      </c>
    </row>
    <row r="23" spans="2:73">
      <c r="O23" s="62"/>
      <c r="P23" s="323"/>
      <c r="Q23" s="294"/>
      <c r="R23" s="295" t="s">
        <v>437</v>
      </c>
      <c r="S23" s="296"/>
      <c r="T23" s="296"/>
      <c r="U23" s="297">
        <v>75</v>
      </c>
      <c r="V23" s="298"/>
      <c r="W23" s="299"/>
      <c r="X23" s="299"/>
      <c r="Y23" s="317"/>
      <c r="Z23" s="59"/>
      <c r="AA23" s="303">
        <v>75</v>
      </c>
      <c r="AB23" s="71"/>
      <c r="AC23" s="143"/>
      <c r="AD23" s="144"/>
      <c r="AE23" s="286"/>
      <c r="AF23" s="275">
        <v>1.05</v>
      </c>
      <c r="AG23" s="304">
        <v>6660</v>
      </c>
      <c r="AH23" s="305" t="s">
        <v>443</v>
      </c>
      <c r="AI23" s="306">
        <v>52.93</v>
      </c>
      <c r="AJ23" s="307">
        <v>35.173999999999999</v>
      </c>
      <c r="AK23" s="304">
        <v>1861.75982</v>
      </c>
      <c r="AL23" s="304"/>
      <c r="AM23" s="304">
        <v>5495.5383650921649</v>
      </c>
      <c r="AN23" s="304">
        <v>14017.298185092164</v>
      </c>
      <c r="AO23" s="308"/>
      <c r="AP23" s="309">
        <v>15</v>
      </c>
      <c r="AQ23" s="134"/>
      <c r="AR23" s="304">
        <v>6660</v>
      </c>
      <c r="AS23" s="305" t="s">
        <v>443</v>
      </c>
      <c r="AT23" s="306">
        <v>52.93</v>
      </c>
      <c r="AU23" s="310">
        <v>58.037099999999995</v>
      </c>
      <c r="AV23" s="304">
        <v>3071.903703</v>
      </c>
      <c r="AW23" s="304"/>
      <c r="AX23" s="304">
        <v>8083.5122834400781</v>
      </c>
      <c r="AY23" s="304">
        <v>17815.415986440079</v>
      </c>
      <c r="AZ23" s="142"/>
      <c r="BA23" s="304">
        <v>6660</v>
      </c>
      <c r="BB23" s="300" t="s">
        <v>443</v>
      </c>
      <c r="BC23" s="306">
        <v>52.93</v>
      </c>
      <c r="BD23" s="311">
        <v>35.173999999999999</v>
      </c>
      <c r="BE23" s="304">
        <v>1861.75982</v>
      </c>
      <c r="BF23" s="304"/>
      <c r="BG23" s="304">
        <v>5495.5383650921649</v>
      </c>
      <c r="BH23" s="312">
        <v>0</v>
      </c>
      <c r="BI23" s="304">
        <v>14017.298185092164</v>
      </c>
      <c r="BJ23" s="308">
        <v>0</v>
      </c>
      <c r="BK23" s="309">
        <v>15</v>
      </c>
      <c r="BL23" s="134"/>
      <c r="BM23" s="304">
        <v>6660</v>
      </c>
      <c r="BN23" s="300" t="s">
        <v>443</v>
      </c>
      <c r="BO23" s="306">
        <v>52.93</v>
      </c>
      <c r="BP23" s="311">
        <v>58.037099999999995</v>
      </c>
      <c r="BQ23" s="304">
        <v>3071.903703</v>
      </c>
      <c r="BR23" s="304"/>
      <c r="BS23" s="304">
        <v>8083.5122834400781</v>
      </c>
      <c r="BT23" s="304">
        <v>0</v>
      </c>
      <c r="BU23" s="313">
        <v>17815.415986440079</v>
      </c>
    </row>
    <row r="24" spans="2:73">
      <c r="O24" s="62"/>
      <c r="P24" s="323"/>
      <c r="Q24" s="294"/>
      <c r="R24" s="295" t="s">
        <v>437</v>
      </c>
      <c r="S24" s="296"/>
      <c r="T24" s="296"/>
      <c r="U24" s="297">
        <v>100</v>
      </c>
      <c r="V24" s="298"/>
      <c r="W24" s="299"/>
      <c r="X24" s="299"/>
      <c r="Y24" s="317"/>
      <c r="Z24" s="59"/>
      <c r="AA24" s="303">
        <v>100</v>
      </c>
      <c r="AB24" s="71"/>
      <c r="AC24" s="143"/>
      <c r="AD24" s="144"/>
      <c r="AE24" s="286"/>
      <c r="AF24" s="275">
        <v>1.05</v>
      </c>
      <c r="AG24" s="304">
        <v>7758</v>
      </c>
      <c r="AH24" s="305" t="s">
        <v>443</v>
      </c>
      <c r="AI24" s="306">
        <v>52.93</v>
      </c>
      <c r="AJ24" s="307">
        <v>40</v>
      </c>
      <c r="AK24" s="304">
        <v>2117.1999999999998</v>
      </c>
      <c r="AL24" s="304"/>
      <c r="AM24" s="304">
        <v>6351.838273600004</v>
      </c>
      <c r="AN24" s="304">
        <v>16227.038273600003</v>
      </c>
      <c r="AO24" s="308"/>
      <c r="AP24" s="309">
        <v>15</v>
      </c>
      <c r="AQ24" s="134"/>
      <c r="AR24" s="304">
        <v>7758</v>
      </c>
      <c r="AS24" s="305" t="s">
        <v>443</v>
      </c>
      <c r="AT24" s="306">
        <v>52.93</v>
      </c>
      <c r="AU24" s="310">
        <v>66</v>
      </c>
      <c r="AV24" s="304">
        <v>3493.38</v>
      </c>
      <c r="AW24" s="304"/>
      <c r="AX24" s="304">
        <v>9323.5431811200087</v>
      </c>
      <c r="AY24" s="304">
        <v>20574.923181120008</v>
      </c>
      <c r="AZ24" s="142"/>
      <c r="BA24" s="304">
        <v>7758</v>
      </c>
      <c r="BB24" s="300" t="s">
        <v>443</v>
      </c>
      <c r="BC24" s="306">
        <v>52.93</v>
      </c>
      <c r="BD24" s="311">
        <v>40</v>
      </c>
      <c r="BE24" s="304">
        <v>2117.1999999999998</v>
      </c>
      <c r="BF24" s="304"/>
      <c r="BG24" s="304">
        <v>6351.838273600004</v>
      </c>
      <c r="BH24" s="312">
        <v>0</v>
      </c>
      <c r="BI24" s="304">
        <v>16227.038273600003</v>
      </c>
      <c r="BJ24" s="308">
        <v>0</v>
      </c>
      <c r="BK24" s="309">
        <v>15</v>
      </c>
      <c r="BL24" s="134"/>
      <c r="BM24" s="304">
        <v>7758</v>
      </c>
      <c r="BN24" s="300" t="s">
        <v>443</v>
      </c>
      <c r="BO24" s="306">
        <v>52.93</v>
      </c>
      <c r="BP24" s="311">
        <v>66</v>
      </c>
      <c r="BQ24" s="304">
        <v>3493.38</v>
      </c>
      <c r="BR24" s="304"/>
      <c r="BS24" s="304">
        <v>9323.5431811200087</v>
      </c>
      <c r="BT24" s="304">
        <v>0</v>
      </c>
      <c r="BU24" s="313">
        <v>20574.923181120008</v>
      </c>
    </row>
  </sheetData>
  <mergeCells count="3">
    <mergeCell ref="O1:O3"/>
    <mergeCell ref="P1:U2"/>
    <mergeCell ref="V1:AA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2C7A-FBD7-41BD-A856-027ED7C0DE1A}">
  <dimension ref="B1:P31"/>
  <sheetViews>
    <sheetView workbookViewId="0">
      <selection activeCell="C82" sqref="C82:D82"/>
    </sheetView>
  </sheetViews>
  <sheetFormatPr defaultRowHeight="14.4"/>
  <sheetData>
    <row r="1" spans="2:14">
      <c r="I1" s="4" t="s">
        <v>446</v>
      </c>
    </row>
    <row r="2" spans="2:14">
      <c r="B2" t="s">
        <v>112</v>
      </c>
      <c r="C2" t="s">
        <v>447</v>
      </c>
    </row>
    <row r="3" spans="2:14">
      <c r="B3">
        <v>1.5</v>
      </c>
      <c r="C3">
        <v>1700</v>
      </c>
      <c r="D3">
        <f>C3/B3</f>
        <v>1133.3333333333333</v>
      </c>
      <c r="E3">
        <f>576*B3+2352</f>
        <v>3216</v>
      </c>
      <c r="J3" s="354" t="s">
        <v>448</v>
      </c>
      <c r="K3" s="354" t="s">
        <v>112</v>
      </c>
      <c r="L3" s="354" t="s">
        <v>449</v>
      </c>
      <c r="M3" s="354" t="s">
        <v>450</v>
      </c>
      <c r="N3" s="354" t="s">
        <v>451</v>
      </c>
    </row>
    <row r="4" spans="2:14">
      <c r="B4">
        <v>2</v>
      </c>
      <c r="C4">
        <v>2861</v>
      </c>
      <c r="D4">
        <f t="shared" ref="D4:D11" si="0">C4/B4</f>
        <v>1430.5</v>
      </c>
      <c r="E4">
        <f t="shared" ref="E4:E11" si="1">576*B4+2352</f>
        <v>3504</v>
      </c>
      <c r="J4" t="s">
        <v>452</v>
      </c>
      <c r="K4">
        <v>1</v>
      </c>
      <c r="L4">
        <v>12.2</v>
      </c>
      <c r="M4" s="331">
        <v>2412</v>
      </c>
      <c r="N4" s="331">
        <f t="shared" ref="N4:N14" si="2">M4/K4</f>
        <v>2412</v>
      </c>
    </row>
    <row r="5" spans="2:14">
      <c r="B5">
        <v>2.5</v>
      </c>
      <c r="C5">
        <v>3808</v>
      </c>
      <c r="D5">
        <f t="shared" si="0"/>
        <v>1523.2</v>
      </c>
      <c r="E5">
        <f t="shared" si="1"/>
        <v>3792</v>
      </c>
      <c r="J5" t="s">
        <v>452</v>
      </c>
      <c r="K5">
        <v>1.5</v>
      </c>
      <c r="L5">
        <v>14.1</v>
      </c>
      <c r="M5" s="331">
        <v>2624</v>
      </c>
      <c r="N5" s="331">
        <f t="shared" si="2"/>
        <v>1749.3333333333333</v>
      </c>
    </row>
    <row r="6" spans="2:14">
      <c r="B6">
        <v>3</v>
      </c>
      <c r="C6">
        <v>2305</v>
      </c>
      <c r="D6">
        <f t="shared" si="0"/>
        <v>768.33333333333337</v>
      </c>
      <c r="E6">
        <f t="shared" si="1"/>
        <v>4080</v>
      </c>
      <c r="J6" t="s">
        <v>452</v>
      </c>
      <c r="K6">
        <v>2</v>
      </c>
      <c r="L6">
        <v>14.2</v>
      </c>
      <c r="M6" s="331">
        <v>2861</v>
      </c>
      <c r="N6" s="331">
        <f t="shared" si="2"/>
        <v>1430.5</v>
      </c>
    </row>
    <row r="7" spans="2:14">
      <c r="B7">
        <v>3</v>
      </c>
      <c r="C7">
        <v>3335.74</v>
      </c>
      <c r="D7">
        <f t="shared" si="0"/>
        <v>1111.9133333333332</v>
      </c>
      <c r="E7">
        <f t="shared" si="1"/>
        <v>4080</v>
      </c>
      <c r="J7" t="s">
        <v>452</v>
      </c>
      <c r="K7">
        <v>2.5</v>
      </c>
      <c r="L7">
        <v>13.4</v>
      </c>
      <c r="M7" s="331">
        <v>2915</v>
      </c>
      <c r="N7" s="331">
        <f t="shared" si="2"/>
        <v>1166</v>
      </c>
    </row>
    <row r="8" spans="2:14">
      <c r="B8">
        <v>3.5</v>
      </c>
      <c r="C8">
        <v>2900</v>
      </c>
      <c r="D8">
        <f t="shared" si="0"/>
        <v>828.57142857142856</v>
      </c>
      <c r="E8">
        <f t="shared" si="1"/>
        <v>4368</v>
      </c>
      <c r="J8" t="s">
        <v>452</v>
      </c>
      <c r="K8">
        <v>3</v>
      </c>
      <c r="L8">
        <v>14.3</v>
      </c>
      <c r="M8" s="331">
        <v>3293</v>
      </c>
      <c r="N8" s="331">
        <f t="shared" si="2"/>
        <v>1097.6666666666667</v>
      </c>
    </row>
    <row r="9" spans="2:14" ht="14.7" thickBot="1">
      <c r="B9">
        <v>4</v>
      </c>
      <c r="C9">
        <v>4381</v>
      </c>
      <c r="D9">
        <f t="shared" si="0"/>
        <v>1095.25</v>
      </c>
      <c r="E9">
        <f t="shared" si="1"/>
        <v>4656</v>
      </c>
      <c r="J9" s="355" t="s">
        <v>452</v>
      </c>
      <c r="K9" s="355">
        <v>3.5</v>
      </c>
      <c r="L9" s="355">
        <v>13.65</v>
      </c>
      <c r="M9" s="356">
        <v>3480</v>
      </c>
      <c r="N9" s="356">
        <f t="shared" si="2"/>
        <v>994.28571428571433</v>
      </c>
    </row>
    <row r="10" spans="2:14">
      <c r="B10">
        <v>5</v>
      </c>
      <c r="C10">
        <v>4865</v>
      </c>
      <c r="D10">
        <f t="shared" si="0"/>
        <v>973</v>
      </c>
      <c r="E10">
        <f t="shared" si="1"/>
        <v>5232</v>
      </c>
      <c r="J10" t="s">
        <v>453</v>
      </c>
      <c r="K10">
        <v>1.5</v>
      </c>
      <c r="L10">
        <v>13.4</v>
      </c>
      <c r="M10" s="331">
        <v>3040</v>
      </c>
      <c r="N10" s="331">
        <f t="shared" si="2"/>
        <v>2026.6666666666667</v>
      </c>
    </row>
    <row r="11" spans="2:14">
      <c r="B11">
        <v>10</v>
      </c>
      <c r="C11">
        <v>14691</v>
      </c>
      <c r="D11">
        <f t="shared" si="0"/>
        <v>1469.1</v>
      </c>
      <c r="E11">
        <f t="shared" si="1"/>
        <v>8112</v>
      </c>
      <c r="J11" t="s">
        <v>453</v>
      </c>
      <c r="K11">
        <v>2</v>
      </c>
      <c r="L11" s="261">
        <v>13</v>
      </c>
      <c r="M11" s="331">
        <v>3335</v>
      </c>
      <c r="N11" s="331">
        <f t="shared" si="2"/>
        <v>1667.5</v>
      </c>
    </row>
    <row r="12" spans="2:14">
      <c r="J12" t="s">
        <v>453</v>
      </c>
      <c r="K12">
        <v>2.5</v>
      </c>
      <c r="L12">
        <v>13.8</v>
      </c>
      <c r="M12" s="331">
        <v>3576</v>
      </c>
      <c r="N12" s="331">
        <f t="shared" si="2"/>
        <v>1430.4</v>
      </c>
    </row>
    <row r="13" spans="2:14">
      <c r="D13">
        <f>AVERAGE(D3:D11)</f>
        <v>1148.1334920634918</v>
      </c>
      <c r="J13" t="s">
        <v>453</v>
      </c>
      <c r="K13">
        <v>3</v>
      </c>
      <c r="L13" s="261">
        <v>14</v>
      </c>
      <c r="M13" s="331">
        <v>3854</v>
      </c>
      <c r="N13" s="331">
        <f t="shared" si="2"/>
        <v>1284.6666666666667</v>
      </c>
    </row>
    <row r="14" spans="2:14">
      <c r="J14" t="s">
        <v>453</v>
      </c>
      <c r="K14">
        <v>3.5</v>
      </c>
      <c r="L14" s="261">
        <v>14</v>
      </c>
      <c r="M14" s="331">
        <v>3994</v>
      </c>
      <c r="N14" s="331">
        <f t="shared" si="2"/>
        <v>1141.1428571428571</v>
      </c>
    </row>
    <row r="19" spans="10:16">
      <c r="J19" t="s">
        <v>454</v>
      </c>
    </row>
    <row r="20" spans="10:16">
      <c r="J20" t="s">
        <v>455</v>
      </c>
    </row>
    <row r="21" spans="10:16">
      <c r="M21" s="563" t="s">
        <v>456</v>
      </c>
      <c r="N21" s="563" t="s">
        <v>457</v>
      </c>
      <c r="P21" s="354"/>
    </row>
    <row r="22" spans="10:16">
      <c r="K22" s="354" t="s">
        <v>112</v>
      </c>
      <c r="L22" s="354"/>
      <c r="M22" s="563"/>
      <c r="N22" s="563"/>
      <c r="P22" t="s">
        <v>296</v>
      </c>
    </row>
    <row r="23" spans="10:16">
      <c r="K23">
        <v>1</v>
      </c>
      <c r="M23" s="331">
        <v>2125</v>
      </c>
      <c r="N23" s="331">
        <v>3050</v>
      </c>
      <c r="P23">
        <f>576.07*K23+2351.7</f>
        <v>2927.77</v>
      </c>
    </row>
    <row r="24" spans="10:16">
      <c r="K24">
        <v>1.5</v>
      </c>
      <c r="M24" s="331">
        <v>2075</v>
      </c>
      <c r="N24" s="331">
        <v>3050</v>
      </c>
      <c r="P24">
        <f t="shared" ref="P24:P30" si="3">576.07*K24+2351.7</f>
        <v>3215.8049999999998</v>
      </c>
    </row>
    <row r="25" spans="10:16">
      <c r="K25">
        <v>2</v>
      </c>
      <c r="M25" s="331">
        <v>2475</v>
      </c>
      <c r="N25" s="331">
        <v>3550</v>
      </c>
      <c r="P25">
        <f t="shared" si="3"/>
        <v>3503.84</v>
      </c>
    </row>
    <row r="26" spans="10:16">
      <c r="K26">
        <v>2.5</v>
      </c>
      <c r="M26" s="331">
        <v>2700</v>
      </c>
      <c r="N26" s="331">
        <v>3850</v>
      </c>
      <c r="P26">
        <f t="shared" si="3"/>
        <v>3791.875</v>
      </c>
    </row>
    <row r="27" spans="10:16">
      <c r="K27">
        <v>3</v>
      </c>
      <c r="M27" s="331">
        <v>2750</v>
      </c>
      <c r="N27" s="331">
        <v>4025</v>
      </c>
      <c r="P27">
        <f t="shared" si="3"/>
        <v>4079.91</v>
      </c>
    </row>
    <row r="28" spans="10:16">
      <c r="K28">
        <v>3.5</v>
      </c>
      <c r="M28" s="331">
        <v>2975</v>
      </c>
      <c r="N28" s="331">
        <v>4350</v>
      </c>
      <c r="P28">
        <f t="shared" si="3"/>
        <v>4367.9449999999997</v>
      </c>
    </row>
    <row r="29" spans="10:16">
      <c r="K29">
        <f>K28+0.5</f>
        <v>4</v>
      </c>
      <c r="M29" s="331">
        <v>3125</v>
      </c>
      <c r="N29" s="331">
        <v>4600</v>
      </c>
      <c r="P29">
        <f t="shared" si="3"/>
        <v>4655.9799999999996</v>
      </c>
    </row>
    <row r="30" spans="10:16">
      <c r="K30">
        <v>5</v>
      </c>
      <c r="M30" s="331">
        <v>3400</v>
      </c>
      <c r="N30" s="331">
        <v>5300</v>
      </c>
      <c r="P30">
        <f t="shared" si="3"/>
        <v>5232.05</v>
      </c>
    </row>
    <row r="31" spans="10:16">
      <c r="M31" s="331"/>
    </row>
  </sheetData>
  <sortState xmlns:xlrd2="http://schemas.microsoft.com/office/spreadsheetml/2017/richdata2" ref="B3:C11">
    <sortCondition ref="B3:B11"/>
  </sortState>
  <mergeCells count="2">
    <mergeCell ref="M21:M22"/>
    <mergeCell ref="N21:N22"/>
  </mergeCells>
  <hyperlinks>
    <hyperlink ref="I1" r:id="rId1" xr:uid="{B2B0E7A6-BD16-4D6A-9744-3F4F6538AC8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ADB48-0938-4D5E-B329-557BDC9B05DA}">
  <sheetPr>
    <tabColor theme="9" tint="-0.249977111117893"/>
  </sheetPr>
  <dimension ref="A1:V189"/>
  <sheetViews>
    <sheetView workbookViewId="0">
      <selection activeCell="D11" sqref="D11"/>
    </sheetView>
  </sheetViews>
  <sheetFormatPr defaultColWidth="9.15625" defaultRowHeight="14.4"/>
  <cols>
    <col min="1" max="1" width="9.15625" style="358"/>
    <col min="2" max="2" width="6.83984375" style="367" customWidth="1"/>
    <col min="3" max="3" width="31" style="367" customWidth="1"/>
    <col min="4" max="4" width="24.41796875" style="367" customWidth="1"/>
    <col min="5" max="5" width="24.41796875" style="367" bestFit="1" customWidth="1"/>
    <col min="6" max="6" width="12.41796875" style="367" customWidth="1"/>
    <col min="7" max="7" width="15.578125" style="367" customWidth="1"/>
    <col min="8" max="8" width="16.26171875" style="367" customWidth="1"/>
    <col min="9" max="9" width="26.26171875" style="367" customWidth="1"/>
    <col min="10" max="10" width="9" style="367" customWidth="1"/>
    <col min="11" max="11" width="14.83984375" style="358" customWidth="1"/>
    <col min="12" max="12" width="13.15625" style="358" bestFit="1" customWidth="1"/>
    <col min="13" max="13" width="72.41796875" style="358" customWidth="1"/>
    <col min="14" max="22" width="9.15625" style="358"/>
    <col min="23" max="16384" width="9.15625" style="367"/>
  </cols>
  <sheetData>
    <row r="1" spans="2:10" s="358" customFormat="1" ht="14.7" thickBot="1"/>
    <row r="2" spans="2:10" s="358" customFormat="1">
      <c r="B2" s="359"/>
      <c r="C2" s="360"/>
      <c r="D2" s="360"/>
      <c r="E2" s="360"/>
      <c r="F2" s="360"/>
      <c r="G2" s="360"/>
      <c r="H2" s="360"/>
      <c r="I2" s="360"/>
      <c r="J2" s="361"/>
    </row>
    <row r="3" spans="2:10" s="358" customFormat="1" ht="27.6">
      <c r="B3" s="362"/>
      <c r="C3" s="458" t="s">
        <v>9</v>
      </c>
      <c r="D3" s="458"/>
      <c r="E3" s="458"/>
      <c r="F3" s="458"/>
      <c r="G3" s="458"/>
      <c r="H3" s="458"/>
      <c r="I3" s="458"/>
      <c r="J3" s="363"/>
    </row>
    <row r="4" spans="2:10" ht="14.7" thickBot="1">
      <c r="B4" s="364"/>
      <c r="C4" s="365"/>
      <c r="D4" s="365"/>
      <c r="E4" s="365"/>
      <c r="F4" s="365"/>
      <c r="G4" s="365"/>
      <c r="H4" s="365"/>
      <c r="I4" s="365"/>
      <c r="J4" s="366"/>
    </row>
    <row r="5" spans="2:10">
      <c r="B5" s="368"/>
      <c r="C5" s="369"/>
      <c r="D5" s="369"/>
      <c r="E5" s="369"/>
      <c r="F5" s="369"/>
      <c r="G5" s="369"/>
      <c r="H5" s="369"/>
      <c r="I5" s="369"/>
      <c r="J5" s="370"/>
    </row>
    <row r="6" spans="2:10" ht="23.1">
      <c r="B6" s="368"/>
      <c r="C6" s="371" t="s">
        <v>10</v>
      </c>
      <c r="D6" s="371"/>
      <c r="E6" s="371"/>
      <c r="F6" s="371"/>
      <c r="G6" s="369"/>
      <c r="H6" s="369"/>
      <c r="I6" s="369"/>
      <c r="J6" s="370"/>
    </row>
    <row r="7" spans="2:10" ht="33" customHeight="1">
      <c r="B7" s="368"/>
      <c r="C7" s="537" t="s">
        <v>458</v>
      </c>
      <c r="D7" s="537"/>
      <c r="E7" s="537"/>
      <c r="F7" s="537"/>
      <c r="G7" s="537"/>
      <c r="H7" s="537"/>
      <c r="I7" s="537"/>
      <c r="J7" s="370"/>
    </row>
    <row r="8" spans="2:10" ht="14.7" thickBot="1">
      <c r="B8" s="368"/>
      <c r="C8" s="369"/>
      <c r="D8" s="369"/>
      <c r="E8" s="369"/>
      <c r="F8" s="369"/>
      <c r="G8" s="369"/>
      <c r="H8" s="369"/>
      <c r="I8" s="369"/>
      <c r="J8" s="370"/>
    </row>
    <row r="9" spans="2:10" ht="18.600000000000001" thickBot="1">
      <c r="B9" s="368"/>
      <c r="C9" s="494" t="s">
        <v>11</v>
      </c>
      <c r="D9" s="495"/>
      <c r="E9" s="496"/>
      <c r="F9" s="369"/>
      <c r="J9" s="370"/>
    </row>
    <row r="10" spans="2:10" ht="14.7" thickBot="1">
      <c r="B10" s="368"/>
      <c r="C10" s="372" t="s">
        <v>12</v>
      </c>
      <c r="D10" s="373" t="s">
        <v>13</v>
      </c>
      <c r="E10" s="374" t="s">
        <v>14</v>
      </c>
      <c r="F10" s="369"/>
      <c r="G10" s="506" t="s">
        <v>15</v>
      </c>
      <c r="H10" s="507"/>
      <c r="I10" s="508"/>
      <c r="J10" s="370"/>
    </row>
    <row r="11" spans="2:10">
      <c r="B11" s="368"/>
      <c r="C11" s="375" t="s">
        <v>462</v>
      </c>
      <c r="D11" s="403"/>
      <c r="E11" s="376" t="s">
        <v>16</v>
      </c>
      <c r="F11" s="369"/>
      <c r="G11" s="512" t="s">
        <v>17</v>
      </c>
      <c r="H11" s="513"/>
      <c r="I11" s="514"/>
      <c r="J11" s="370"/>
    </row>
    <row r="12" spans="2:10" ht="14.7" thickBot="1">
      <c r="B12" s="368"/>
      <c r="C12" s="377" t="s">
        <v>18</v>
      </c>
      <c r="D12" s="403"/>
      <c r="E12" s="378" t="s">
        <v>16</v>
      </c>
      <c r="F12" s="369"/>
      <c r="G12" s="509" t="s">
        <v>19</v>
      </c>
      <c r="H12" s="510"/>
      <c r="I12" s="511"/>
      <c r="J12" s="370"/>
    </row>
    <row r="13" spans="2:10">
      <c r="B13" s="368"/>
      <c r="C13" s="377" t="s">
        <v>20</v>
      </c>
      <c r="D13" s="403"/>
      <c r="E13" s="378" t="s">
        <v>16</v>
      </c>
      <c r="F13" s="369"/>
      <c r="J13" s="370"/>
    </row>
    <row r="14" spans="2:10">
      <c r="B14" s="368"/>
      <c r="C14" s="377" t="s">
        <v>21</v>
      </c>
      <c r="D14" s="403"/>
      <c r="E14" s="378" t="s">
        <v>16</v>
      </c>
      <c r="F14" s="369"/>
      <c r="J14" s="370"/>
    </row>
    <row r="15" spans="2:10">
      <c r="B15" s="368"/>
      <c r="C15" s="377" t="s">
        <v>22</v>
      </c>
      <c r="D15" s="404"/>
      <c r="E15" s="378" t="s">
        <v>461</v>
      </c>
      <c r="F15" s="369"/>
      <c r="J15" s="370"/>
    </row>
    <row r="16" spans="2:10">
      <c r="B16" s="368"/>
      <c r="C16" s="377" t="s">
        <v>23</v>
      </c>
      <c r="D16" s="404"/>
      <c r="E16" s="378" t="s">
        <v>16</v>
      </c>
      <c r="F16" s="369"/>
      <c r="J16" s="370"/>
    </row>
    <row r="17" spans="2:10">
      <c r="B17" s="368"/>
      <c r="C17" s="377" t="s">
        <v>464</v>
      </c>
      <c r="D17" s="436"/>
      <c r="E17" s="378"/>
      <c r="F17" s="369"/>
      <c r="J17" s="370"/>
    </row>
    <row r="18" spans="2:10" ht="14.7" thickBot="1">
      <c r="B18" s="368"/>
      <c r="C18" s="379" t="s">
        <v>24</v>
      </c>
      <c r="D18" s="405" t="s">
        <v>25</v>
      </c>
      <c r="E18" s="380"/>
      <c r="F18" s="369"/>
      <c r="G18" s="369"/>
      <c r="H18" s="369"/>
      <c r="I18" s="369"/>
      <c r="J18" s="370"/>
    </row>
    <row r="19" spans="2:10" ht="23.25" customHeight="1">
      <c r="B19" s="381"/>
      <c r="C19" s="382"/>
      <c r="D19" s="382"/>
      <c r="E19" s="382"/>
      <c r="F19" s="382"/>
      <c r="G19" s="382"/>
      <c r="H19" s="382"/>
      <c r="I19" s="382"/>
      <c r="J19" s="383"/>
    </row>
    <row r="20" spans="2:10">
      <c r="B20" s="368"/>
      <c r="C20" s="369"/>
      <c r="D20" s="369"/>
      <c r="E20" s="369"/>
      <c r="F20" s="369"/>
      <c r="G20" s="369"/>
      <c r="H20" s="369"/>
      <c r="I20" s="369"/>
      <c r="J20" s="370"/>
    </row>
    <row r="21" spans="2:10" ht="23.1">
      <c r="B21" s="368"/>
      <c r="C21" s="371" t="s">
        <v>26</v>
      </c>
      <c r="D21" s="369"/>
      <c r="E21" s="369"/>
      <c r="F21" s="369"/>
      <c r="G21" s="369"/>
      <c r="H21" s="369"/>
      <c r="I21" s="369"/>
      <c r="J21" s="370"/>
    </row>
    <row r="22" spans="2:10" ht="23.4" thickBot="1">
      <c r="B22" s="368"/>
      <c r="C22" s="371"/>
      <c r="D22" s="369"/>
      <c r="E22" s="369"/>
      <c r="F22" s="369"/>
      <c r="G22" s="369"/>
      <c r="H22" s="369"/>
      <c r="I22" s="369"/>
      <c r="J22" s="370"/>
    </row>
    <row r="23" spans="2:10" ht="52.5" customHeight="1" thickBot="1">
      <c r="B23" s="368"/>
      <c r="C23" s="538" t="s">
        <v>27</v>
      </c>
      <c r="D23" s="539"/>
      <c r="E23" s="539"/>
      <c r="F23" s="539"/>
      <c r="G23" s="539"/>
      <c r="H23" s="539"/>
      <c r="I23" s="540"/>
      <c r="J23" s="370"/>
    </row>
    <row r="24" spans="2:10" ht="12.75" customHeight="1" thickBot="1">
      <c r="B24" s="368"/>
      <c r="C24" s="409"/>
      <c r="D24" s="409"/>
      <c r="E24" s="409"/>
      <c r="F24" s="409"/>
      <c r="G24" s="409"/>
      <c r="H24" s="409"/>
      <c r="I24" s="409"/>
      <c r="J24" s="370"/>
    </row>
    <row r="25" spans="2:10" ht="18.3">
      <c r="B25" s="368"/>
      <c r="C25" s="494" t="s">
        <v>28</v>
      </c>
      <c r="D25" s="495"/>
      <c r="E25" s="495"/>
      <c r="F25" s="495"/>
      <c r="G25" s="495"/>
      <c r="H25" s="495"/>
      <c r="I25" s="496"/>
      <c r="J25" s="370"/>
    </row>
    <row r="26" spans="2:10" ht="14.7" thickBot="1">
      <c r="B26" s="368"/>
      <c r="C26" s="521" t="s">
        <v>29</v>
      </c>
      <c r="D26" s="522"/>
      <c r="E26" s="411" t="s">
        <v>30</v>
      </c>
      <c r="F26" s="535" t="s">
        <v>31</v>
      </c>
      <c r="G26" s="535"/>
      <c r="H26" s="535"/>
      <c r="I26" s="536"/>
      <c r="J26" s="370"/>
    </row>
    <row r="27" spans="2:10">
      <c r="B27" s="368"/>
      <c r="C27" s="523"/>
      <c r="D27" s="524"/>
      <c r="E27" s="384" t="str">
        <f>IF(C27="","",IF(INDEX(Calculations!$E$41:$E$75,MATCH(C27,Calculations!$C$41:$C$75,0)) = "", INDEX(Calculations!$D$41:$D$75,MATCH(C27,Calculations!$C$41:$C$75,0)), INDEX(Calculations!$G$41:$G$75,MATCH(C27,Calculations!$C$41:$C$75,0))))</f>
        <v/>
      </c>
      <c r="F27" s="518" t="str">
        <f>IFERROR(HYPERLINK(INDEX(Calculations!$I$3:$I$37,MATCH(CostEstimateCalculator!C27,Calculations!$C$41:$C$75,0)),INDEX(Calculations!$H$3:$H$37,MATCH(CostEstimateCalculator!C27,Calculations!$C$41:$C$75,0))),"")</f>
        <v/>
      </c>
      <c r="G27" s="519"/>
      <c r="H27" s="519"/>
      <c r="I27" s="520"/>
      <c r="J27" s="408" t="str">
        <f>IFERROR(INDEX(Calculations!$J$3:$J$38,MATCH(CostEstimateCalculator!C27,Calculations!$C$3:$C$37,0)),"")</f>
        <v/>
      </c>
    </row>
    <row r="28" spans="2:10">
      <c r="B28" s="368"/>
      <c r="C28" s="523"/>
      <c r="D28" s="524"/>
      <c r="E28" s="384" t="str">
        <f>IF(C28="","",IF(INDEX(Calculations!$E$41:$E$75,MATCH(C28,Calculations!$C$41:$C$75,0)) = "", INDEX(Calculations!$D$41:$D$75,MATCH(C28,Calculations!$C$41:$C$75,0)), INDEX(Calculations!$G$41:$G$75,MATCH(C28,Calculations!$C$41:$C$75,0))))</f>
        <v/>
      </c>
      <c r="F28" s="518" t="str">
        <f>IFERROR(HYPERLINK(INDEX(Calculations!$I$3:$I$37,MATCH(CostEstimateCalculator!C28,Calculations!$C$41:$C$75,0)),INDEX(Calculations!$H$3:$H$37,MATCH(CostEstimateCalculator!C28,Calculations!$C$41:$C$75,0))),"")</f>
        <v/>
      </c>
      <c r="G28" s="519"/>
      <c r="H28" s="519"/>
      <c r="I28" s="520"/>
      <c r="J28" s="408" t="str">
        <f>IFERROR(INDEX(Calculations!$J$3:$J$38,MATCH(CostEstimateCalculator!C28,Calculations!$C$3:$C$37,0)),"")</f>
        <v/>
      </c>
    </row>
    <row r="29" spans="2:10">
      <c r="B29" s="368"/>
      <c r="C29" s="523"/>
      <c r="D29" s="524"/>
      <c r="E29" s="384" t="str">
        <f>IF(C29="","",IF(INDEX(Calculations!$E$41:$E$75,MATCH(C29,Calculations!$C$41:$C$75,0)) = "", INDEX(Calculations!$D$41:$D$75,MATCH(C29,Calculations!$C$41:$C$75,0)), INDEX(Calculations!$G$41:$G$75,MATCH(C29,Calculations!$C$41:$C$75,0))))</f>
        <v/>
      </c>
      <c r="F29" s="518" t="str">
        <f>IFERROR(HYPERLINK(INDEX(Calculations!$I$3:$I$37,MATCH(CostEstimateCalculator!C29,Calculations!$C$41:$C$75,0)),INDEX(Calculations!$H$3:$H$37,MATCH(CostEstimateCalculator!C29,Calculations!$C$41:$C$75,0))),"")</f>
        <v/>
      </c>
      <c r="G29" s="519"/>
      <c r="H29" s="519"/>
      <c r="I29" s="520"/>
      <c r="J29" s="408" t="str">
        <f>IFERROR(INDEX(Calculations!$J$3:$J$38,MATCH(CostEstimateCalculator!C29,Calculations!$C$3:$C$37,0)),"")</f>
        <v/>
      </c>
    </row>
    <row r="30" spans="2:10">
      <c r="B30" s="368"/>
      <c r="C30" s="523"/>
      <c r="D30" s="524"/>
      <c r="E30" s="384" t="str">
        <f>IF(C30="","",IF(INDEX(Calculations!$E$41:$E$75,MATCH(C30,Calculations!$C$41:$C$75,0)) = "", INDEX(Calculations!$D$41:$D$75,MATCH(C30,Calculations!$C$41:$C$75,0)), INDEX(Calculations!$G$41:$G$75,MATCH(C30,Calculations!$C$41:$C$75,0))))</f>
        <v/>
      </c>
      <c r="F30" s="518" t="str">
        <f>IFERROR(HYPERLINK(INDEX(Calculations!$I$3:$I$37,MATCH(CostEstimateCalculator!C30,Calculations!$C$41:$C$75,0)),INDEX(Calculations!$H$3:$H$37,MATCH(CostEstimateCalculator!C30,Calculations!$C$41:$C$75,0))),"")</f>
        <v/>
      </c>
      <c r="G30" s="519"/>
      <c r="H30" s="519"/>
      <c r="I30" s="520"/>
      <c r="J30" s="408" t="str">
        <f>IFERROR(INDEX(Calculations!$J$3:$J$38,MATCH(CostEstimateCalculator!C30,Calculations!$C$3:$C$37,0)),"")</f>
        <v/>
      </c>
    </row>
    <row r="31" spans="2:10">
      <c r="B31" s="368"/>
      <c r="C31" s="523"/>
      <c r="D31" s="524"/>
      <c r="E31" s="385" t="str">
        <f>IF(C31="","",IF(INDEX(Calculations!$E$41:$E$75,MATCH(C31,Calculations!$C$41:$C$75,0)) = "", INDEX(Calculations!$D$41:$D$75,MATCH(C31,Calculations!$C$41:$C$75,0)), INDEX(Calculations!$G$41:$G$75,MATCH(C31,Calculations!$C$41:$C$75,0))))</f>
        <v/>
      </c>
      <c r="F31" s="518" t="str">
        <f>IFERROR(HYPERLINK(INDEX(Calculations!$I$3:$I$37,MATCH(CostEstimateCalculator!C31,Calculations!$C$41:$C$75,0)),INDEX(Calculations!$H$3:$H$37,MATCH(CostEstimateCalculator!C31,Calculations!$C$41:$C$75,0))),"")</f>
        <v/>
      </c>
      <c r="G31" s="519"/>
      <c r="H31" s="519"/>
      <c r="I31" s="520"/>
      <c r="J31" s="408" t="str">
        <f>IFERROR(INDEX(Calculations!$J$3:$J$38,MATCH(CostEstimateCalculator!C31,Calculations!$C$3:$C$37,0)),"")</f>
        <v/>
      </c>
    </row>
    <row r="32" spans="2:10">
      <c r="B32" s="368"/>
      <c r="C32" s="523"/>
      <c r="D32" s="524"/>
      <c r="E32" s="385" t="str">
        <f>IF(C32="","",IF(INDEX(Calculations!$E$41:$E$75,MATCH(C32,Calculations!$C$41:$C$75,0)) = "", INDEX(Calculations!$D$41:$D$75,MATCH(C32,Calculations!$C$41:$C$75,0)), INDEX(Calculations!$G$41:$G$75,MATCH(C32,Calculations!$C$41:$C$75,0))))</f>
        <v/>
      </c>
      <c r="F32" s="518" t="str">
        <f>IFERROR(HYPERLINK(INDEX(Calculations!$I$3:$I$37,MATCH(CostEstimateCalculator!C32,Calculations!$C$41:$C$75,0)),INDEX(Calculations!$H$3:$H$37,MATCH(CostEstimateCalculator!C32,Calculations!$C$41:$C$75,0))),"")</f>
        <v/>
      </c>
      <c r="G32" s="519"/>
      <c r="H32" s="519"/>
      <c r="I32" s="520"/>
      <c r="J32" s="408" t="str">
        <f>IFERROR(INDEX(Calculations!$J$3:$J$38,MATCH(CostEstimateCalculator!C32,Calculations!$C$3:$C$37,0)),"")</f>
        <v/>
      </c>
    </row>
    <row r="33" spans="2:10" ht="14.7" thickBot="1">
      <c r="B33" s="368"/>
      <c r="C33" s="523"/>
      <c r="D33" s="524"/>
      <c r="E33" s="385" t="str">
        <f>IF(C33="","",IF(INDEX(Calculations!$E$41:$E$75,MATCH(C33,Calculations!$C$41:$C$75,0)) = "", INDEX(Calculations!$D$41:$D$75,MATCH(C33,Calculations!$C$41:$C$75,0)), INDEX(Calculations!$G$41:$G$75,MATCH(C33,Calculations!$C$41:$C$75,0))))</f>
        <v/>
      </c>
      <c r="F33" s="518" t="str">
        <f>IFERROR(HYPERLINK(INDEX(Calculations!$I$3:$I$37,MATCH(CostEstimateCalculator!C33,Calculations!$C$41:$C$75,0)),INDEX(Calculations!$H$3:$H$37,MATCH(CostEstimateCalculator!C33,Calculations!$C$41:$C$75,0))),"")</f>
        <v/>
      </c>
      <c r="G33" s="519"/>
      <c r="H33" s="519"/>
      <c r="I33" s="520"/>
      <c r="J33" s="408" t="str">
        <f>IFERROR(INDEX(Calculations!$J$3:$J$38,MATCH(CostEstimateCalculator!C33,Calculations!$C$3:$C$37,0)),"")</f>
        <v/>
      </c>
    </row>
    <row r="34" spans="2:10" ht="14.7" thickBot="1">
      <c r="B34" s="368"/>
      <c r="C34" s="386" t="s">
        <v>32</v>
      </c>
      <c r="D34" s="410"/>
      <c r="E34" s="387">
        <f>Calculations!G116</f>
        <v>0</v>
      </c>
      <c r="F34" s="528"/>
      <c r="G34" s="529"/>
      <c r="H34" s="529"/>
      <c r="I34" s="530"/>
      <c r="J34" s="408"/>
    </row>
    <row r="35" spans="2:10">
      <c r="B35" s="368"/>
      <c r="C35" s="369"/>
      <c r="D35" s="369"/>
      <c r="E35" s="369"/>
      <c r="F35" s="369"/>
      <c r="G35" s="369"/>
      <c r="H35" s="369"/>
      <c r="I35" s="369"/>
      <c r="J35" s="408"/>
    </row>
    <row r="36" spans="2:10" ht="14.7" thickBot="1">
      <c r="B36" s="368"/>
      <c r="C36" s="369"/>
      <c r="D36" s="369"/>
      <c r="E36" s="369"/>
      <c r="F36" s="369"/>
      <c r="G36" s="369"/>
      <c r="H36" s="369"/>
      <c r="I36" s="369"/>
      <c r="J36" s="408"/>
    </row>
    <row r="37" spans="2:10" ht="18.3">
      <c r="B37" s="368"/>
      <c r="C37" s="494" t="s">
        <v>33</v>
      </c>
      <c r="D37" s="495"/>
      <c r="E37" s="495"/>
      <c r="F37" s="495"/>
      <c r="G37" s="495"/>
      <c r="H37" s="495"/>
      <c r="I37" s="496"/>
      <c r="J37" s="408"/>
    </row>
    <row r="38" spans="2:10" ht="14.7" thickBot="1">
      <c r="B38" s="368"/>
      <c r="C38" s="521" t="s">
        <v>29</v>
      </c>
      <c r="D38" s="522"/>
      <c r="E38" s="411" t="s">
        <v>30</v>
      </c>
      <c r="F38" s="535" t="s">
        <v>31</v>
      </c>
      <c r="G38" s="535"/>
      <c r="H38" s="535"/>
      <c r="I38" s="536"/>
      <c r="J38" s="408"/>
    </row>
    <row r="39" spans="2:10">
      <c r="B39" s="368"/>
      <c r="C39" s="533"/>
      <c r="D39" s="534"/>
      <c r="E39" s="388" t="str">
        <f>IF(C39="","",IF(INDEX(Calculations!$E$41:$E$75,MATCH(C39,Calculations!$C$41:$C$75,0)) = "", INDEX(Calculations!$D$41:$D$75,MATCH(C39,Calculations!$C$41:$C$75,0)), INDEX(Calculations!$G$41:$G$75,MATCH(C39,Calculations!$C$41:$C$75,0))))</f>
        <v/>
      </c>
      <c r="F39" s="518" t="str">
        <f>IFERROR(HYPERLINK(INDEX(Calculations!$I$3:$I$37,MATCH(CostEstimateCalculator!C39,Calculations!$C$41:$C$75,0)),INDEX(Calculations!$H$3:$H$37,MATCH(CostEstimateCalculator!C39,Calculations!$C$41:$C$75,0))),"")</f>
        <v/>
      </c>
      <c r="G39" s="519"/>
      <c r="H39" s="519"/>
      <c r="I39" s="520"/>
      <c r="J39" s="408" t="str">
        <f>IFERROR(INDEX(Calculations!$J$3:$J$38,MATCH(CostEstimateCalculator!C39,Calculations!$C$3:$C$37,0)),"")</f>
        <v/>
      </c>
    </row>
    <row r="40" spans="2:10">
      <c r="B40" s="368"/>
      <c r="C40" s="523"/>
      <c r="D40" s="524"/>
      <c r="E40" s="385" t="str">
        <f>IF(C40="","",IF(INDEX(Calculations!$E$41:$E$75,MATCH(C40,Calculations!$C$41:$C$75,0)) = "", INDEX(Calculations!$D$41:$D$75,MATCH(C40,Calculations!$C$41:$C$75,0)), INDEX(Calculations!$G$41:$G$75,MATCH(C40,Calculations!$C$41:$C$75,0))))</f>
        <v/>
      </c>
      <c r="F40" s="515" t="str">
        <f>IFERROR(HYPERLINK(INDEX(Calculations!$I$3:$I$37,MATCH(CostEstimateCalculator!C40,Calculations!$C$41:$C$75,0)),INDEX(Calculations!$H$3:$H$37,MATCH(CostEstimateCalculator!C40,Calculations!$C$41:$C$75,0))),"")</f>
        <v/>
      </c>
      <c r="G40" s="516"/>
      <c r="H40" s="516"/>
      <c r="I40" s="517"/>
      <c r="J40" s="408" t="str">
        <f>IFERROR(INDEX(Calculations!$J$3:$J$38,MATCH(CostEstimateCalculator!C40,Calculations!$C$3:$C$37,0)),"")</f>
        <v/>
      </c>
    </row>
    <row r="41" spans="2:10">
      <c r="B41" s="368"/>
      <c r="C41" s="523"/>
      <c r="D41" s="524"/>
      <c r="E41" s="385" t="str">
        <f>IF(C41="","",IF(INDEX(Calculations!$E$41:$E$75,MATCH(C41,Calculations!$C$41:$C$75,0)) = "", INDEX(Calculations!$D$41:$D$75,MATCH(C41,Calculations!$C$41:$C$75,0)), INDEX(Calculations!$G$41:$G$75,MATCH(C41,Calculations!$C$41:$C$75,0))))</f>
        <v/>
      </c>
      <c r="F41" s="515" t="str">
        <f>IFERROR(HYPERLINK(INDEX(Calculations!$I$3:$I$37,MATCH(CostEstimateCalculator!C41,Calculations!$C$41:$C$75,0)),INDEX(Calculations!$H$3:$H$37,MATCH(CostEstimateCalculator!C41,Calculations!$C$41:$C$75,0))),"")</f>
        <v/>
      </c>
      <c r="G41" s="516"/>
      <c r="H41" s="516"/>
      <c r="I41" s="517"/>
      <c r="J41" s="408" t="str">
        <f>IFERROR(INDEX(Calculations!$J$3:$J$38,MATCH(CostEstimateCalculator!C41,Calculations!$C$3:$C$37,0)),"")</f>
        <v/>
      </c>
    </row>
    <row r="42" spans="2:10">
      <c r="B42" s="368"/>
      <c r="C42" s="523"/>
      <c r="D42" s="524"/>
      <c r="E42" s="385" t="str">
        <f>IF(C42="","",IF(INDEX(Calculations!$E$41:$E$75,MATCH(C42,Calculations!$C$41:$C$75,0)) = "", INDEX(Calculations!$D$41:$D$75,MATCH(C42,Calculations!$C$41:$C$75,0)), INDEX(Calculations!$G$41:$G$75,MATCH(C42,Calculations!$C$41:$C$75,0))))</f>
        <v/>
      </c>
      <c r="F42" s="515" t="str">
        <f>IFERROR(HYPERLINK(INDEX(Calculations!$I$3:$I$37,MATCH(CostEstimateCalculator!C42,Calculations!$C$41:$C$75,0)),INDEX(Calculations!$H$3:$H$37,MATCH(CostEstimateCalculator!C42,Calculations!$C$41:$C$75,0))),"")</f>
        <v/>
      </c>
      <c r="G42" s="516"/>
      <c r="H42" s="516"/>
      <c r="I42" s="517"/>
      <c r="J42" s="408" t="str">
        <f>IFERROR(INDEX(Calculations!$J$3:$J$38,MATCH(CostEstimateCalculator!C42,Calculations!$C$3:$C$37,0)),"")</f>
        <v/>
      </c>
    </row>
    <row r="43" spans="2:10">
      <c r="B43" s="368"/>
      <c r="C43" s="523"/>
      <c r="D43" s="524"/>
      <c r="E43" s="385" t="str">
        <f>IF(C43="","",IF(INDEX(Calculations!$E$41:$E$75,MATCH(C43,Calculations!$C$41:$C$75,0)) = "", INDEX(Calculations!$D$41:$D$75,MATCH(C43,Calculations!$C$41:$C$75,0)), INDEX(Calculations!$G$41:$G$75,MATCH(C43,Calculations!$C$41:$C$75,0))))</f>
        <v/>
      </c>
      <c r="F43" s="515" t="str">
        <f>IFERROR(HYPERLINK(INDEX(Calculations!$I$3:$I$37,MATCH(CostEstimateCalculator!C43,Calculations!$C$41:$C$75,0)),INDEX(Calculations!$H$3:$H$37,MATCH(CostEstimateCalculator!C43,Calculations!$C$41:$C$75,0))),"")</f>
        <v/>
      </c>
      <c r="G43" s="516"/>
      <c r="H43" s="516"/>
      <c r="I43" s="517"/>
      <c r="J43" s="408" t="str">
        <f>IFERROR(INDEX(Calculations!$J$3:$J$38,MATCH(CostEstimateCalculator!C43,Calculations!$C$3:$C$37,0)),"")</f>
        <v/>
      </c>
    </row>
    <row r="44" spans="2:10">
      <c r="B44" s="368"/>
      <c r="C44" s="523"/>
      <c r="D44" s="524"/>
      <c r="E44" s="385" t="str">
        <f>IF(C44="","",IF(INDEX(Calculations!$E$41:$E$75,MATCH(C44,Calculations!$C$41:$C$75,0)) = "", INDEX(Calculations!$D$41:$D$75,MATCH(C44,Calculations!$C$41:$C$75,0)), INDEX(Calculations!$G$41:$G$75,MATCH(C44,Calculations!$C$41:$C$75,0))))</f>
        <v/>
      </c>
      <c r="F44" s="515" t="str">
        <f>IFERROR(HYPERLINK(INDEX(Calculations!$I$3:$I$37,MATCH(CostEstimateCalculator!C44,Calculations!$C$41:$C$75,0)),INDEX(Calculations!$H$3:$H$37,MATCH(CostEstimateCalculator!C44,Calculations!$C$41:$C$75,0))),"")</f>
        <v/>
      </c>
      <c r="G44" s="516"/>
      <c r="H44" s="516"/>
      <c r="I44" s="517"/>
      <c r="J44" s="408" t="str">
        <f>IFERROR(INDEX(Calculations!$J$3:$J$38,MATCH(CostEstimateCalculator!C44,Calculations!$C$3:$C$37,0)),"")</f>
        <v/>
      </c>
    </row>
    <row r="45" spans="2:10" ht="14.7" thickBot="1">
      <c r="B45" s="368"/>
      <c r="C45" s="531"/>
      <c r="D45" s="532"/>
      <c r="E45" s="389" t="str">
        <f>IF(C45="","",IF(INDEX(Calculations!$E$41:$E$75,MATCH(C45,Calculations!$C$41:$C$75,0)) = "", INDEX(Calculations!$D$41:$D$75,MATCH(C45,Calculations!$C$41:$C$75,0)), INDEX(Calculations!$G$41:$G$75,MATCH(C45,Calculations!$C$41:$C$75,0))))</f>
        <v/>
      </c>
      <c r="F45" s="515" t="str">
        <f>IFERROR(INDEX(Calculations!$H$3:$H$37,MATCH(CostEstimateCalculator!C45,Calculations!$C$41:$C$75,0)),"")</f>
        <v/>
      </c>
      <c r="G45" s="516"/>
      <c r="H45" s="516"/>
      <c r="I45" s="517"/>
      <c r="J45" s="408" t="str">
        <f>IFERROR(INDEX(Calculations!$J$3:$J$38,MATCH(CostEstimateCalculator!C45,Calculations!$C$3:$C$37,0)),"")</f>
        <v/>
      </c>
    </row>
    <row r="46" spans="2:10" ht="14.7" thickBot="1">
      <c r="B46" s="368"/>
      <c r="C46" s="386" t="s">
        <v>32</v>
      </c>
      <c r="D46" s="410"/>
      <c r="E46" s="387">
        <f>Calculations!G117</f>
        <v>0</v>
      </c>
      <c r="F46" s="528"/>
      <c r="G46" s="529"/>
      <c r="H46" s="529"/>
      <c r="I46" s="530"/>
      <c r="J46" s="408"/>
    </row>
    <row r="47" spans="2:10">
      <c r="B47" s="368"/>
      <c r="C47" s="390"/>
      <c r="D47" s="369"/>
      <c r="E47" s="369"/>
      <c r="F47" s="369"/>
      <c r="G47" s="369"/>
      <c r="H47" s="369"/>
      <c r="I47" s="369"/>
      <c r="J47" s="408"/>
    </row>
    <row r="48" spans="2:10" ht="14.7" thickBot="1">
      <c r="B48" s="368"/>
      <c r="C48" s="369"/>
      <c r="D48" s="369"/>
      <c r="E48" s="369"/>
      <c r="F48" s="369"/>
      <c r="G48" s="369"/>
      <c r="H48" s="369"/>
      <c r="I48" s="369"/>
      <c r="J48" s="408"/>
    </row>
    <row r="49" spans="2:10" ht="18.3">
      <c r="B49" s="368"/>
      <c r="C49" s="494" t="s">
        <v>34</v>
      </c>
      <c r="D49" s="495"/>
      <c r="E49" s="495"/>
      <c r="F49" s="495"/>
      <c r="G49" s="495"/>
      <c r="H49" s="495"/>
      <c r="I49" s="496"/>
      <c r="J49" s="408"/>
    </row>
    <row r="50" spans="2:10" ht="14.7" thickBot="1">
      <c r="B50" s="368"/>
      <c r="C50" s="521" t="s">
        <v>29</v>
      </c>
      <c r="D50" s="522"/>
      <c r="E50" s="411" t="s">
        <v>30</v>
      </c>
      <c r="F50" s="535" t="s">
        <v>31</v>
      </c>
      <c r="G50" s="535"/>
      <c r="H50" s="535"/>
      <c r="I50" s="536"/>
      <c r="J50" s="408"/>
    </row>
    <row r="51" spans="2:10">
      <c r="B51" s="368"/>
      <c r="C51" s="533"/>
      <c r="D51" s="534"/>
      <c r="E51" s="388" t="str">
        <f>IF(C51="","",IF(INDEX(Calculations!$E$41:$E$75,MATCH(C51,Calculations!$C$41:$C$75,0)) = "", INDEX(Calculations!$D$41:$D$75,MATCH(C51,Calculations!$C$41:$C$75,0)), INDEX(Calculations!$G$41:$G$75,MATCH(C51,Calculations!$C$41:$C$75,0))))</f>
        <v/>
      </c>
      <c r="F51" s="518" t="str">
        <f>IFERROR(HYPERLINK(INDEX(Calculations!$I$3:$I$37,MATCH(CostEstimateCalculator!C51,Calculations!$C$41:$C$75,0)),INDEX(Calculations!$H$3:$H$37,MATCH(CostEstimateCalculator!C51,Calculations!$C$41:$C$75,0))),"")</f>
        <v/>
      </c>
      <c r="G51" s="519"/>
      <c r="H51" s="519"/>
      <c r="I51" s="520"/>
      <c r="J51" s="408" t="str">
        <f>IFERROR(INDEX(Calculations!$J$3:$J$38,MATCH(CostEstimateCalculator!C51,Calculations!$C$3:$C$37,0)),"")</f>
        <v/>
      </c>
    </row>
    <row r="52" spans="2:10">
      <c r="B52" s="368"/>
      <c r="C52" s="523"/>
      <c r="D52" s="524"/>
      <c r="E52" s="385" t="str">
        <f>IF(C52="","",IF(INDEX(Calculations!$E$41:$E$75,MATCH(C52,Calculations!$C$41:$C$75,0)) = "", INDEX(Calculations!$D$41:$D$75,MATCH(C52,Calculations!$C$41:$C$75,0)), INDEX(Calculations!$G$41:$G$75,MATCH(C52,Calculations!$C$41:$C$75,0))))</f>
        <v/>
      </c>
      <c r="F52" s="515" t="str">
        <f>IFERROR(HYPERLINK(INDEX(Calculations!$I$3:$I$37,MATCH(CostEstimateCalculator!C52,Calculations!$C$41:$C$75,0)),INDEX(Calculations!$H$3:$H$37,MATCH(CostEstimateCalculator!C52,Calculations!$C$41:$C$75,0))),"")</f>
        <v/>
      </c>
      <c r="G52" s="516"/>
      <c r="H52" s="516"/>
      <c r="I52" s="517"/>
      <c r="J52" s="408" t="str">
        <f>IFERROR(INDEX(Calculations!$J$3:$J$38,MATCH(CostEstimateCalculator!C52,Calculations!$C$3:$C$37,0)),"")</f>
        <v/>
      </c>
    </row>
    <row r="53" spans="2:10">
      <c r="B53" s="368"/>
      <c r="C53" s="523"/>
      <c r="D53" s="524"/>
      <c r="E53" s="385" t="str">
        <f>IF(C53="","",IF(INDEX(Calculations!$E$41:$E$75,MATCH(C53,Calculations!$C$41:$C$75,0)) = "", INDEX(Calculations!$D$41:$D$75,MATCH(C53,Calculations!$C$41:$C$75,0)), INDEX(Calculations!$G$41:$G$75,MATCH(C53,Calculations!$C$41:$C$75,0))))</f>
        <v/>
      </c>
      <c r="F53" s="515" t="str">
        <f>IFERROR(HYPERLINK(INDEX(Calculations!$I$3:$I$37,MATCH(CostEstimateCalculator!C53,Calculations!$C$41:$C$75,0)),INDEX(Calculations!$H$3:$H$37,MATCH(CostEstimateCalculator!C53,Calculations!$C$41:$C$75,0))),"")</f>
        <v/>
      </c>
      <c r="G53" s="516"/>
      <c r="H53" s="516"/>
      <c r="I53" s="517"/>
      <c r="J53" s="408" t="str">
        <f>IFERROR(INDEX(Calculations!$J$3:$J$38,MATCH(CostEstimateCalculator!C53,Calculations!$C$3:$C$37,0)),"")</f>
        <v/>
      </c>
    </row>
    <row r="54" spans="2:10">
      <c r="B54" s="368"/>
      <c r="C54" s="523"/>
      <c r="D54" s="524"/>
      <c r="E54" s="385" t="str">
        <f>IF(C54="","",IF(INDEX(Calculations!$E$41:$E$75,MATCH(C54,Calculations!$C$41:$C$75,0)) = "", INDEX(Calculations!$D$41:$D$75,MATCH(C54,Calculations!$C$41:$C$75,0)), INDEX(Calculations!$G$41:$G$75,MATCH(C54,Calculations!$C$41:$C$75,0))))</f>
        <v/>
      </c>
      <c r="F54" s="515" t="str">
        <f>IFERROR(HYPERLINK(INDEX(Calculations!$I$3:$I$37,MATCH(CostEstimateCalculator!C54,Calculations!$C$41:$C$75,0)),INDEX(Calculations!$H$3:$H$37,MATCH(CostEstimateCalculator!C54,Calculations!$C$41:$C$75,0))),"")</f>
        <v/>
      </c>
      <c r="G54" s="516"/>
      <c r="H54" s="516"/>
      <c r="I54" s="517"/>
      <c r="J54" s="408" t="str">
        <f>IFERROR(INDEX(Calculations!$J$3:$J$38,MATCH(CostEstimateCalculator!C54,Calculations!$C$3:$C$37,0)),"")</f>
        <v/>
      </c>
    </row>
    <row r="55" spans="2:10">
      <c r="B55" s="368"/>
      <c r="C55" s="523"/>
      <c r="D55" s="524"/>
      <c r="E55" s="385" t="str">
        <f>IF(C55="","",IF(INDEX(Calculations!$E$41:$E$75,MATCH(C55,Calculations!$C$41:$C$75,0)) = "", INDEX(Calculations!$D$41:$D$75,MATCH(C55,Calculations!$C$41:$C$75,0)), INDEX(Calculations!$G$41:$G$75,MATCH(C55,Calculations!$C$41:$C$75,0))))</f>
        <v/>
      </c>
      <c r="F55" s="515" t="str">
        <f>IFERROR(HYPERLINK(INDEX(Calculations!$I$3:$I$37,MATCH(CostEstimateCalculator!C55,Calculations!$C$41:$C$75,0)),INDEX(Calculations!$H$3:$H$37,MATCH(CostEstimateCalculator!C55,Calculations!$C$41:$C$75,0))),"")</f>
        <v/>
      </c>
      <c r="G55" s="516"/>
      <c r="H55" s="516"/>
      <c r="I55" s="517"/>
      <c r="J55" s="408" t="str">
        <f>IFERROR(INDEX(Calculations!$J$3:$J$38,MATCH(CostEstimateCalculator!C55,Calculations!$C$3:$C$37,0)),"")</f>
        <v/>
      </c>
    </row>
    <row r="56" spans="2:10">
      <c r="B56" s="368"/>
      <c r="C56" s="523"/>
      <c r="D56" s="524"/>
      <c r="E56" s="385" t="str">
        <f>IF(C56="","",IF(INDEX(Calculations!$E$41:$E$75,MATCH(C56,Calculations!$C$41:$C$75,0)) = "", INDEX(Calculations!$D$41:$D$75,MATCH(C56,Calculations!$C$41:$C$75,0)), INDEX(Calculations!$G$41:$G$75,MATCH(C56,Calculations!$C$41:$C$75,0))))</f>
        <v/>
      </c>
      <c r="F56" s="515" t="str">
        <f>IFERROR(HYPERLINK(INDEX(Calculations!$I$3:$I$37,MATCH(CostEstimateCalculator!C56,Calculations!$C$41:$C$75,0)),INDEX(Calculations!$H$3:$H$37,MATCH(CostEstimateCalculator!C56,Calculations!$C$41:$C$75,0))),"")</f>
        <v/>
      </c>
      <c r="G56" s="516"/>
      <c r="H56" s="516"/>
      <c r="I56" s="517"/>
      <c r="J56" s="408" t="str">
        <f>IFERROR(INDEX(Calculations!$J$3:$J$38,MATCH(CostEstimateCalculator!C56,Calculations!$C$3:$C$37,0)),"")</f>
        <v/>
      </c>
    </row>
    <row r="57" spans="2:10" ht="14.7" thickBot="1">
      <c r="B57" s="368"/>
      <c r="C57" s="531"/>
      <c r="D57" s="532"/>
      <c r="E57" s="389" t="str">
        <f>IF(C57="","",IF(INDEX(Calculations!$E$41:$E$75,MATCH(C57,Calculations!$C$41:$C$75,0)) = "", INDEX(Calculations!$D$41:$D$75,MATCH(C57,Calculations!$C$41:$C$75,0)), INDEX(Calculations!$G$41:$G$75,MATCH(C57,Calculations!$C$41:$C$75,0))))</f>
        <v/>
      </c>
      <c r="F57" s="515" t="str">
        <f>IFERROR(INDEX(Calculations!$H$3:$H$37,MATCH(CostEstimateCalculator!C57,Calculations!$C$41:$C$75,0)),"")</f>
        <v/>
      </c>
      <c r="G57" s="516"/>
      <c r="H57" s="516"/>
      <c r="I57" s="517"/>
      <c r="J57" s="408" t="str">
        <f>IFERROR(INDEX(Calculations!$J$3:$J$38,MATCH(CostEstimateCalculator!C57,Calculations!$C$3:$C$37,0)),"")</f>
        <v/>
      </c>
    </row>
    <row r="58" spans="2:10" ht="14.7" thickBot="1">
      <c r="B58" s="368"/>
      <c r="C58" s="386" t="s">
        <v>32</v>
      </c>
      <c r="D58" s="410"/>
      <c r="E58" s="387">
        <f>Calculations!G118</f>
        <v>0</v>
      </c>
      <c r="F58" s="528"/>
      <c r="G58" s="529"/>
      <c r="H58" s="529"/>
      <c r="I58" s="530"/>
      <c r="J58" s="408"/>
    </row>
    <row r="59" spans="2:10">
      <c r="B59" s="381"/>
      <c r="C59" s="382"/>
      <c r="D59" s="382"/>
      <c r="E59" s="382"/>
      <c r="F59" s="382"/>
      <c r="G59" s="382"/>
      <c r="H59" s="382"/>
      <c r="I59" s="382"/>
      <c r="J59" s="383"/>
    </row>
    <row r="60" spans="2:10">
      <c r="B60" s="368"/>
      <c r="C60" s="369"/>
      <c r="D60" s="369"/>
      <c r="E60" s="369"/>
      <c r="F60" s="369"/>
      <c r="G60" s="369"/>
      <c r="H60" s="369"/>
      <c r="I60" s="369"/>
      <c r="J60" s="370"/>
    </row>
    <row r="61" spans="2:10" ht="23.1">
      <c r="B61" s="368"/>
      <c r="C61" s="371" t="s">
        <v>35</v>
      </c>
      <c r="D61" s="369"/>
      <c r="E61" s="369"/>
      <c r="F61" s="369"/>
      <c r="G61" s="369"/>
      <c r="H61" s="369"/>
      <c r="I61" s="369"/>
      <c r="J61" s="370"/>
    </row>
    <row r="62" spans="2:10" ht="23.1">
      <c r="B62" s="368"/>
      <c r="C62" s="371"/>
      <c r="D62" s="369"/>
      <c r="E62" s="369"/>
      <c r="F62" s="369"/>
      <c r="G62" s="369"/>
      <c r="H62" s="369"/>
      <c r="I62" s="369"/>
      <c r="J62" s="370"/>
    </row>
    <row r="63" spans="2:10" ht="24.75" customHeight="1">
      <c r="B63" s="368"/>
      <c r="C63" s="541" t="s">
        <v>36</v>
      </c>
      <c r="D63" s="542"/>
      <c r="E63" s="542"/>
      <c r="F63" s="542"/>
      <c r="G63" s="542"/>
      <c r="H63" s="542"/>
      <c r="I63" s="543"/>
      <c r="J63" s="370"/>
    </row>
    <row r="64" spans="2:10" ht="23.1">
      <c r="B64" s="368"/>
      <c r="C64" s="371"/>
      <c r="D64" s="369"/>
      <c r="E64" s="369"/>
      <c r="F64" s="369"/>
      <c r="G64" s="369"/>
      <c r="H64" s="369"/>
      <c r="I64" s="369"/>
      <c r="J64" s="370"/>
    </row>
    <row r="65" spans="2:10" ht="15" customHeight="1">
      <c r="B65" s="368"/>
      <c r="C65" s="391" t="s">
        <v>37</v>
      </c>
      <c r="D65" s="406"/>
      <c r="E65" s="369"/>
      <c r="F65" s="369"/>
      <c r="G65" s="369"/>
      <c r="H65" s="369"/>
      <c r="I65" s="369"/>
      <c r="J65" s="370"/>
    </row>
    <row r="66" spans="2:10" ht="23.25" customHeight="1">
      <c r="B66" s="381"/>
      <c r="C66" s="382"/>
      <c r="D66" s="382"/>
      <c r="E66" s="382"/>
      <c r="F66" s="382"/>
      <c r="G66" s="382"/>
      <c r="H66" s="382"/>
      <c r="I66" s="382"/>
      <c r="J66" s="383"/>
    </row>
    <row r="67" spans="2:10" ht="14.7" thickBot="1">
      <c r="B67" s="368"/>
      <c r="C67" s="390"/>
      <c r="D67" s="369"/>
      <c r="E67" s="392"/>
      <c r="F67" s="369"/>
      <c r="G67" s="369"/>
      <c r="H67" s="369"/>
      <c r="I67" s="369"/>
      <c r="J67" s="370"/>
    </row>
    <row r="68" spans="2:10" ht="26.1" thickBot="1">
      <c r="B68" s="368"/>
      <c r="C68" s="393" t="s">
        <v>38</v>
      </c>
      <c r="D68" s="525">
        <f>Calculations!G119</f>
        <v>0</v>
      </c>
      <c r="E68" s="526"/>
      <c r="F68" s="526"/>
      <c r="G68" s="527"/>
      <c r="J68" s="370"/>
    </row>
    <row r="69" spans="2:10">
      <c r="B69" s="368"/>
      <c r="C69" s="390"/>
      <c r="D69" s="369"/>
      <c r="E69" s="392"/>
      <c r="F69" s="369"/>
      <c r="G69" s="369"/>
      <c r="H69" s="369"/>
      <c r="I69" s="369"/>
      <c r="J69" s="370"/>
    </row>
    <row r="70" spans="2:10" ht="48.75" customHeight="1">
      <c r="B70" s="394"/>
      <c r="C70" s="481" t="s">
        <v>39</v>
      </c>
      <c r="D70" s="482"/>
      <c r="E70" s="482"/>
      <c r="F70" s="482"/>
      <c r="G70" s="482"/>
      <c r="H70" s="482"/>
      <c r="I70" s="483"/>
      <c r="J70" s="370"/>
    </row>
    <row r="71" spans="2:10">
      <c r="B71" s="368"/>
      <c r="C71" s="390"/>
      <c r="D71" s="369"/>
      <c r="E71" s="392"/>
      <c r="F71" s="369"/>
      <c r="G71" s="369"/>
      <c r="H71" s="369"/>
      <c r="I71" s="369"/>
      <c r="J71" s="370"/>
    </row>
    <row r="72" spans="2:10" ht="27.75" customHeight="1">
      <c r="B72" s="394"/>
      <c r="C72" s="481" t="s">
        <v>463</v>
      </c>
      <c r="D72" s="482"/>
      <c r="E72" s="482"/>
      <c r="F72" s="482"/>
      <c r="G72" s="482"/>
      <c r="H72" s="482"/>
      <c r="I72" s="483"/>
      <c r="J72" s="370"/>
    </row>
    <row r="73" spans="2:10">
      <c r="B73" s="368"/>
      <c r="C73" s="390"/>
      <c r="D73" s="369"/>
      <c r="E73" s="392"/>
      <c r="F73" s="369"/>
      <c r="G73" s="369"/>
      <c r="H73" s="369"/>
      <c r="I73" s="369"/>
      <c r="J73" s="370"/>
    </row>
    <row r="74" spans="2:10" ht="27.75" customHeight="1">
      <c r="B74" s="394"/>
      <c r="C74" s="481" t="s">
        <v>564</v>
      </c>
      <c r="D74" s="482"/>
      <c r="E74" s="482"/>
      <c r="F74" s="482"/>
      <c r="G74" s="482"/>
      <c r="H74" s="482"/>
      <c r="I74" s="483"/>
      <c r="J74" s="370"/>
    </row>
    <row r="75" spans="2:10" ht="27" customHeight="1">
      <c r="B75" s="381"/>
      <c r="C75" s="382"/>
      <c r="D75" s="382"/>
      <c r="E75" s="382"/>
      <c r="F75" s="382"/>
      <c r="G75" s="382"/>
      <c r="H75" s="382"/>
      <c r="I75" s="382"/>
      <c r="J75" s="383"/>
    </row>
    <row r="76" spans="2:10" ht="12.75" customHeight="1">
      <c r="B76" s="394"/>
      <c r="C76" s="395"/>
      <c r="D76" s="395"/>
      <c r="E76" s="395"/>
      <c r="F76" s="395"/>
      <c r="G76" s="395"/>
      <c r="H76" s="395"/>
      <c r="I76" s="395"/>
      <c r="J76" s="370"/>
    </row>
    <row r="77" spans="2:10" ht="26.25" customHeight="1">
      <c r="B77" s="394"/>
      <c r="C77" s="371" t="s">
        <v>40</v>
      </c>
      <c r="D77" s="395"/>
      <c r="E77" s="395"/>
      <c r="F77" s="395"/>
      <c r="G77" s="395"/>
      <c r="H77" s="395"/>
      <c r="I77" s="395"/>
      <c r="J77" s="370"/>
    </row>
    <row r="78" spans="2:10" ht="22.5" customHeight="1" thickBot="1">
      <c r="B78" s="394"/>
      <c r="C78" s="395"/>
      <c r="D78" s="395"/>
      <c r="E78" s="395"/>
      <c r="F78" s="395"/>
      <c r="G78" s="395"/>
      <c r="H78" s="395"/>
      <c r="I78" s="395"/>
      <c r="J78" s="370"/>
    </row>
    <row r="79" spans="2:10" ht="22.5" customHeight="1">
      <c r="B79" s="394"/>
      <c r="C79" s="494" t="s">
        <v>41</v>
      </c>
      <c r="D79" s="495"/>
      <c r="E79" s="495"/>
      <c r="F79" s="495"/>
      <c r="G79" s="495"/>
      <c r="H79" s="495"/>
      <c r="I79" s="496"/>
      <c r="J79" s="370"/>
    </row>
    <row r="80" spans="2:10" ht="22.5" customHeight="1" thickBot="1">
      <c r="B80" s="394"/>
      <c r="C80" s="497" t="s">
        <v>29</v>
      </c>
      <c r="D80" s="498"/>
      <c r="E80" s="501" t="s">
        <v>42</v>
      </c>
      <c r="F80" s="501"/>
      <c r="G80" s="501"/>
      <c r="H80" s="501"/>
      <c r="I80" s="502"/>
      <c r="J80" s="370"/>
    </row>
    <row r="81" spans="2:13" ht="66.75" customHeight="1">
      <c r="B81" s="394"/>
      <c r="C81" s="499" t="str">
        <f>Calculations!C123</f>
        <v/>
      </c>
      <c r="D81" s="500"/>
      <c r="E81" s="503" t="str">
        <f>Calculations!E123</f>
        <v/>
      </c>
      <c r="F81" s="504"/>
      <c r="G81" s="504"/>
      <c r="H81" s="504"/>
      <c r="I81" s="505"/>
      <c r="J81" s="370"/>
    </row>
    <row r="82" spans="2:13" ht="66.75" customHeight="1">
      <c r="B82" s="394"/>
      <c r="C82" s="492" t="str">
        <f>Calculations!C124</f>
        <v/>
      </c>
      <c r="D82" s="493"/>
      <c r="E82" s="486" t="str">
        <f>Calculations!E124</f>
        <v/>
      </c>
      <c r="F82" s="487"/>
      <c r="G82" s="487"/>
      <c r="H82" s="487"/>
      <c r="I82" s="488"/>
      <c r="J82" s="370"/>
    </row>
    <row r="83" spans="2:13" ht="66.75" customHeight="1">
      <c r="B83" s="394"/>
      <c r="C83" s="492" t="str">
        <f>Calculations!C125</f>
        <v/>
      </c>
      <c r="D83" s="493"/>
      <c r="E83" s="486" t="str">
        <f>Calculations!E125</f>
        <v/>
      </c>
      <c r="F83" s="487"/>
      <c r="G83" s="487"/>
      <c r="H83" s="487"/>
      <c r="I83" s="488"/>
      <c r="J83" s="370"/>
    </row>
    <row r="84" spans="2:13" ht="66.75" customHeight="1">
      <c r="B84" s="394"/>
      <c r="C84" s="492" t="str">
        <f>Calculations!C126</f>
        <v/>
      </c>
      <c r="D84" s="493"/>
      <c r="E84" s="486" t="str">
        <f>Calculations!E126</f>
        <v/>
      </c>
      <c r="F84" s="487"/>
      <c r="G84" s="487"/>
      <c r="H84" s="487"/>
      <c r="I84" s="488"/>
      <c r="J84" s="370"/>
    </row>
    <row r="85" spans="2:13" ht="66.75" customHeight="1">
      <c r="B85" s="394"/>
      <c r="C85" s="492" t="str">
        <f>Calculations!C127</f>
        <v/>
      </c>
      <c r="D85" s="493"/>
      <c r="E85" s="486" t="str">
        <f>Calculations!E127</f>
        <v/>
      </c>
      <c r="F85" s="487"/>
      <c r="G85" s="487"/>
      <c r="H85" s="487"/>
      <c r="I85" s="488"/>
      <c r="J85" s="370"/>
    </row>
    <row r="86" spans="2:13" ht="66.75" customHeight="1">
      <c r="B86" s="394"/>
      <c r="C86" s="492" t="str">
        <f>Calculations!C128</f>
        <v/>
      </c>
      <c r="D86" s="493"/>
      <c r="E86" s="486" t="str">
        <f>Calculations!E128</f>
        <v/>
      </c>
      <c r="F86" s="487"/>
      <c r="G86" s="487"/>
      <c r="H86" s="487"/>
      <c r="I86" s="488"/>
      <c r="J86" s="370"/>
    </row>
    <row r="87" spans="2:13" ht="66.75" customHeight="1">
      <c r="B87" s="394"/>
      <c r="C87" s="492" t="str">
        <f>Calculations!C129</f>
        <v/>
      </c>
      <c r="D87" s="493"/>
      <c r="E87" s="486" t="str">
        <f>Calculations!E129</f>
        <v/>
      </c>
      <c r="F87" s="487"/>
      <c r="G87" s="487"/>
      <c r="H87" s="487"/>
      <c r="I87" s="488"/>
      <c r="J87" s="370"/>
    </row>
    <row r="88" spans="2:13" ht="66.75" customHeight="1">
      <c r="B88" s="394"/>
      <c r="C88" s="412" t="str">
        <f>Calculations!C130</f>
        <v/>
      </c>
      <c r="D88" s="413"/>
      <c r="E88" s="486" t="str">
        <f>Calculations!E130</f>
        <v/>
      </c>
      <c r="F88" s="487"/>
      <c r="G88" s="487"/>
      <c r="H88" s="487"/>
      <c r="I88" s="488"/>
      <c r="J88" s="370"/>
      <c r="M88" s="396"/>
    </row>
    <row r="89" spans="2:13" ht="66.75" customHeight="1">
      <c r="B89" s="394"/>
      <c r="C89" s="412" t="str">
        <f>Calculations!C131</f>
        <v/>
      </c>
      <c r="D89" s="413"/>
      <c r="E89" s="486" t="str">
        <f>Calculations!E131</f>
        <v/>
      </c>
      <c r="F89" s="487"/>
      <c r="G89" s="487"/>
      <c r="H89" s="487"/>
      <c r="I89" s="488"/>
      <c r="J89" s="370"/>
      <c r="M89" s="396"/>
    </row>
    <row r="90" spans="2:13" ht="66.75" customHeight="1">
      <c r="B90" s="394"/>
      <c r="C90" s="412" t="str">
        <f>Calculations!C132</f>
        <v/>
      </c>
      <c r="D90" s="413"/>
      <c r="E90" s="486" t="str">
        <f>Calculations!E132</f>
        <v/>
      </c>
      <c r="F90" s="487"/>
      <c r="G90" s="487"/>
      <c r="H90" s="487"/>
      <c r="I90" s="488"/>
      <c r="J90" s="370"/>
      <c r="M90" s="396"/>
    </row>
    <row r="91" spans="2:13" ht="66.75" customHeight="1">
      <c r="B91" s="394"/>
      <c r="C91" s="412" t="str">
        <f>Calculations!C133</f>
        <v/>
      </c>
      <c r="D91" s="413"/>
      <c r="E91" s="486" t="str">
        <f>Calculations!E133</f>
        <v/>
      </c>
      <c r="F91" s="487"/>
      <c r="G91" s="487"/>
      <c r="H91" s="487"/>
      <c r="I91" s="488"/>
      <c r="J91" s="370"/>
      <c r="M91" s="396"/>
    </row>
    <row r="92" spans="2:13" ht="66.75" customHeight="1">
      <c r="B92" s="394"/>
      <c r="C92" s="412" t="str">
        <f>Calculations!C134</f>
        <v/>
      </c>
      <c r="D92" s="413"/>
      <c r="E92" s="486" t="str">
        <f>Calculations!E134</f>
        <v/>
      </c>
      <c r="F92" s="487"/>
      <c r="G92" s="487"/>
      <c r="H92" s="487"/>
      <c r="I92" s="488"/>
      <c r="J92" s="370"/>
      <c r="M92" s="396"/>
    </row>
    <row r="93" spans="2:13" ht="66.75" customHeight="1">
      <c r="B93" s="394"/>
      <c r="C93" s="412" t="str">
        <f>Calculations!C135</f>
        <v/>
      </c>
      <c r="D93" s="413"/>
      <c r="E93" s="486" t="str">
        <f>Calculations!E135</f>
        <v/>
      </c>
      <c r="F93" s="487"/>
      <c r="G93" s="487"/>
      <c r="H93" s="487"/>
      <c r="I93" s="488"/>
      <c r="J93" s="370"/>
      <c r="M93" s="396"/>
    </row>
    <row r="94" spans="2:13" ht="66.75" customHeight="1">
      <c r="B94" s="394"/>
      <c r="C94" s="412" t="str">
        <f>Calculations!C136</f>
        <v/>
      </c>
      <c r="D94" s="413"/>
      <c r="E94" s="486" t="str">
        <f>Calculations!E136</f>
        <v/>
      </c>
      <c r="F94" s="487"/>
      <c r="G94" s="487"/>
      <c r="H94" s="487"/>
      <c r="I94" s="488"/>
      <c r="J94" s="370"/>
      <c r="M94" s="396"/>
    </row>
    <row r="95" spans="2:13" ht="66.75" customHeight="1">
      <c r="B95" s="394"/>
      <c r="C95" s="412" t="str">
        <f>Calculations!C137</f>
        <v/>
      </c>
      <c r="D95" s="413"/>
      <c r="E95" s="486" t="str">
        <f>Calculations!E137</f>
        <v/>
      </c>
      <c r="F95" s="487"/>
      <c r="G95" s="487"/>
      <c r="H95" s="487"/>
      <c r="I95" s="488"/>
      <c r="J95" s="370"/>
      <c r="M95" s="396"/>
    </row>
    <row r="96" spans="2:13" ht="66.75" customHeight="1" thickBot="1">
      <c r="B96" s="394"/>
      <c r="C96" s="484" t="str">
        <f>Calculations!C138</f>
        <v/>
      </c>
      <c r="D96" s="485"/>
      <c r="E96" s="489" t="str">
        <f>Calculations!E138</f>
        <v/>
      </c>
      <c r="F96" s="490"/>
      <c r="G96" s="490"/>
      <c r="H96" s="490"/>
      <c r="I96" s="491"/>
      <c r="J96" s="370"/>
      <c r="M96" s="396"/>
    </row>
    <row r="97" spans="2:10" ht="22.5" customHeight="1">
      <c r="B97" s="394"/>
      <c r="C97" s="395"/>
      <c r="D97" s="395"/>
      <c r="E97" s="395"/>
      <c r="F97" s="395"/>
      <c r="G97" s="395"/>
      <c r="H97" s="395"/>
      <c r="I97" s="395"/>
      <c r="J97" s="370"/>
    </row>
    <row r="98" spans="2:10" ht="14.7" thickBot="1">
      <c r="B98" s="397"/>
      <c r="C98" s="398"/>
      <c r="D98" s="399"/>
      <c r="E98" s="400"/>
      <c r="F98" s="399"/>
      <c r="G98" s="399"/>
      <c r="H98" s="399"/>
      <c r="I98" s="399"/>
      <c r="J98" s="401"/>
    </row>
    <row r="99" spans="2:10" s="358" customFormat="1"/>
    <row r="100" spans="2:10" s="358" customFormat="1"/>
    <row r="101" spans="2:10" s="358" customFormat="1"/>
    <row r="102" spans="2:10" s="358" customFormat="1"/>
    <row r="103" spans="2:10" s="358" customFormat="1"/>
    <row r="104" spans="2:10" s="358" customFormat="1"/>
    <row r="105" spans="2:10" s="358" customFormat="1"/>
    <row r="106" spans="2:10" s="358" customFormat="1"/>
    <row r="107" spans="2:10" s="358" customFormat="1"/>
    <row r="108" spans="2:10" s="358" customFormat="1"/>
    <row r="109" spans="2:10" s="358" customFormat="1"/>
    <row r="110" spans="2:10" s="358" customFormat="1"/>
    <row r="111" spans="2:10" s="358" customFormat="1"/>
    <row r="112" spans="2:10" s="358" customFormat="1"/>
    <row r="113" spans="3:3" s="358" customFormat="1"/>
    <row r="114" spans="3:3" s="358" customFormat="1">
      <c r="C114" s="402"/>
    </row>
    <row r="115" spans="3:3" s="358" customFormat="1"/>
    <row r="116" spans="3:3" s="358" customFormat="1"/>
    <row r="117" spans="3:3" s="358" customFormat="1"/>
    <row r="118" spans="3:3" s="358" customFormat="1"/>
    <row r="119" spans="3:3" s="358" customFormat="1"/>
    <row r="120" spans="3:3" s="358" customFormat="1"/>
    <row r="121" spans="3:3" s="358" customFormat="1"/>
    <row r="122" spans="3:3" s="358" customFormat="1"/>
    <row r="123" spans="3:3" s="358" customFormat="1"/>
    <row r="124" spans="3:3" s="358" customFormat="1"/>
    <row r="125" spans="3:3" s="358" customFormat="1"/>
    <row r="126" spans="3:3" s="358" customFormat="1"/>
    <row r="127" spans="3:3" s="358" customFormat="1"/>
    <row r="128" spans="3:3" s="358" customFormat="1"/>
    <row r="129" s="358" customFormat="1"/>
    <row r="130" s="358" customFormat="1"/>
    <row r="131" s="358" customFormat="1"/>
    <row r="132" s="358" customFormat="1"/>
    <row r="133" s="358" customFormat="1"/>
    <row r="134" s="358" customFormat="1"/>
    <row r="135" s="358" customFormat="1"/>
    <row r="136" s="358" customFormat="1"/>
    <row r="137" s="358" customFormat="1"/>
    <row r="138" s="358" customFormat="1"/>
    <row r="139" s="358" customFormat="1"/>
    <row r="140" s="358" customFormat="1"/>
    <row r="141" s="358" customFormat="1"/>
    <row r="142" s="358" customFormat="1"/>
    <row r="143" s="358" customFormat="1"/>
    <row r="144" s="358" customFormat="1"/>
    <row r="145" spans="2:10">
      <c r="B145" s="358"/>
      <c r="C145" s="358"/>
      <c r="D145" s="358"/>
      <c r="E145" s="358"/>
      <c r="F145" s="358"/>
      <c r="G145" s="358"/>
      <c r="H145" s="358"/>
      <c r="I145" s="358"/>
      <c r="J145" s="358"/>
    </row>
    <row r="146" spans="2:10">
      <c r="B146" s="358"/>
      <c r="C146" s="358"/>
      <c r="D146" s="358"/>
      <c r="E146" s="358"/>
      <c r="F146" s="358"/>
      <c r="G146" s="358"/>
      <c r="H146" s="358"/>
      <c r="I146" s="358"/>
      <c r="J146" s="358"/>
    </row>
    <row r="147" spans="2:10">
      <c r="B147" s="358"/>
      <c r="C147" s="358"/>
      <c r="D147" s="358"/>
      <c r="E147" s="358"/>
      <c r="F147" s="358"/>
      <c r="G147" s="358"/>
      <c r="H147" s="358"/>
      <c r="I147" s="358"/>
      <c r="J147" s="358"/>
    </row>
    <row r="148" spans="2:10">
      <c r="B148" s="358"/>
      <c r="C148" s="358"/>
      <c r="D148" s="358"/>
      <c r="E148" s="358"/>
      <c r="F148" s="358"/>
      <c r="G148" s="358"/>
      <c r="H148" s="358"/>
      <c r="I148" s="358"/>
      <c r="J148" s="358"/>
    </row>
    <row r="149" spans="2:10">
      <c r="B149" s="358"/>
      <c r="C149" s="358"/>
      <c r="D149" s="358"/>
      <c r="E149" s="358"/>
      <c r="F149" s="358"/>
      <c r="G149" s="358"/>
      <c r="H149" s="358"/>
      <c r="I149" s="358"/>
      <c r="J149" s="358"/>
    </row>
    <row r="150" spans="2:10">
      <c r="B150" s="358"/>
      <c r="C150" s="358"/>
      <c r="D150" s="358"/>
      <c r="E150" s="358"/>
      <c r="F150" s="358"/>
      <c r="G150" s="358"/>
      <c r="H150" s="358"/>
      <c r="I150" s="358"/>
      <c r="J150" s="358"/>
    </row>
    <row r="151" spans="2:10">
      <c r="B151" s="358"/>
      <c r="C151" s="358"/>
      <c r="D151" s="358"/>
      <c r="E151" s="358"/>
      <c r="F151" s="358"/>
      <c r="G151" s="358"/>
      <c r="H151" s="358"/>
      <c r="I151" s="358"/>
      <c r="J151" s="358"/>
    </row>
    <row r="152" spans="2:10">
      <c r="B152" s="358"/>
      <c r="C152" s="358"/>
      <c r="D152" s="358"/>
      <c r="E152" s="358"/>
      <c r="F152" s="358"/>
      <c r="G152" s="358"/>
      <c r="H152" s="358"/>
      <c r="I152" s="358"/>
      <c r="J152" s="358"/>
    </row>
    <row r="153" spans="2:10">
      <c r="B153" s="358"/>
      <c r="C153" s="358"/>
      <c r="D153" s="358"/>
      <c r="E153" s="358"/>
      <c r="F153" s="358"/>
      <c r="G153" s="358"/>
      <c r="H153" s="358"/>
      <c r="I153" s="358"/>
      <c r="J153" s="358"/>
    </row>
    <row r="154" spans="2:10">
      <c r="B154" s="358"/>
      <c r="C154" s="358"/>
      <c r="D154" s="358"/>
      <c r="E154" s="358"/>
      <c r="F154" s="358"/>
      <c r="G154" s="358"/>
      <c r="H154" s="358"/>
      <c r="I154" s="358"/>
      <c r="J154" s="358"/>
    </row>
    <row r="155" spans="2:10">
      <c r="B155" s="358"/>
      <c r="C155" s="358"/>
      <c r="D155" s="358"/>
      <c r="E155" s="358"/>
      <c r="F155" s="358"/>
      <c r="G155" s="358"/>
      <c r="H155" s="358"/>
      <c r="I155" s="358"/>
      <c r="J155" s="358"/>
    </row>
    <row r="156" spans="2:10">
      <c r="B156" s="358"/>
      <c r="C156" s="358"/>
      <c r="D156" s="358"/>
      <c r="E156" s="358"/>
      <c r="F156" s="358"/>
      <c r="G156" s="358"/>
      <c r="H156" s="358"/>
      <c r="I156" s="358"/>
      <c r="J156" s="358"/>
    </row>
    <row r="157" spans="2:10">
      <c r="B157" s="358"/>
      <c r="C157" s="358"/>
      <c r="D157" s="358"/>
      <c r="E157" s="358"/>
      <c r="F157" s="358"/>
      <c r="G157" s="358"/>
      <c r="H157" s="358"/>
      <c r="I157" s="358"/>
      <c r="J157" s="358"/>
    </row>
    <row r="158" spans="2:10">
      <c r="B158" s="358"/>
      <c r="C158" s="358"/>
      <c r="D158" s="358"/>
      <c r="E158" s="358"/>
      <c r="F158" s="358"/>
      <c r="G158" s="358"/>
      <c r="H158" s="358"/>
      <c r="I158" s="358"/>
      <c r="J158" s="358"/>
    </row>
    <row r="159" spans="2:10">
      <c r="B159" s="358"/>
      <c r="C159" s="358"/>
      <c r="D159" s="358"/>
      <c r="E159" s="358"/>
      <c r="F159" s="358"/>
      <c r="G159" s="358"/>
      <c r="H159" s="358"/>
      <c r="I159" s="358"/>
      <c r="J159" s="358"/>
    </row>
    <row r="160" spans="2:10">
      <c r="B160" s="358"/>
      <c r="C160" s="358"/>
      <c r="D160" s="358"/>
      <c r="E160" s="358"/>
      <c r="F160" s="358"/>
      <c r="G160" s="358"/>
      <c r="H160" s="358"/>
      <c r="I160" s="358"/>
      <c r="J160" s="358"/>
    </row>
    <row r="161" spans="2:10">
      <c r="B161" s="358"/>
      <c r="C161" s="358"/>
      <c r="D161" s="358"/>
      <c r="E161" s="358"/>
      <c r="F161" s="358"/>
      <c r="G161" s="358"/>
      <c r="H161" s="358"/>
      <c r="I161" s="358"/>
      <c r="J161" s="358"/>
    </row>
    <row r="162" spans="2:10">
      <c r="B162" s="358"/>
      <c r="C162" s="358"/>
      <c r="D162" s="358"/>
      <c r="E162" s="358"/>
      <c r="F162" s="358"/>
      <c r="G162" s="358"/>
      <c r="H162" s="358"/>
      <c r="I162" s="358"/>
      <c r="J162" s="358"/>
    </row>
    <row r="163" spans="2:10">
      <c r="B163" s="358"/>
      <c r="C163" s="358"/>
      <c r="D163" s="358"/>
      <c r="E163" s="358"/>
      <c r="F163" s="358"/>
      <c r="G163" s="358"/>
      <c r="H163" s="358"/>
      <c r="I163" s="358"/>
      <c r="J163" s="358"/>
    </row>
    <row r="164" spans="2:10">
      <c r="B164" s="358"/>
      <c r="C164" s="358"/>
      <c r="D164" s="358"/>
      <c r="E164" s="358"/>
      <c r="F164" s="358"/>
      <c r="G164" s="358"/>
      <c r="H164" s="358"/>
      <c r="I164" s="358"/>
      <c r="J164" s="358"/>
    </row>
    <row r="165" spans="2:10">
      <c r="B165" s="358"/>
      <c r="C165" s="358"/>
      <c r="D165" s="358"/>
      <c r="E165" s="358"/>
      <c r="F165" s="358"/>
      <c r="G165" s="358"/>
      <c r="H165" s="358"/>
      <c r="I165" s="358"/>
      <c r="J165" s="358"/>
    </row>
    <row r="166" spans="2:10">
      <c r="B166" s="358"/>
      <c r="C166" s="358"/>
      <c r="D166" s="358"/>
      <c r="E166" s="358"/>
      <c r="F166" s="358"/>
      <c r="G166" s="358"/>
      <c r="H166" s="358"/>
      <c r="I166" s="358"/>
      <c r="J166" s="358"/>
    </row>
    <row r="167" spans="2:10">
      <c r="B167" s="358"/>
      <c r="C167" s="358"/>
      <c r="D167" s="358"/>
      <c r="E167" s="358"/>
      <c r="F167" s="358"/>
      <c r="G167" s="358"/>
      <c r="H167" s="358"/>
      <c r="I167" s="358"/>
      <c r="J167" s="358"/>
    </row>
    <row r="168" spans="2:10">
      <c r="B168" s="358"/>
      <c r="C168" s="358"/>
      <c r="D168" s="358"/>
      <c r="E168" s="358"/>
      <c r="F168" s="358"/>
      <c r="G168" s="358"/>
      <c r="H168" s="358"/>
      <c r="I168" s="358"/>
      <c r="J168" s="358"/>
    </row>
    <row r="169" spans="2:10">
      <c r="B169" s="358"/>
      <c r="C169" s="358"/>
      <c r="D169" s="358"/>
      <c r="E169" s="358"/>
      <c r="F169" s="358"/>
      <c r="G169" s="358"/>
      <c r="H169" s="358"/>
      <c r="I169" s="358"/>
      <c r="J169" s="358"/>
    </row>
    <row r="170" spans="2:10">
      <c r="B170" s="358"/>
      <c r="C170" s="358"/>
      <c r="D170" s="358"/>
      <c r="E170" s="358"/>
      <c r="F170" s="358"/>
      <c r="G170" s="358"/>
      <c r="H170" s="358"/>
      <c r="I170" s="358"/>
      <c r="J170" s="358"/>
    </row>
    <row r="171" spans="2:10">
      <c r="B171" s="358"/>
      <c r="C171" s="358"/>
      <c r="D171" s="358"/>
      <c r="E171" s="358"/>
      <c r="F171" s="358"/>
      <c r="G171" s="358"/>
      <c r="H171" s="358"/>
      <c r="I171" s="358"/>
      <c r="J171" s="358"/>
    </row>
    <row r="172" spans="2:10">
      <c r="B172" s="358"/>
      <c r="C172" s="358"/>
      <c r="D172" s="358"/>
      <c r="E172" s="358"/>
      <c r="F172" s="358"/>
      <c r="G172" s="358"/>
      <c r="H172" s="358"/>
      <c r="I172" s="358"/>
      <c r="J172" s="358"/>
    </row>
    <row r="173" spans="2:10">
      <c r="B173" s="358"/>
      <c r="C173" s="358"/>
      <c r="D173" s="358"/>
      <c r="E173" s="358"/>
      <c r="F173" s="358"/>
      <c r="G173" s="358"/>
      <c r="H173" s="358"/>
      <c r="I173" s="358"/>
      <c r="J173" s="358"/>
    </row>
    <row r="174" spans="2:10">
      <c r="B174" s="358"/>
      <c r="C174" s="358"/>
      <c r="D174" s="358"/>
      <c r="E174" s="358"/>
      <c r="F174" s="358"/>
      <c r="G174" s="358"/>
      <c r="H174" s="358"/>
      <c r="I174" s="358"/>
      <c r="J174" s="358"/>
    </row>
    <row r="175" spans="2:10">
      <c r="B175" s="358"/>
      <c r="C175" s="358"/>
      <c r="D175" s="358"/>
      <c r="E175" s="358"/>
      <c r="F175" s="358"/>
      <c r="G175" s="358"/>
      <c r="H175" s="358"/>
      <c r="I175" s="358"/>
      <c r="J175" s="358"/>
    </row>
    <row r="176" spans="2:10">
      <c r="B176" s="358"/>
      <c r="C176" s="358"/>
      <c r="D176" s="358"/>
      <c r="E176" s="358"/>
      <c r="F176" s="358"/>
      <c r="G176" s="358"/>
      <c r="H176" s="358"/>
      <c r="I176" s="358"/>
      <c r="J176" s="358"/>
    </row>
    <row r="177" spans="2:10">
      <c r="B177" s="358"/>
      <c r="C177" s="358"/>
      <c r="D177" s="358"/>
      <c r="E177" s="358"/>
      <c r="F177" s="358"/>
      <c r="G177" s="358"/>
      <c r="H177" s="358"/>
      <c r="I177" s="358"/>
      <c r="J177" s="358"/>
    </row>
    <row r="178" spans="2:10">
      <c r="B178" s="358"/>
      <c r="C178" s="358"/>
      <c r="D178" s="358"/>
      <c r="E178" s="358"/>
      <c r="F178" s="358"/>
      <c r="G178" s="358"/>
      <c r="H178" s="358"/>
      <c r="I178" s="358"/>
      <c r="J178" s="358"/>
    </row>
    <row r="179" spans="2:10">
      <c r="B179" s="358"/>
      <c r="C179" s="358"/>
      <c r="D179" s="358"/>
      <c r="E179" s="358"/>
      <c r="F179" s="358"/>
      <c r="G179" s="358"/>
      <c r="H179" s="358"/>
      <c r="I179" s="358"/>
      <c r="J179" s="358"/>
    </row>
    <row r="180" spans="2:10">
      <c r="B180" s="358"/>
      <c r="C180" s="358"/>
      <c r="D180" s="358"/>
      <c r="E180" s="358"/>
      <c r="F180" s="358"/>
      <c r="G180" s="358"/>
      <c r="H180" s="358"/>
      <c r="I180" s="358"/>
      <c r="J180" s="358"/>
    </row>
    <row r="181" spans="2:10">
      <c r="B181" s="358"/>
      <c r="C181" s="358"/>
      <c r="D181" s="358"/>
      <c r="E181" s="358"/>
      <c r="F181" s="358"/>
      <c r="G181" s="358"/>
      <c r="H181" s="358"/>
      <c r="I181" s="358"/>
      <c r="J181" s="358"/>
    </row>
    <row r="182" spans="2:10">
      <c r="B182" s="358"/>
      <c r="C182" s="358"/>
      <c r="D182" s="358"/>
      <c r="E182" s="358"/>
      <c r="F182" s="358"/>
      <c r="G182" s="358"/>
      <c r="H182" s="358"/>
      <c r="I182" s="358"/>
      <c r="J182" s="358"/>
    </row>
    <row r="183" spans="2:10">
      <c r="B183" s="358"/>
      <c r="C183" s="358"/>
      <c r="D183" s="358"/>
      <c r="E183" s="358"/>
      <c r="F183" s="358"/>
      <c r="G183" s="358"/>
      <c r="H183" s="358"/>
      <c r="I183" s="358"/>
      <c r="J183" s="358"/>
    </row>
    <row r="184" spans="2:10">
      <c r="B184" s="358"/>
      <c r="C184" s="358"/>
      <c r="D184" s="358"/>
      <c r="E184" s="358"/>
      <c r="F184" s="358"/>
      <c r="G184" s="358"/>
      <c r="H184" s="358"/>
      <c r="I184" s="358"/>
      <c r="J184" s="358"/>
    </row>
    <row r="185" spans="2:10">
      <c r="B185" s="358"/>
      <c r="C185" s="358"/>
      <c r="D185" s="358"/>
      <c r="E185" s="358"/>
      <c r="F185" s="358"/>
      <c r="G185" s="358"/>
      <c r="H185" s="358"/>
      <c r="I185" s="358"/>
      <c r="J185" s="358"/>
    </row>
    <row r="186" spans="2:10">
      <c r="B186" s="358"/>
      <c r="C186" s="358"/>
      <c r="D186" s="358"/>
      <c r="E186" s="358"/>
      <c r="F186" s="358"/>
      <c r="G186" s="358"/>
      <c r="H186" s="358"/>
      <c r="I186" s="358"/>
      <c r="J186" s="358"/>
    </row>
    <row r="187" spans="2:10">
      <c r="B187" s="358"/>
      <c r="C187" s="358"/>
      <c r="D187" s="358"/>
      <c r="E187" s="358"/>
      <c r="F187" s="358"/>
      <c r="G187" s="358"/>
      <c r="H187" s="358"/>
      <c r="I187" s="358"/>
      <c r="J187" s="358"/>
    </row>
    <row r="188" spans="2:10">
      <c r="B188" s="358"/>
      <c r="C188" s="358"/>
      <c r="D188" s="358"/>
      <c r="E188" s="358"/>
      <c r="F188" s="358"/>
      <c r="G188" s="358"/>
      <c r="H188" s="358"/>
      <c r="I188" s="358"/>
      <c r="J188" s="358"/>
    </row>
    <row r="189" spans="2:10">
      <c r="B189" s="358"/>
      <c r="C189" s="358"/>
      <c r="D189" s="358"/>
      <c r="E189" s="358"/>
      <c r="F189" s="358"/>
      <c r="G189" s="358"/>
      <c r="H189" s="358"/>
      <c r="I189" s="358"/>
      <c r="J189" s="358"/>
    </row>
  </sheetData>
  <sheetProtection algorithmName="SHA-512" hashValue="iJbk8ehJEcUSGFhOT5VKNYoZ5twkL5u8RnEftaMU0cleKSboRJ5DBT4zkXTJ/hgt3DmB31KkeAgE/e9HxTpTTg==" saltValue="FlcaSSfTS5n1ZFnQTq2R8A==" spinCount="100000" sheet="1" objects="1" scenarios="1"/>
  <mergeCells count="93">
    <mergeCell ref="C7:I7"/>
    <mergeCell ref="C23:I23"/>
    <mergeCell ref="C70:I70"/>
    <mergeCell ref="C63:I63"/>
    <mergeCell ref="C40:D40"/>
    <mergeCell ref="C41:D41"/>
    <mergeCell ref="C49:I49"/>
    <mergeCell ref="C9:E9"/>
    <mergeCell ref="C27:D27"/>
    <mergeCell ref="C28:D28"/>
    <mergeCell ref="C29:D29"/>
    <mergeCell ref="C30:D30"/>
    <mergeCell ref="F41:I41"/>
    <mergeCell ref="C53:D53"/>
    <mergeCell ref="C54:D54"/>
    <mergeCell ref="C55:D55"/>
    <mergeCell ref="F26:I26"/>
    <mergeCell ref="F27:I27"/>
    <mergeCell ref="F28:I28"/>
    <mergeCell ref="F29:I29"/>
    <mergeCell ref="F40:I40"/>
    <mergeCell ref="F33:I33"/>
    <mergeCell ref="F34:I34"/>
    <mergeCell ref="F38:I38"/>
    <mergeCell ref="C38:D38"/>
    <mergeCell ref="C39:D39"/>
    <mergeCell ref="F52:I52"/>
    <mergeCell ref="F53:I53"/>
    <mergeCell ref="F42:I42"/>
    <mergeCell ref="F43:I43"/>
    <mergeCell ref="F46:I46"/>
    <mergeCell ref="F50:I50"/>
    <mergeCell ref="F51:I51"/>
    <mergeCell ref="C50:D50"/>
    <mergeCell ref="C51:D51"/>
    <mergeCell ref="C52:D52"/>
    <mergeCell ref="C42:D42"/>
    <mergeCell ref="C43:D43"/>
    <mergeCell ref="C44:D44"/>
    <mergeCell ref="C45:D45"/>
    <mergeCell ref="D68:G68"/>
    <mergeCell ref="F54:I54"/>
    <mergeCell ref="F55:I55"/>
    <mergeCell ref="F56:I56"/>
    <mergeCell ref="F57:I57"/>
    <mergeCell ref="F58:I58"/>
    <mergeCell ref="C56:D56"/>
    <mergeCell ref="C57:D57"/>
    <mergeCell ref="C3:I3"/>
    <mergeCell ref="G10:I10"/>
    <mergeCell ref="G12:I12"/>
    <mergeCell ref="G11:I11"/>
    <mergeCell ref="F45:I45"/>
    <mergeCell ref="F44:I44"/>
    <mergeCell ref="C25:I25"/>
    <mergeCell ref="C37:I37"/>
    <mergeCell ref="F30:I30"/>
    <mergeCell ref="F31:I31"/>
    <mergeCell ref="C26:D26"/>
    <mergeCell ref="C31:D31"/>
    <mergeCell ref="C32:D32"/>
    <mergeCell ref="F39:I39"/>
    <mergeCell ref="C33:D33"/>
    <mergeCell ref="F32:I32"/>
    <mergeCell ref="E82:I82"/>
    <mergeCell ref="E84:I84"/>
    <mergeCell ref="E83:I83"/>
    <mergeCell ref="C79:I79"/>
    <mergeCell ref="C80:D80"/>
    <mergeCell ref="C81:D81"/>
    <mergeCell ref="E80:I80"/>
    <mergeCell ref="E81:I81"/>
    <mergeCell ref="C86:D86"/>
    <mergeCell ref="C87:D87"/>
    <mergeCell ref="C82:D82"/>
    <mergeCell ref="C83:D83"/>
    <mergeCell ref="C84:D84"/>
    <mergeCell ref="C74:I74"/>
    <mergeCell ref="C72:I72"/>
    <mergeCell ref="C96:D96"/>
    <mergeCell ref="E85:I85"/>
    <mergeCell ref="E86:I86"/>
    <mergeCell ref="E87:I87"/>
    <mergeCell ref="E88:I88"/>
    <mergeCell ref="E89:I89"/>
    <mergeCell ref="E90:I90"/>
    <mergeCell ref="E91:I91"/>
    <mergeCell ref="E92:I92"/>
    <mergeCell ref="E93:I93"/>
    <mergeCell ref="E94:I94"/>
    <mergeCell ref="E95:I95"/>
    <mergeCell ref="E96:I96"/>
    <mergeCell ref="C85:D85"/>
  </mergeCells>
  <conditionalFormatting sqref="F27:I33 F39:I45 F51:I57">
    <cfRule type="expression" dxfId="2" priority="3">
      <formula>J27=FALSE</formula>
    </cfRule>
  </conditionalFormatting>
  <conditionalFormatting sqref="E27:E33 E39:E45 E51:E57">
    <cfRule type="containsText" dxfId="1" priority="2" operator="containsText" text="Error: Missing Input">
      <formula>NOT(ISERROR(SEARCH("Error: Missing Input",E27)))</formula>
    </cfRule>
  </conditionalFormatting>
  <conditionalFormatting sqref="D17">
    <cfRule type="expression" dxfId="0" priority="1">
      <formula>ISERROR(climate_zone)</formula>
    </cfRule>
  </conditionalFormatting>
  <dataValidations count="3">
    <dataValidation type="whole" allowBlank="1" showInputMessage="1" showErrorMessage="1" errorTitle="WWR error" error="Value for window-to-wall ratio must be a whole number between 0 and 100" sqref="D15" xr:uid="{8B32318D-3FF5-40A3-8CA1-43E2357197C2}">
      <formula1>0</formula1>
      <formula2>100</formula2>
    </dataValidation>
    <dataValidation type="decimal" operator="greaterThan" allowBlank="1" showInputMessage="1" showErrorMessage="1" errorTitle="Error: Input not numeric" error="Please enter a numeric value greater than 0 for this cell." sqref="D65 D11:D14" xr:uid="{E92805B7-7EB1-47A2-9182-7C0AC38480CE}">
      <formula1>0</formula1>
    </dataValidation>
    <dataValidation type="decimal" operator="greaterThanOrEqual" allowBlank="1" showInputMessage="1" showErrorMessage="1" errorTitle="Error: Input not numeric" error="Please enter a numeric value greater than or equal to 0 for this cell." sqref="D16:D17" xr:uid="{5928B03A-9E3C-433A-B8A4-D2F80FD7B715}">
      <formul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DE43B89-F982-46E2-9F51-EECF17405E18}">
          <x14:formula1>
            <xm:f>Lookups!$B$14</xm:f>
          </x14:formula1>
          <xm:sqref>D18</xm:sqref>
        </x14:dataValidation>
        <x14:dataValidation type="list" allowBlank="1" showInputMessage="1" showErrorMessage="1" xr:uid="{F261057F-E03C-42ED-89C9-A04EA733A6F9}">
          <x14:formula1>
            <xm:f>Lookups!$C$3:$C$10</xm:f>
          </x14:formula1>
          <xm:sqref>C27:D33</xm:sqref>
        </x14:dataValidation>
        <x14:dataValidation type="list" allowBlank="1" showInputMessage="1" showErrorMessage="1" xr:uid="{1F601D7A-3C4C-4E16-82E1-16E5FF51F638}">
          <x14:formula1>
            <xm:f>Lookups!$E$4:$E$7</xm:f>
          </x14:formula1>
          <xm:sqref>C51:D57</xm:sqref>
        </x14:dataValidation>
        <x14:dataValidation type="list" allowBlank="1" showInputMessage="1" showErrorMessage="1" xr:uid="{E08E9131-83C8-4536-B0E1-6C707CBC20E1}">
          <x14:formula1>
            <xm:f>Lookups!$D$3:$D$25</xm:f>
          </x14:formula1>
          <xm:sqref>C39:D45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FCC0-6F77-49AE-B7C1-2CFDCEB9068D}">
  <dimension ref="A2:AH154"/>
  <sheetViews>
    <sheetView zoomScaleNormal="100" workbookViewId="0">
      <selection activeCell="C82" sqref="C82:D82"/>
    </sheetView>
  </sheetViews>
  <sheetFormatPr defaultRowHeight="14.4"/>
  <cols>
    <col min="3" max="3" width="50.15625" bestFit="1" customWidth="1"/>
    <col min="4" max="4" width="24.15625" customWidth="1"/>
    <col min="5" max="5" width="44.26171875" customWidth="1"/>
    <col min="6" max="6" width="17.578125" customWidth="1"/>
    <col min="7" max="7" width="39.41796875" style="17" customWidth="1"/>
    <col min="8" max="8" width="86.578125" customWidth="1"/>
    <col min="9" max="10" width="59.68359375" customWidth="1"/>
    <col min="11" max="11" width="39" bestFit="1" customWidth="1"/>
    <col min="12" max="12" width="12.578125" bestFit="1" customWidth="1"/>
    <col min="13" max="13" width="14" bestFit="1" customWidth="1"/>
    <col min="34" max="34" width="14.41796875" customWidth="1"/>
  </cols>
  <sheetData>
    <row r="2" spans="1:34">
      <c r="C2" s="5" t="s">
        <v>29</v>
      </c>
      <c r="D2" s="5" t="s">
        <v>43</v>
      </c>
      <c r="E2" s="5" t="s">
        <v>44</v>
      </c>
      <c r="F2" s="5" t="s">
        <v>45</v>
      </c>
      <c r="G2" s="21" t="s">
        <v>46</v>
      </c>
      <c r="H2" s="5" t="s">
        <v>47</v>
      </c>
      <c r="I2" s="5" t="s">
        <v>48</v>
      </c>
      <c r="J2" s="5" t="s">
        <v>49</v>
      </c>
      <c r="K2" s="5" t="s">
        <v>465</v>
      </c>
      <c r="L2" s="367" t="e">
        <f>VLOOKUP(zip_code,Lookups!$K$3:$L$32934,2,TRUE)</f>
        <v>#N/A</v>
      </c>
      <c r="AH2" t="s">
        <v>48</v>
      </c>
    </row>
    <row r="3" spans="1:34">
      <c r="C3" s="326" t="s">
        <v>516</v>
      </c>
      <c r="D3" s="452">
        <f>footprint_area*Reference_Values!D5*Uncertainty_Ranges!E2</f>
        <v>0</v>
      </c>
      <c r="E3" s="7">
        <f>footprint_area*Reference_Values!D5*Uncertainty_Ranges!F2</f>
        <v>0</v>
      </c>
      <c r="F3" s="7">
        <f>IF(E3="",D3,E3)</f>
        <v>0</v>
      </c>
      <c r="G3" s="18" t="str">
        <f>IF(E3="","",IF(D3=0,"",TEXT(D3,"$#,###")&amp;" to "&amp;TEXT(E3,"$#,###")))</f>
        <v/>
      </c>
      <c r="H3" s="37" t="s">
        <v>50</v>
      </c>
      <c r="I3" s="4" t="s">
        <v>488</v>
      </c>
      <c r="J3" s="407" t="b">
        <f>I3&lt;&gt;""</f>
        <v>1</v>
      </c>
      <c r="K3" t="s">
        <v>52</v>
      </c>
      <c r="L3">
        <v>2.9845000000000002E-3</v>
      </c>
      <c r="M3" t="s">
        <v>53</v>
      </c>
      <c r="AH3" t="s">
        <v>549</v>
      </c>
    </row>
    <row r="4" spans="1:34">
      <c r="C4" s="15" t="s">
        <v>517</v>
      </c>
      <c r="D4" s="453">
        <f>roof_area*Reference_Values!D2*Uncertainty_Ranges!E3</f>
        <v>0</v>
      </c>
      <c r="E4" s="9">
        <f>roof_area*Reference_Values!D2*Uncertainty_Ranges!F3</f>
        <v>0</v>
      </c>
      <c r="F4" s="9">
        <f>IF(E4="",D4,E4)</f>
        <v>0</v>
      </c>
      <c r="G4" s="19" t="str">
        <f t="shared" ref="G4:G29" si="0">IF(E4="","",IF(D4=0,"",TEXT(D4,"$#,###")&amp;" to "&amp;TEXT(E4,"$#,###")))</f>
        <v/>
      </c>
      <c r="H4" s="37" t="s">
        <v>54</v>
      </c>
      <c r="I4" s="4" t="s">
        <v>489</v>
      </c>
      <c r="J4" s="407" t="b">
        <f t="shared" ref="J4:J38" si="1">I4&lt;&gt;""</f>
        <v>1</v>
      </c>
      <c r="K4" t="s">
        <v>52</v>
      </c>
      <c r="L4">
        <f>L3*196.9</f>
        <v>0.58764805000000009</v>
      </c>
      <c r="M4" t="s">
        <v>56</v>
      </c>
      <c r="AH4" t="s">
        <v>57</v>
      </c>
    </row>
    <row r="5" spans="1:34">
      <c r="C5" s="15" t="s">
        <v>518</v>
      </c>
      <c r="D5" s="453">
        <f>roof_area*Reference_Values!D3*Uncertainty_Ranges!E3</f>
        <v>0</v>
      </c>
      <c r="E5" s="9">
        <f>roof_area*Reference_Values!D3*Uncertainty_Ranges!F3</f>
        <v>0</v>
      </c>
      <c r="F5" s="9">
        <f>IF(E5="",D5,E5)</f>
        <v>0</v>
      </c>
      <c r="G5" s="19" t="str">
        <f t="shared" si="0"/>
        <v/>
      </c>
      <c r="H5" s="37" t="s">
        <v>58</v>
      </c>
      <c r="I5" s="438" t="s">
        <v>59</v>
      </c>
      <c r="J5" s="407" t="b">
        <f t="shared" si="1"/>
        <v>1</v>
      </c>
      <c r="AH5" t="s">
        <v>51</v>
      </c>
    </row>
    <row r="6" spans="1:34">
      <c r="C6" s="15" t="s">
        <v>521</v>
      </c>
      <c r="D6" s="453">
        <f>wall_area*Reference_Values!D4*Uncertainty_Ranges!E5</f>
        <v>0</v>
      </c>
      <c r="E6" s="9">
        <f>wall_area*Reference_Values!D4*Uncertainty_Ranges!F5</f>
        <v>0</v>
      </c>
      <c r="F6" s="9">
        <f t="shared" ref="F6:F37" si="2">IF(E6="",D6,E6)</f>
        <v>0</v>
      </c>
      <c r="G6" s="19" t="str">
        <f t="shared" si="0"/>
        <v/>
      </c>
      <c r="H6" s="37" t="s">
        <v>60</v>
      </c>
      <c r="I6" s="4" t="s">
        <v>490</v>
      </c>
      <c r="J6" s="407" t="b">
        <f t="shared" si="1"/>
        <v>1</v>
      </c>
      <c r="K6" t="s">
        <v>62</v>
      </c>
      <c r="L6">
        <v>30</v>
      </c>
      <c r="M6" t="s">
        <v>63</v>
      </c>
      <c r="N6" t="s">
        <v>64</v>
      </c>
      <c r="AH6" t="s">
        <v>65</v>
      </c>
    </row>
    <row r="7" spans="1:34">
      <c r="C7" s="15" t="s">
        <v>522</v>
      </c>
      <c r="D7" s="453">
        <f>roof_area*1.5*Uncertainty_Ranges!E6</f>
        <v>0</v>
      </c>
      <c r="E7" s="9">
        <f>roof_area*3*Uncertainty_Ranges!F6</f>
        <v>0</v>
      </c>
      <c r="F7" s="9">
        <f t="shared" si="2"/>
        <v>0</v>
      </c>
      <c r="G7" s="19" t="str">
        <f t="shared" si="0"/>
        <v/>
      </c>
      <c r="H7" s="37" t="s">
        <v>66</v>
      </c>
      <c r="I7" s="4" t="s">
        <v>67</v>
      </c>
      <c r="J7" s="407" t="b">
        <f t="shared" si="1"/>
        <v>1</v>
      </c>
      <c r="K7" t="s">
        <v>62</v>
      </c>
      <c r="L7">
        <v>50</v>
      </c>
      <c r="M7" t="s">
        <v>63</v>
      </c>
      <c r="N7" s="4" t="s">
        <v>68</v>
      </c>
      <c r="AH7" t="s">
        <v>55</v>
      </c>
    </row>
    <row r="8" spans="1:34">
      <c r="C8" s="15" t="s">
        <v>515</v>
      </c>
      <c r="D8" s="453">
        <f>(roof_area+wall_area)*Reference_Values!D8*Uncertainty_Ranges!E7</f>
        <v>0</v>
      </c>
      <c r="E8" s="9">
        <f>(roof_area+wall_area)*Reference_Values!D8*Uncertainty_Ranges!F7</f>
        <v>0</v>
      </c>
      <c r="F8" s="9">
        <f t="shared" si="2"/>
        <v>0</v>
      </c>
      <c r="G8" s="19" t="str">
        <f t="shared" si="0"/>
        <v/>
      </c>
      <c r="H8" s="37" t="s">
        <v>69</v>
      </c>
      <c r="I8" s="4" t="s">
        <v>57</v>
      </c>
      <c r="J8" s="407" t="b">
        <f t="shared" si="1"/>
        <v>1</v>
      </c>
      <c r="M8" s="1"/>
      <c r="N8" t="s">
        <v>70</v>
      </c>
      <c r="AH8" t="s">
        <v>61</v>
      </c>
    </row>
    <row r="9" spans="1:34">
      <c r="C9" s="15" t="s">
        <v>519</v>
      </c>
      <c r="D9" s="453">
        <f>Reference_Values!D6*skylight_area*Uncertainty_Ranges!E8</f>
        <v>0</v>
      </c>
      <c r="E9" s="9">
        <f>Reference_Values!D6*skylight_area*Uncertainty_Ranges!F8</f>
        <v>0</v>
      </c>
      <c r="F9" s="9">
        <f t="shared" si="2"/>
        <v>0</v>
      </c>
      <c r="G9" s="19" t="str">
        <f t="shared" si="0"/>
        <v/>
      </c>
      <c r="H9" s="37" t="s">
        <v>459</v>
      </c>
      <c r="I9" s="4" t="s">
        <v>487</v>
      </c>
      <c r="J9" s="407" t="b">
        <f t="shared" si="1"/>
        <v>1</v>
      </c>
      <c r="AH9" t="s">
        <v>72</v>
      </c>
    </row>
    <row r="10" spans="1:34">
      <c r="C10" s="15" t="s">
        <v>520</v>
      </c>
      <c r="D10" s="453">
        <f>wwr/100*wall_area*Reference_Values!D7*Uncertainty_Ranges!E8</f>
        <v>0</v>
      </c>
      <c r="E10" s="9">
        <f>wwr/100*wall_area*Reference_Values!D7*Uncertainty_Ranges!F8</f>
        <v>0</v>
      </c>
      <c r="F10" s="9">
        <f t="shared" si="2"/>
        <v>0</v>
      </c>
      <c r="G10" s="19" t="str">
        <f t="shared" si="0"/>
        <v/>
      </c>
      <c r="H10" s="37" t="s">
        <v>459</v>
      </c>
      <c r="I10" s="4" t="s">
        <v>487</v>
      </c>
      <c r="J10" s="407" t="b">
        <f t="shared" si="1"/>
        <v>1</v>
      </c>
      <c r="K10" t="s">
        <v>73</v>
      </c>
      <c r="L10" s="260" t="e">
        <f>INDEX(PrototypeSchoolSizes!$E$2:$E$16,MATCH(climate_zone,PrototypeSchoolSizes!$B$2:$B$16,0))</f>
        <v>#N/A</v>
      </c>
      <c r="M10" t="s">
        <v>74</v>
      </c>
      <c r="N10" t="s">
        <v>75</v>
      </c>
      <c r="AH10" t="s">
        <v>71</v>
      </c>
    </row>
    <row r="11" spans="1:34">
      <c r="A11" t="s">
        <v>76</v>
      </c>
      <c r="C11" s="326" t="s">
        <v>509</v>
      </c>
      <c r="D11" s="452">
        <f>outdoor_air*1*IFERROR(VLOOKUP(Reference_Values!G16,InflationRange,3,FALSE),1)</f>
        <v>0</v>
      </c>
      <c r="E11" s="7">
        <f>outdoor_air*3*IFERROR(VLOOKUP(Reference_Values!G16,InflationRange,3,FALSE),1)</f>
        <v>0</v>
      </c>
      <c r="F11" s="7">
        <f t="shared" si="2"/>
        <v>0</v>
      </c>
      <c r="G11" s="18" t="str">
        <f t="shared" si="0"/>
        <v/>
      </c>
      <c r="H11" s="37" t="s">
        <v>77</v>
      </c>
      <c r="I11" s="4" t="s">
        <v>78</v>
      </c>
      <c r="J11" s="407" t="b">
        <f t="shared" si="1"/>
        <v>1</v>
      </c>
      <c r="K11" t="s">
        <v>79</v>
      </c>
      <c r="L11" s="331" t="e">
        <f>square_footage*L10</f>
        <v>#N/A</v>
      </c>
      <c r="M11" t="s">
        <v>80</v>
      </c>
      <c r="AH11" t="s">
        <v>78</v>
      </c>
    </row>
    <row r="12" spans="1:34">
      <c r="A12" t="s">
        <v>81</v>
      </c>
      <c r="C12" s="15" t="s">
        <v>514</v>
      </c>
      <c r="D12" s="453" t="e">
        <f>econ_cost*Uncertainty_Ranges!E11*IFERROR(VLOOKUP(Reference_Values!G12,InflationRange,3,FALSE),1)</f>
        <v>#N/A</v>
      </c>
      <c r="E12" s="9" t="e">
        <f>econ_cost*Uncertainty_Ranges!F11*IFERROR(VLOOKUP(Reference_Values!G12,InflationRange,3,FALSE),1)</f>
        <v>#N/A</v>
      </c>
      <c r="F12" s="9" t="e">
        <f t="shared" si="2"/>
        <v>#N/A</v>
      </c>
      <c r="G12" s="19" t="e">
        <f t="shared" si="0"/>
        <v>#N/A</v>
      </c>
      <c r="H12" s="37" t="s">
        <v>563</v>
      </c>
      <c r="J12" s="407" t="b">
        <f t="shared" si="1"/>
        <v>0</v>
      </c>
      <c r="K12" t="s">
        <v>82</v>
      </c>
      <c r="L12" s="331">
        <f>2*square_footage</f>
        <v>0</v>
      </c>
      <c r="M12" t="s">
        <v>80</v>
      </c>
      <c r="N12" t="s">
        <v>83</v>
      </c>
      <c r="AH12" t="s">
        <v>84</v>
      </c>
    </row>
    <row r="13" spans="1:34">
      <c r="C13" s="15" t="s">
        <v>510</v>
      </c>
      <c r="D13" s="453">
        <f>L49*IFERROR(VLOOKUP(Reference_Values!G14,InflationRange,3,FALSE),1)</f>
        <v>3684.3278079168003</v>
      </c>
      <c r="E13" s="9">
        <f>M49*IFERROR(VLOOKUP(Reference_Values!G14,InflationRange,3,FALSE),1)</f>
        <v>3684.3278079168003</v>
      </c>
      <c r="F13" s="9">
        <f t="shared" si="2"/>
        <v>3684.3278079168003</v>
      </c>
      <c r="G13" s="19" t="str">
        <f t="shared" si="0"/>
        <v>$3,684 to $3,684</v>
      </c>
      <c r="H13" s="37" t="s">
        <v>562</v>
      </c>
      <c r="J13" s="407" t="b">
        <f t="shared" si="1"/>
        <v>0</v>
      </c>
      <c r="K13" t="s">
        <v>85</v>
      </c>
      <c r="L13" s="331">
        <f>L4*square_footage</f>
        <v>0</v>
      </c>
      <c r="M13" t="s">
        <v>80</v>
      </c>
      <c r="N13" t="s">
        <v>478</v>
      </c>
      <c r="AH13" t="s">
        <v>86</v>
      </c>
    </row>
    <row r="14" spans="1:34">
      <c r="C14" s="15" t="s">
        <v>511</v>
      </c>
      <c r="D14" s="453" t="e">
        <f>L56*IFERROR(VLOOKUP(Reference_Values!G12,InflationRange,3,FALSE),1)</f>
        <v>#N/A</v>
      </c>
      <c r="E14" s="9" t="e">
        <f>M56*IFERROR(VLOOKUP(Reference_Values!G12,InflationRange,3,FALSE),1)</f>
        <v>#N/A</v>
      </c>
      <c r="F14" s="9" t="e">
        <f t="shared" si="2"/>
        <v>#N/A</v>
      </c>
      <c r="G14" s="19" t="e">
        <f t="shared" si="0"/>
        <v>#N/A</v>
      </c>
      <c r="H14" s="37" t="s">
        <v>562</v>
      </c>
      <c r="J14" s="407" t="b">
        <f t="shared" si="1"/>
        <v>0</v>
      </c>
      <c r="N14" t="s">
        <v>479</v>
      </c>
      <c r="AH14" t="s">
        <v>87</v>
      </c>
    </row>
    <row r="15" spans="1:34">
      <c r="C15" s="15" t="s">
        <v>512</v>
      </c>
      <c r="D15" s="453">
        <f>L40*Uncertainty_Ranges!E14*IFERROR(VLOOKUP(Reference_Values!G13,InflationRange,3,FALSE),1)</f>
        <v>3464.7321107561961</v>
      </c>
      <c r="E15" s="9">
        <f>M40*Uncertainty_Ranges!F14*IFERROR(VLOOKUP(Reference_Values!G13,InflationRange,3,FALSE),1)</f>
        <v>3903.9235050774046</v>
      </c>
      <c r="F15" s="9">
        <f t="shared" si="2"/>
        <v>3903.9235050774046</v>
      </c>
      <c r="G15" s="19" t="str">
        <f t="shared" si="0"/>
        <v>$3,465 to $3,904</v>
      </c>
      <c r="H15" s="37" t="s">
        <v>562</v>
      </c>
      <c r="J15" s="407" t="b">
        <f t="shared" si="1"/>
        <v>0</v>
      </c>
      <c r="K15" t="s">
        <v>88</v>
      </c>
      <c r="L15" s="173" t="e">
        <f>IF(supply_air&gt;=10000,1.2778*supply_air,(0.000022*(supply_air)^2+0.98*supply_air+1416.27))*IFERROR(VLOOKUP(Reference_Values!G12,InflationRange,3,FALSE),1)</f>
        <v>#N/A</v>
      </c>
      <c r="R15" s="325" t="s">
        <v>89</v>
      </c>
      <c r="S15" s="45"/>
      <c r="AH15" t="s">
        <v>59</v>
      </c>
    </row>
    <row r="16" spans="1:34">
      <c r="C16" s="15" t="s">
        <v>530</v>
      </c>
      <c r="D16" s="13">
        <v>5000</v>
      </c>
      <c r="E16" s="9">
        <v>10000</v>
      </c>
      <c r="F16" s="9">
        <f t="shared" ref="F16" si="3">IF(E16="",D16,E16)</f>
        <v>10000</v>
      </c>
      <c r="G16" s="19" t="str">
        <f t="shared" ref="G16" si="4">IF(E16="","",IF(D16=0,"",TEXT(D16,"$#,###")&amp;" to "&amp;TEXT(E16,"$#,###")))</f>
        <v>$5,000 to $10,000</v>
      </c>
      <c r="H16" s="37" t="s">
        <v>91</v>
      </c>
      <c r="J16" s="407" t="b">
        <f t="shared" si="1"/>
        <v>0</v>
      </c>
      <c r="L16" s="173"/>
      <c r="R16" s="325"/>
      <c r="S16" s="45"/>
    </row>
    <row r="17" spans="1:34">
      <c r="A17" t="s">
        <v>90</v>
      </c>
      <c r="C17" s="15" t="s">
        <v>531</v>
      </c>
      <c r="D17" s="13">
        <v>10000</v>
      </c>
      <c r="E17" s="9">
        <v>20000</v>
      </c>
      <c r="F17" s="9">
        <f t="shared" si="2"/>
        <v>20000</v>
      </c>
      <c r="G17" s="19" t="str">
        <f t="shared" si="0"/>
        <v>$10,000 to $20,000</v>
      </c>
      <c r="H17" s="37" t="s">
        <v>91</v>
      </c>
      <c r="J17" s="407" t="b">
        <f t="shared" si="1"/>
        <v>0</v>
      </c>
      <c r="K17" t="s">
        <v>92</v>
      </c>
      <c r="L17" s="173">
        <f>IF(L12&gt;=10000,1.2778*L12,(0.000022*(L12)^2+0.98*L12+1416.27))*IFERROR(VLOOKUP(Reference_Values!G12,InflationRange,3,FALSE),1)</f>
        <v>1620.6790027824002</v>
      </c>
      <c r="R17" s="170" t="s">
        <v>93</v>
      </c>
      <c r="S17" s="45"/>
      <c r="AH17" t="s">
        <v>94</v>
      </c>
    </row>
    <row r="18" spans="1:34">
      <c r="A18" t="s">
        <v>90</v>
      </c>
      <c r="C18" s="15" t="s">
        <v>533</v>
      </c>
      <c r="D18" s="13">
        <v>5000</v>
      </c>
      <c r="E18" s="9">
        <v>10000</v>
      </c>
      <c r="F18" s="9">
        <f t="shared" si="2"/>
        <v>10000</v>
      </c>
      <c r="G18" s="19" t="str">
        <f t="shared" si="0"/>
        <v>$5,000 to $10,000</v>
      </c>
      <c r="H18" s="37" t="s">
        <v>91</v>
      </c>
      <c r="J18" s="407" t="b">
        <f t="shared" si="1"/>
        <v>0</v>
      </c>
      <c r="R18" s="170" t="s">
        <v>95</v>
      </c>
      <c r="S18" s="45"/>
    </row>
    <row r="19" spans="1:34">
      <c r="A19" t="s">
        <v>90</v>
      </c>
      <c r="C19" s="15" t="s">
        <v>534</v>
      </c>
      <c r="D19" s="13">
        <v>5000</v>
      </c>
      <c r="E19" s="9">
        <v>10000</v>
      </c>
      <c r="F19" s="9">
        <f t="shared" si="2"/>
        <v>10000</v>
      </c>
      <c r="G19" s="19" t="str">
        <f t="shared" si="0"/>
        <v>$5,000 to $10,000</v>
      </c>
      <c r="H19" s="37" t="s">
        <v>91</v>
      </c>
      <c r="J19" s="407" t="b">
        <f t="shared" si="1"/>
        <v>0</v>
      </c>
      <c r="K19" t="s">
        <v>96</v>
      </c>
      <c r="L19" s="262">
        <v>500</v>
      </c>
      <c r="M19" t="s">
        <v>528</v>
      </c>
      <c r="N19" s="262" t="e">
        <f>INDEX(PrototypeSchoolSizes!C2:C16,MATCH(climate_zone,PrototypeSchoolSizes!$B$2:$B$16,0))</f>
        <v>#N/A</v>
      </c>
      <c r="O19" s="262"/>
      <c r="R19" s="170" t="s">
        <v>97</v>
      </c>
      <c r="S19" s="45"/>
    </row>
    <row r="20" spans="1:34">
      <c r="C20" s="15" t="s">
        <v>559</v>
      </c>
      <c r="D20" s="453">
        <f>Reference_Values!$D$42*square_footage*Uncertainty_Ranges!E15</f>
        <v>0</v>
      </c>
      <c r="E20" s="453">
        <f>Reference_Values!$D$42*square_footage*Uncertainty_Ranges!F15</f>
        <v>0</v>
      </c>
      <c r="F20" s="9">
        <f t="shared" si="2"/>
        <v>0</v>
      </c>
      <c r="G20" s="19" t="str">
        <f t="shared" si="0"/>
        <v/>
      </c>
      <c r="H20" s="37" t="s">
        <v>503</v>
      </c>
      <c r="I20" s="4" t="s">
        <v>485</v>
      </c>
      <c r="J20" s="407" t="b">
        <f t="shared" si="1"/>
        <v>1</v>
      </c>
      <c r="K20" t="s">
        <v>99</v>
      </c>
      <c r="L20">
        <v>2.2999999999999998</v>
      </c>
      <c r="M20" t="s">
        <v>100</v>
      </c>
      <c r="R20" s="170" t="s">
        <v>101</v>
      </c>
      <c r="S20" s="45"/>
    </row>
    <row r="21" spans="1:34">
      <c r="C21" s="15" t="s">
        <v>513</v>
      </c>
      <c r="D21" s="453">
        <f>outdoor_air*Reference_Values!$D$27*ERV!D13</f>
        <v>0</v>
      </c>
      <c r="E21" s="9">
        <f>outdoor_air*Reference_Values!$D$27*ERV!E13</f>
        <v>0</v>
      </c>
      <c r="F21" s="9">
        <f t="shared" si="2"/>
        <v>0</v>
      </c>
      <c r="G21" s="19" t="str">
        <f t="shared" si="0"/>
        <v/>
      </c>
      <c r="H21" s="37" t="s">
        <v>98</v>
      </c>
      <c r="J21" s="407" t="b">
        <f t="shared" si="1"/>
        <v>0</v>
      </c>
      <c r="K21" t="s">
        <v>103</v>
      </c>
      <c r="L21">
        <v>0.15</v>
      </c>
      <c r="M21" t="s">
        <v>104</v>
      </c>
      <c r="R21" s="4" t="s">
        <v>105</v>
      </c>
      <c r="S21" s="45"/>
    </row>
    <row r="22" spans="1:34">
      <c r="C22" s="15" t="s">
        <v>102</v>
      </c>
      <c r="D22" s="453" t="e">
        <f>heat_cap*Reference_Values!$D$29*Uncertainty_Ranges!E20</f>
        <v>#N/A</v>
      </c>
      <c r="E22" s="9" t="e">
        <f>heat_cap*Reference_Values!$D$29*Uncertainty_Ranges!F20</f>
        <v>#N/A</v>
      </c>
      <c r="F22" s="9" t="e">
        <f t="shared" si="2"/>
        <v>#N/A</v>
      </c>
      <c r="G22" s="19" t="e">
        <f t="shared" si="0"/>
        <v>#N/A</v>
      </c>
      <c r="H22" s="37" t="s">
        <v>550</v>
      </c>
      <c r="I22" s="4" t="s">
        <v>84</v>
      </c>
      <c r="J22" s="407" t="b">
        <f t="shared" si="1"/>
        <v>1</v>
      </c>
      <c r="K22" t="s">
        <v>107</v>
      </c>
      <c r="L22">
        <v>2.8</v>
      </c>
      <c r="M22" t="s">
        <v>100</v>
      </c>
      <c r="R22" s="4" t="s">
        <v>108</v>
      </c>
      <c r="S22" s="45"/>
    </row>
    <row r="23" spans="1:34">
      <c r="C23" s="15" t="s">
        <v>106</v>
      </c>
      <c r="D23" s="453" t="e">
        <f>cool_cap_low*Reference_Values!$D$30*Uncertainty_Ranges!E21</f>
        <v>#N/A</v>
      </c>
      <c r="E23" s="9">
        <f>cool_cap*Reference_Values!$D$30*Uncertainty_Ranges!F21</f>
        <v>0</v>
      </c>
      <c r="F23" s="9">
        <f t="shared" si="2"/>
        <v>0</v>
      </c>
      <c r="G23" s="19" t="e">
        <f t="shared" si="0"/>
        <v>#N/A</v>
      </c>
      <c r="H23" s="37" t="s">
        <v>550</v>
      </c>
      <c r="I23" s="4" t="s">
        <v>84</v>
      </c>
      <c r="J23" s="407" t="b">
        <f t="shared" si="1"/>
        <v>1</v>
      </c>
      <c r="R23" s="44"/>
      <c r="S23" s="45"/>
    </row>
    <row r="24" spans="1:34">
      <c r="C24" s="15" t="s">
        <v>109</v>
      </c>
      <c r="D24" s="454" t="e">
        <f>heat_cap*Reference_Values!$D31*Uncertainty_Ranges!E22</f>
        <v>#N/A</v>
      </c>
      <c r="E24" s="347" t="e">
        <f>heat_cap*Reference_Values!$D31*Uncertainty_Ranges!F22</f>
        <v>#N/A</v>
      </c>
      <c r="F24" s="9" t="e">
        <f t="shared" si="2"/>
        <v>#N/A</v>
      </c>
      <c r="G24" s="19" t="e">
        <f t="shared" si="0"/>
        <v>#N/A</v>
      </c>
      <c r="H24" s="37" t="s">
        <v>550</v>
      </c>
      <c r="I24" s="4" t="s">
        <v>84</v>
      </c>
      <c r="J24" s="407" t="b">
        <f t="shared" si="1"/>
        <v>1</v>
      </c>
      <c r="K24" t="s">
        <v>111</v>
      </c>
      <c r="L24" s="261">
        <f>square_footage/L19</f>
        <v>0</v>
      </c>
      <c r="M24" t="s">
        <v>112</v>
      </c>
      <c r="N24" s="261" t="e">
        <f>square_footage/N19*1.2</f>
        <v>#N/A</v>
      </c>
      <c r="R24" s="42" t="s">
        <v>113</v>
      </c>
      <c r="S24" s="43">
        <v>108.1</v>
      </c>
    </row>
    <row r="25" spans="1:34">
      <c r="C25" s="15" t="s">
        <v>110</v>
      </c>
      <c r="D25" s="453" t="e">
        <f>MAX(heat_cap,cool_cap_low*12)*Reference_Values!$D32*Uncertainty_Ranges!E23</f>
        <v>#N/A</v>
      </c>
      <c r="E25" s="9" t="e">
        <f>MAX(heat_cap,cool_cap*12)*Reference_Values!$D32*Uncertainty_Ranges!F23</f>
        <v>#N/A</v>
      </c>
      <c r="F25" s="9" t="e">
        <f t="shared" si="2"/>
        <v>#N/A</v>
      </c>
      <c r="G25" s="19" t="e">
        <f t="shared" si="0"/>
        <v>#N/A</v>
      </c>
      <c r="H25" s="37" t="s">
        <v>550</v>
      </c>
      <c r="I25" s="4" t="s">
        <v>84</v>
      </c>
      <c r="J25" s="407" t="b">
        <f t="shared" si="1"/>
        <v>1</v>
      </c>
      <c r="K25" t="s">
        <v>115</v>
      </c>
      <c r="L25" s="261">
        <f>L22*L24</f>
        <v>0</v>
      </c>
      <c r="M25" t="s">
        <v>116</v>
      </c>
      <c r="R25" s="42" t="s">
        <v>117</v>
      </c>
      <c r="S25" s="43">
        <v>127.9</v>
      </c>
    </row>
    <row r="26" spans="1:34">
      <c r="C26" s="15" t="s">
        <v>114</v>
      </c>
      <c r="D26" s="453" t="e">
        <f>cool_cap_low*12*Reference_Values!D33*Uncertainty_Ranges!E24</f>
        <v>#N/A</v>
      </c>
      <c r="E26" s="9">
        <f>cool_cap*12*Reference_Values!D33*Uncertainty_Ranges!F24</f>
        <v>0</v>
      </c>
      <c r="F26" s="9">
        <f t="shared" si="2"/>
        <v>0</v>
      </c>
      <c r="G26" s="19" t="e">
        <f t="shared" si="0"/>
        <v>#N/A</v>
      </c>
      <c r="H26" s="37" t="s">
        <v>550</v>
      </c>
      <c r="I26" s="4" t="s">
        <v>84</v>
      </c>
      <c r="J26" s="407" t="b">
        <f t="shared" si="1"/>
        <v>1</v>
      </c>
      <c r="K26" t="s">
        <v>119</v>
      </c>
      <c r="L26" s="261">
        <f>L20*L24</f>
        <v>0</v>
      </c>
      <c r="M26" t="s">
        <v>116</v>
      </c>
      <c r="R26" s="44" t="s">
        <v>120</v>
      </c>
      <c r="S26" s="45">
        <f>S25/S24</f>
        <v>1.1831637372802961</v>
      </c>
    </row>
    <row r="27" spans="1:34">
      <c r="C27" s="15" t="s">
        <v>553</v>
      </c>
      <c r="D27" s="453" t="e">
        <f>cool_cap_low*12*Reference_Values!D34*Uncertainty_Ranges!E25</f>
        <v>#N/A</v>
      </c>
      <c r="E27" s="9">
        <f>cool_cap*12*Reference_Values!D34*Uncertainty_Ranges!F25</f>
        <v>0</v>
      </c>
      <c r="F27" s="9">
        <f t="shared" ref="F27" si="5">IF(E27="",D27,E27)</f>
        <v>0</v>
      </c>
      <c r="G27" s="19" t="e">
        <f t="shared" ref="G27" si="6">IF(E27="","",IF(D27=0,"",TEXT(D27,"$#,###")&amp;" to "&amp;TEXT(E27,"$#,###")))</f>
        <v>#N/A</v>
      </c>
      <c r="H27" s="37" t="s">
        <v>550</v>
      </c>
      <c r="I27" s="4" t="s">
        <v>84</v>
      </c>
      <c r="J27" s="407" t="b">
        <f t="shared" si="1"/>
        <v>1</v>
      </c>
      <c r="L27" s="261"/>
      <c r="R27" s="44"/>
      <c r="S27" s="45"/>
    </row>
    <row r="28" spans="1:34">
      <c r="C28" s="15" t="s">
        <v>118</v>
      </c>
      <c r="D28" s="453" t="e">
        <f>MAX(heat_cap,cool_cap_low*12)*Reference_Values!$D$35*Uncertainty_Ranges!E26</f>
        <v>#N/A</v>
      </c>
      <c r="E28" s="9" t="e">
        <f>MAX(heat_cap,cool_cap*12)*Reference_Values!$D$35*Uncertainty_Ranges!F26</f>
        <v>#N/A</v>
      </c>
      <c r="F28" s="9" t="e">
        <f t="shared" si="2"/>
        <v>#N/A</v>
      </c>
      <c r="G28" s="19" t="e">
        <f t="shared" si="0"/>
        <v>#N/A</v>
      </c>
      <c r="H28" s="37" t="s">
        <v>550</v>
      </c>
      <c r="I28" s="4" t="s">
        <v>84</v>
      </c>
      <c r="J28" s="407" t="b">
        <f t="shared" si="1"/>
        <v>1</v>
      </c>
      <c r="R28" s="44"/>
      <c r="S28" s="45"/>
    </row>
    <row r="29" spans="1:34">
      <c r="C29" s="15" t="s">
        <v>122</v>
      </c>
      <c r="D29" s="453">
        <f>(cool_cap*576.07+2351.7)*Uncertainty_Ranges!E28*IFERROR(VLOOKUP(Reference_Values!G37,InflationRange,3,FALSE),1)</f>
        <v>1804.6224695012713</v>
      </c>
      <c r="E29" s="9">
        <f>(cool_cap*1.5*576.07+2351.7)*Uncertainty_Ranges!F28*IFERROR(VLOOKUP(Reference_Values!G37,InflationRange,3,FALSE),1)</f>
        <v>3577.6151135067289</v>
      </c>
      <c r="F29" s="9">
        <f t="shared" si="2"/>
        <v>3577.6151135067289</v>
      </c>
      <c r="G29" s="19" t="str">
        <f t="shared" si="0"/>
        <v>$1,805 to $3,578</v>
      </c>
      <c r="H29" s="37" t="s">
        <v>561</v>
      </c>
      <c r="J29" s="407" t="b">
        <f t="shared" si="1"/>
        <v>0</v>
      </c>
      <c r="K29" t="s">
        <v>123</v>
      </c>
      <c r="L29" s="262" t="e">
        <f>INDEX(PrototypeSchoolSizes!D2:D16,MATCH(climate_zone,PrototypeSchoolSizes!$B$2:$B$16,0))</f>
        <v>#N/A</v>
      </c>
      <c r="M29" t="s">
        <v>124</v>
      </c>
      <c r="Q29" t="s">
        <v>125</v>
      </c>
      <c r="R29" s="261">
        <v>8</v>
      </c>
      <c r="S29" s="45" t="s">
        <v>126</v>
      </c>
    </row>
    <row r="30" spans="1:34">
      <c r="C30" s="15" t="s">
        <v>535</v>
      </c>
      <c r="D30" s="13" t="s">
        <v>127</v>
      </c>
      <c r="E30" s="9"/>
      <c r="F30" s="9"/>
      <c r="G30" s="19"/>
      <c r="H30" s="357" t="s">
        <v>128</v>
      </c>
      <c r="J30" s="407" t="b">
        <f t="shared" si="1"/>
        <v>0</v>
      </c>
      <c r="K30" t="s">
        <v>129</v>
      </c>
      <c r="L30" s="262" t="e">
        <f>square_footage/L29*1.25</f>
        <v>#N/A</v>
      </c>
      <c r="M30" t="s">
        <v>126</v>
      </c>
      <c r="N30" t="s">
        <v>532</v>
      </c>
      <c r="Q30" t="s">
        <v>130</v>
      </c>
      <c r="R30" s="261">
        <v>15</v>
      </c>
      <c r="S30" s="45" t="s">
        <v>126</v>
      </c>
    </row>
    <row r="31" spans="1:34">
      <c r="C31" s="15" t="s">
        <v>536</v>
      </c>
      <c r="D31" s="13" t="s">
        <v>127</v>
      </c>
      <c r="E31" s="9"/>
      <c r="F31" s="9"/>
      <c r="G31" s="19"/>
      <c r="H31" s="357" t="s">
        <v>128</v>
      </c>
      <c r="J31" s="407" t="b">
        <f t="shared" si="1"/>
        <v>0</v>
      </c>
    </row>
    <row r="32" spans="1:34">
      <c r="C32" s="16" t="s">
        <v>537</v>
      </c>
      <c r="D32" s="14" t="s">
        <v>127</v>
      </c>
      <c r="E32" s="11"/>
      <c r="F32" s="11"/>
      <c r="G32" s="20"/>
      <c r="H32" s="357" t="s">
        <v>128</v>
      </c>
      <c r="J32" s="407" t="b">
        <f t="shared" si="1"/>
        <v>0</v>
      </c>
      <c r="K32" t="s">
        <v>131</v>
      </c>
      <c r="L32" s="259">
        <v>18</v>
      </c>
      <c r="M32" t="s">
        <v>132</v>
      </c>
      <c r="Q32" t="s">
        <v>133</v>
      </c>
      <c r="R32" t="e">
        <f>MAX(heat_cap,cool_cap)/PTAC_cap_high</f>
        <v>#N/A</v>
      </c>
    </row>
    <row r="33" spans="2:19">
      <c r="B33" t="s">
        <v>523</v>
      </c>
      <c r="C33" s="457" t="s">
        <v>134</v>
      </c>
      <c r="D33" s="13">
        <f>wwr/100*wall_area*Reference_Values!D25*Uncertainty_Ranges!E32</f>
        <v>0</v>
      </c>
      <c r="E33" s="9">
        <f>wwr/100*wall_area*Reference_Values!D25*Uncertainty_Ranges!F32</f>
        <v>0</v>
      </c>
      <c r="F33" s="9">
        <f t="shared" si="2"/>
        <v>0</v>
      </c>
      <c r="G33" s="18" t="str">
        <f t="shared" ref="G33:G37" si="7">IF(E33="","",IF(D33=0,"",TEXT(D33,"$#,###")&amp;" to "&amp;TEXT(E33,"$#,###")))</f>
        <v/>
      </c>
      <c r="H33" s="37" t="s">
        <v>135</v>
      </c>
      <c r="I33" s="4" t="s">
        <v>460</v>
      </c>
      <c r="J33" s="407" t="b">
        <f t="shared" si="1"/>
        <v>1</v>
      </c>
      <c r="K33" t="s">
        <v>136</v>
      </c>
      <c r="L33" s="259">
        <v>20</v>
      </c>
      <c r="M33" t="s">
        <v>132</v>
      </c>
      <c r="Q33" t="s">
        <v>137</v>
      </c>
      <c r="R33" t="e">
        <f>MAX(heat_cap,cool_cap)/PTAC_cap_low</f>
        <v>#N/A</v>
      </c>
    </row>
    <row r="34" spans="2:19">
      <c r="C34" s="15" t="s">
        <v>524</v>
      </c>
      <c r="D34" s="453">
        <f>square_footage*Reference_Values!D26*Uncertainty_Ranges!E33</f>
        <v>0</v>
      </c>
      <c r="E34" s="9">
        <f>square_footage*Reference_Values!D26*Uncertainty_Ranges!F33</f>
        <v>0</v>
      </c>
      <c r="F34" s="9">
        <f t="shared" si="2"/>
        <v>0</v>
      </c>
      <c r="G34" s="19" t="str">
        <f t="shared" si="7"/>
        <v/>
      </c>
      <c r="H34" s="37" t="s">
        <v>138</v>
      </c>
      <c r="I34" s="4" t="s">
        <v>94</v>
      </c>
      <c r="J34" s="407" t="b">
        <f t="shared" si="1"/>
        <v>1</v>
      </c>
    </row>
    <row r="35" spans="2:19">
      <c r="C35" s="15" t="s">
        <v>121</v>
      </c>
      <c r="D35" s="453">
        <f>shw_storage*Reference_Values!$D$36*Uncertainty_Ranges!E34</f>
        <v>0</v>
      </c>
      <c r="E35" s="9">
        <f>shw_storage*Reference_Values!$D$36*Uncertainty_Ranges!F34</f>
        <v>0</v>
      </c>
      <c r="F35" s="9">
        <f t="shared" ref="F35" si="8">IF(E35="",D35,E35)</f>
        <v>0</v>
      </c>
      <c r="G35" s="19" t="str">
        <f t="shared" si="7"/>
        <v/>
      </c>
      <c r="H35" s="37" t="s">
        <v>550</v>
      </c>
      <c r="I35" s="4" t="s">
        <v>84</v>
      </c>
      <c r="J35" s="407" t="b">
        <f t="shared" si="1"/>
        <v>1</v>
      </c>
    </row>
    <row r="36" spans="2:19">
      <c r="C36" s="15" t="s">
        <v>526</v>
      </c>
      <c r="D36" s="453">
        <f>(Reference_Values!D20*square_footage + Reference_Values!D21*people/50)*Uncertainty_Ranges!E34</f>
        <v>0</v>
      </c>
      <c r="E36" s="9">
        <f>(Reference_Values!D20*square_footage + Reference_Values!D21*people/50)*Uncertainty_Ranges!F34</f>
        <v>0</v>
      </c>
      <c r="F36" s="9">
        <f t="shared" si="2"/>
        <v>0</v>
      </c>
      <c r="G36" s="19" t="str">
        <f t="shared" si="7"/>
        <v/>
      </c>
      <c r="H36" s="37" t="s">
        <v>139</v>
      </c>
      <c r="I36" s="4" t="s">
        <v>551</v>
      </c>
      <c r="J36" s="407" t="b">
        <f t="shared" si="1"/>
        <v>1</v>
      </c>
      <c r="K36" t="s">
        <v>140</v>
      </c>
      <c r="L36" s="261">
        <f>$L$25*L32/1000</f>
        <v>0</v>
      </c>
      <c r="M36" t="s">
        <v>141</v>
      </c>
      <c r="Q36" t="s">
        <v>142</v>
      </c>
      <c r="R36">
        <f>people</f>
        <v>0</v>
      </c>
      <c r="S36" t="s">
        <v>143</v>
      </c>
    </row>
    <row r="37" spans="2:19">
      <c r="C37" s="16" t="s">
        <v>525</v>
      </c>
      <c r="D37" s="455">
        <f>square_footage*L6*Reference_Values!D9/1000</f>
        <v>0</v>
      </c>
      <c r="E37" s="11">
        <f>square_footage*L7*Reference_Values!D9/1000</f>
        <v>0</v>
      </c>
      <c r="F37" s="11">
        <f t="shared" si="2"/>
        <v>0</v>
      </c>
      <c r="G37" s="20" t="str">
        <f t="shared" si="7"/>
        <v/>
      </c>
      <c r="H37" s="37" t="s">
        <v>482</v>
      </c>
      <c r="I37" s="4" t="s">
        <v>480</v>
      </c>
      <c r="J37" s="407" t="b">
        <f t="shared" si="1"/>
        <v>1</v>
      </c>
      <c r="K37" t="s">
        <v>144</v>
      </c>
      <c r="L37" s="261">
        <f>$L$25*L33/1000</f>
        <v>0</v>
      </c>
      <c r="M37" t="s">
        <v>141</v>
      </c>
    </row>
    <row r="38" spans="2:19">
      <c r="J38" s="407" t="b">
        <f t="shared" si="1"/>
        <v>0</v>
      </c>
    </row>
    <row r="39" spans="2:19" ht="18.3">
      <c r="C39" s="36" t="s">
        <v>145</v>
      </c>
      <c r="L39" t="s">
        <v>146</v>
      </c>
      <c r="M39" t="s">
        <v>147</v>
      </c>
    </row>
    <row r="40" spans="2:19">
      <c r="C40" s="5" t="s">
        <v>29</v>
      </c>
      <c r="D40" s="5" t="s">
        <v>43</v>
      </c>
      <c r="E40" s="5" t="s">
        <v>44</v>
      </c>
      <c r="F40" s="5" t="s">
        <v>45</v>
      </c>
      <c r="G40" s="21" t="s">
        <v>46</v>
      </c>
      <c r="K40" t="s">
        <v>148</v>
      </c>
      <c r="L40">
        <f>L36*223.13+3219.64</f>
        <v>3219.64</v>
      </c>
      <c r="M40">
        <f>L37*223.13+3219.64</f>
        <v>3219.64</v>
      </c>
      <c r="O40" t="s">
        <v>149</v>
      </c>
    </row>
    <row r="41" spans="2:19">
      <c r="C41" s="6" t="str">
        <f t="shared" ref="C41:C64" si="9">C3</f>
        <v>Add Floor Insulation</v>
      </c>
      <c r="D41" s="12">
        <f t="shared" ref="D41:E65" si="10">IFERROR(IF(D3="","",MROUND(D3,1000)),0)</f>
        <v>0</v>
      </c>
      <c r="E41" s="7">
        <f t="shared" si="10"/>
        <v>0</v>
      </c>
      <c r="F41" s="7">
        <f>IF(E41="",D41,E41)</f>
        <v>0</v>
      </c>
      <c r="G41" s="18" t="str">
        <f>IFERROR(IF(E41="","",IF(D41=0,"Error: Missing Input",TEXT(D41,"$#,###")&amp;" to "&amp;TEXT(E41,"$#,###"))),"Error: Missing Input")</f>
        <v>Error: Missing Input</v>
      </c>
    </row>
    <row r="42" spans="2:19">
      <c r="C42" s="8" t="str">
        <f t="shared" si="9"/>
        <v>Add Roof Insulation (R-30)</v>
      </c>
      <c r="D42" s="13">
        <f t="shared" si="10"/>
        <v>0</v>
      </c>
      <c r="E42" s="9">
        <f t="shared" si="10"/>
        <v>0</v>
      </c>
      <c r="F42" s="9">
        <f t="shared" ref="F42:F75" si="11">IF(E42="",D42,E42)</f>
        <v>0</v>
      </c>
      <c r="G42" s="19" t="str">
        <f t="shared" ref="G42:G75" si="12">IFERROR(IF(E42="","",IF(D42=0,"Error: Missing Input",TEXT(D42,"$#,###")&amp;" to "&amp;TEXT(E42,"$#,###"))),"Error: Missing Input")</f>
        <v>Error: Missing Input</v>
      </c>
      <c r="K42" t="s">
        <v>150</v>
      </c>
      <c r="L42" s="439">
        <v>9</v>
      </c>
      <c r="M42" t="s">
        <v>132</v>
      </c>
    </row>
    <row r="43" spans="2:19">
      <c r="C43" s="8" t="str">
        <f t="shared" si="9"/>
        <v>Add Roof Insulation (R-20)</v>
      </c>
      <c r="D43" s="13">
        <f t="shared" si="10"/>
        <v>0</v>
      </c>
      <c r="E43" s="9">
        <f t="shared" si="10"/>
        <v>0</v>
      </c>
      <c r="F43" s="9">
        <f t="shared" ref="F43" si="13">IF(E43="",D43,E43)</f>
        <v>0</v>
      </c>
      <c r="G43" s="19" t="str">
        <f t="shared" si="12"/>
        <v>Error: Missing Input</v>
      </c>
      <c r="K43" t="s">
        <v>151</v>
      </c>
      <c r="L43" s="439">
        <v>22</v>
      </c>
      <c r="M43" t="s">
        <v>132</v>
      </c>
    </row>
    <row r="44" spans="2:19">
      <c r="C44" s="8" t="str">
        <f t="shared" si="9"/>
        <v>Add Wall Insulation</v>
      </c>
      <c r="D44" s="13">
        <f t="shared" si="10"/>
        <v>0</v>
      </c>
      <c r="E44" s="9">
        <f t="shared" si="10"/>
        <v>0</v>
      </c>
      <c r="F44" s="9">
        <f t="shared" si="11"/>
        <v>0</v>
      </c>
      <c r="G44" s="19" t="str">
        <f t="shared" si="12"/>
        <v>Error: Missing Input</v>
      </c>
    </row>
    <row r="45" spans="2:19">
      <c r="C45" s="8" t="str">
        <f t="shared" si="9"/>
        <v>Add a Cool Roof</v>
      </c>
      <c r="D45" s="13">
        <f t="shared" si="10"/>
        <v>0</v>
      </c>
      <c r="E45" s="9">
        <f t="shared" si="10"/>
        <v>0</v>
      </c>
      <c r="F45" s="9">
        <f t="shared" si="11"/>
        <v>0</v>
      </c>
      <c r="G45" s="19" t="str">
        <f t="shared" si="12"/>
        <v>Error: Missing Input</v>
      </c>
      <c r="K45" t="s">
        <v>152</v>
      </c>
      <c r="L45" s="261">
        <f>$L$26*L42/1000</f>
        <v>0</v>
      </c>
      <c r="M45" t="s">
        <v>141</v>
      </c>
    </row>
    <row r="46" spans="2:19">
      <c r="C46" s="8" t="str">
        <f t="shared" si="9"/>
        <v>Seal Building Envelope Reducing Air Infiltration</v>
      </c>
      <c r="D46" s="13">
        <f t="shared" si="10"/>
        <v>0</v>
      </c>
      <c r="E46" s="9">
        <f t="shared" si="10"/>
        <v>0</v>
      </c>
      <c r="F46" s="9">
        <f t="shared" si="11"/>
        <v>0</v>
      </c>
      <c r="G46" s="19" t="str">
        <f t="shared" si="12"/>
        <v>Error: Missing Input</v>
      </c>
      <c r="K46" t="s">
        <v>153</v>
      </c>
      <c r="L46" s="261">
        <f>$L$26*L43/1000</f>
        <v>0</v>
      </c>
      <c r="M46" t="s">
        <v>141</v>
      </c>
    </row>
    <row r="47" spans="2:19">
      <c r="C47" s="8" t="str">
        <f t="shared" si="9"/>
        <v>Upgrade to High-Performance Skylights</v>
      </c>
      <c r="D47" s="13">
        <f t="shared" si="10"/>
        <v>0</v>
      </c>
      <c r="E47" s="9">
        <f t="shared" si="10"/>
        <v>0</v>
      </c>
      <c r="F47" s="9">
        <f t="shared" si="11"/>
        <v>0</v>
      </c>
      <c r="G47" s="19" t="str">
        <f t="shared" si="12"/>
        <v>Error: Missing Input</v>
      </c>
    </row>
    <row r="48" spans="2:19">
      <c r="C48" s="8" t="str">
        <f t="shared" si="9"/>
        <v>Upgrade to High-Performance Windows</v>
      </c>
      <c r="D48" s="13">
        <f t="shared" si="10"/>
        <v>0</v>
      </c>
      <c r="E48" s="9">
        <f t="shared" si="10"/>
        <v>0</v>
      </c>
      <c r="F48" s="9">
        <f t="shared" si="11"/>
        <v>0</v>
      </c>
      <c r="G48" s="19" t="str">
        <f t="shared" si="12"/>
        <v>Error: Missing Input</v>
      </c>
      <c r="L48" t="s">
        <v>146</v>
      </c>
      <c r="M48" t="s">
        <v>147</v>
      </c>
    </row>
    <row r="49" spans="3:15">
      <c r="C49" s="6" t="str">
        <f t="shared" si="9"/>
        <v>Add Demand Control Ventilation (DCV) Sensors</v>
      </c>
      <c r="D49" s="12">
        <f t="shared" si="10"/>
        <v>0</v>
      </c>
      <c r="E49" s="7">
        <f t="shared" si="10"/>
        <v>0</v>
      </c>
      <c r="F49" s="7">
        <f t="shared" si="11"/>
        <v>0</v>
      </c>
      <c r="G49" s="18" t="str">
        <f t="shared" si="12"/>
        <v>Error: Missing Input</v>
      </c>
      <c r="K49" t="s">
        <v>154</v>
      </c>
      <c r="L49">
        <f>L45*223.13+3219.64</f>
        <v>3219.64</v>
      </c>
      <c r="M49">
        <f>L46*223.13+3219.64</f>
        <v>3219.64</v>
      </c>
      <c r="O49" t="s">
        <v>149</v>
      </c>
    </row>
    <row r="50" spans="3:15">
      <c r="C50" s="8" t="str">
        <f t="shared" si="9"/>
        <v>Add Air-Side Economizer to Air-handlers</v>
      </c>
      <c r="D50" s="13">
        <f t="shared" si="10"/>
        <v>0</v>
      </c>
      <c r="E50" s="9">
        <f t="shared" si="10"/>
        <v>0</v>
      </c>
      <c r="F50" s="9">
        <f t="shared" si="11"/>
        <v>0</v>
      </c>
      <c r="G50" s="19" t="str">
        <f t="shared" si="12"/>
        <v>Error: Missing Input</v>
      </c>
      <c r="K50" s="324"/>
      <c r="L50" s="164"/>
    </row>
    <row r="51" spans="3:15">
      <c r="C51" s="8" t="str">
        <f t="shared" si="9"/>
        <v>Add VSDs on Chilled Water Loop</v>
      </c>
      <c r="D51" s="13">
        <f t="shared" si="10"/>
        <v>4000</v>
      </c>
      <c r="E51" s="9">
        <f t="shared" si="10"/>
        <v>4000</v>
      </c>
      <c r="F51" s="9">
        <f t="shared" si="11"/>
        <v>4000</v>
      </c>
      <c r="G51" s="19" t="str">
        <f t="shared" si="12"/>
        <v>$4,000 to $4,000</v>
      </c>
      <c r="K51" s="324" t="s">
        <v>155</v>
      </c>
      <c r="L51" s="164" t="e">
        <f>supply_air*0.4/1000</f>
        <v>#N/A</v>
      </c>
      <c r="M51" t="s">
        <v>141</v>
      </c>
      <c r="N51" s="447">
        <v>0.8</v>
      </c>
      <c r="O51" t="s">
        <v>156</v>
      </c>
    </row>
    <row r="52" spans="3:15">
      <c r="C52" s="8" t="str">
        <f t="shared" si="9"/>
        <v xml:space="preserve">Add VFD to Air-handler Supply Fans </v>
      </c>
      <c r="D52" s="13">
        <f t="shared" si="10"/>
        <v>0</v>
      </c>
      <c r="E52" s="9">
        <f t="shared" si="10"/>
        <v>0</v>
      </c>
      <c r="F52" s="9">
        <f t="shared" si="11"/>
        <v>0</v>
      </c>
      <c r="G52" s="19" t="str">
        <f t="shared" si="12"/>
        <v>Error: Missing Input</v>
      </c>
      <c r="K52" s="324" t="s">
        <v>157</v>
      </c>
      <c r="L52" s="164" t="e">
        <f>supply_air*1.2/1000</f>
        <v>#N/A</v>
      </c>
      <c r="M52" t="s">
        <v>141</v>
      </c>
      <c r="N52" s="447">
        <v>1.5</v>
      </c>
      <c r="O52" t="s">
        <v>156</v>
      </c>
    </row>
    <row r="53" spans="3:15">
      <c r="C53" s="8" t="str">
        <f t="shared" si="9"/>
        <v>Add VFD to Cooling Tower Fan</v>
      </c>
      <c r="D53" s="13">
        <f t="shared" si="10"/>
        <v>3000</v>
      </c>
      <c r="E53" s="9">
        <f t="shared" si="10"/>
        <v>4000</v>
      </c>
      <c r="F53" s="9">
        <f t="shared" si="11"/>
        <v>4000</v>
      </c>
      <c r="G53" s="19" t="str">
        <f t="shared" si="12"/>
        <v>$3,000 to $4,000</v>
      </c>
      <c r="K53" s="324"/>
      <c r="L53" s="164"/>
      <c r="N53" s="259"/>
    </row>
    <row r="54" spans="3:15">
      <c r="C54" s="15" t="str">
        <f t="shared" si="9"/>
        <v>Lower VAV Box Minimum Flow Setpoints***</v>
      </c>
      <c r="D54" s="13">
        <f t="shared" si="10"/>
        <v>5000</v>
      </c>
      <c r="E54" s="9">
        <f t="shared" si="10"/>
        <v>10000</v>
      </c>
      <c r="F54" s="9">
        <f t="shared" ref="F54" si="14">IF(E54="",D54,E54)</f>
        <v>10000</v>
      </c>
      <c r="G54" s="19" t="str">
        <f t="shared" ref="G54" si="15">IFERROR(IF(E54="","",IF(D54=0,"Error: Missing Input",TEXT(D54,"$#,###")&amp;" to "&amp;TEXT(E54,"$#,###"))),"Error: Missing Input")</f>
        <v>$5,000 to $10,000</v>
      </c>
      <c r="K54" s="324"/>
      <c r="L54" s="164"/>
    </row>
    <row r="55" spans="3:15">
      <c r="C55" s="8" t="str">
        <f t="shared" si="9"/>
        <v>Implement Chilled Water Supply Temperature Reset***</v>
      </c>
      <c r="D55" s="13">
        <f t="shared" si="10"/>
        <v>10000</v>
      </c>
      <c r="E55" s="9">
        <f t="shared" si="10"/>
        <v>20000</v>
      </c>
      <c r="F55" s="9">
        <f t="shared" si="11"/>
        <v>20000</v>
      </c>
      <c r="G55" s="19" t="str">
        <f t="shared" si="12"/>
        <v>$10,000 to $20,000</v>
      </c>
      <c r="L55" t="s">
        <v>146</v>
      </c>
      <c r="M55" t="s">
        <v>147</v>
      </c>
    </row>
    <row r="56" spans="3:15">
      <c r="C56" s="8" t="str">
        <f t="shared" si="9"/>
        <v>Implement Fan Static Pressure Reset***</v>
      </c>
      <c r="D56" s="13">
        <f t="shared" si="10"/>
        <v>5000</v>
      </c>
      <c r="E56" s="9">
        <f t="shared" si="10"/>
        <v>10000</v>
      </c>
      <c r="F56" s="9">
        <f t="shared" si="11"/>
        <v>10000</v>
      </c>
      <c r="G56" s="19" t="str">
        <f t="shared" si="12"/>
        <v>$5,000 to $10,000</v>
      </c>
      <c r="K56" t="s">
        <v>158</v>
      </c>
      <c r="L56" t="e">
        <f>L51*223.13+3219.64</f>
        <v>#N/A</v>
      </c>
      <c r="M56" t="e">
        <f>L52*223.13+3219.64</f>
        <v>#N/A</v>
      </c>
      <c r="O56" t="s">
        <v>149</v>
      </c>
    </row>
    <row r="57" spans="3:15">
      <c r="C57" s="8" t="str">
        <f t="shared" si="9"/>
        <v>Implement Supply Air Temperature Reset***</v>
      </c>
      <c r="D57" s="13">
        <f t="shared" si="10"/>
        <v>5000</v>
      </c>
      <c r="E57" s="9">
        <f t="shared" si="10"/>
        <v>10000</v>
      </c>
      <c r="F57" s="9">
        <f t="shared" si="11"/>
        <v>10000</v>
      </c>
      <c r="G57" s="19" t="str">
        <f t="shared" si="12"/>
        <v>$5,000 to $10,000</v>
      </c>
      <c r="K57" s="324"/>
      <c r="L57" s="242"/>
    </row>
    <row r="58" spans="3:15">
      <c r="C58" s="8" t="str">
        <f t="shared" si="9"/>
        <v>Add Building Automation System (BAS)</v>
      </c>
      <c r="D58" s="13">
        <f t="shared" si="10"/>
        <v>0</v>
      </c>
      <c r="E58" s="9">
        <f t="shared" si="10"/>
        <v>0</v>
      </c>
      <c r="F58" s="9">
        <f t="shared" ref="F58" si="16">IF(E58="",D58,E58)</f>
        <v>0</v>
      </c>
      <c r="G58" s="19" t="str">
        <f t="shared" ref="G58" si="17">IFERROR(IF(E58="","",IF(D58=0,"Error: Missing Input",TEXT(D58,"$#,###")&amp;" to "&amp;TEXT(E58,"$#,###"))),"Error: Missing Input")</f>
        <v>Error: Missing Input</v>
      </c>
      <c r="I58" s="44"/>
      <c r="K58" s="324" t="s">
        <v>159</v>
      </c>
      <c r="L58" s="242">
        <v>9.3116716991999997</v>
      </c>
      <c r="M58" t="s">
        <v>160</v>
      </c>
    </row>
    <row r="59" spans="3:15">
      <c r="C59" s="8" t="str">
        <f t="shared" si="9"/>
        <v>Add Energy Recovery Ventilator (ERV) to Air-handlers</v>
      </c>
      <c r="D59" s="13">
        <f t="shared" si="10"/>
        <v>0</v>
      </c>
      <c r="E59" s="9">
        <f t="shared" si="10"/>
        <v>0</v>
      </c>
      <c r="F59" s="9">
        <f t="shared" si="11"/>
        <v>0</v>
      </c>
      <c r="G59" s="19" t="str">
        <f t="shared" si="12"/>
        <v>Error: Missing Input</v>
      </c>
      <c r="K59" s="324" t="s">
        <v>161</v>
      </c>
      <c r="L59">
        <f>L58*10.76</f>
        <v>100.19358748339199</v>
      </c>
      <c r="M59" t="s">
        <v>162</v>
      </c>
    </row>
    <row r="60" spans="3:15">
      <c r="C60" s="15" t="str">
        <f t="shared" si="9"/>
        <v>High Efficiency Boiler Replacement</v>
      </c>
      <c r="D60" s="343">
        <f t="shared" si="10"/>
        <v>0</v>
      </c>
      <c r="E60" s="344">
        <f t="shared" si="10"/>
        <v>0</v>
      </c>
      <c r="F60" s="9">
        <f t="shared" ref="F60:F70" si="18">IF(E60="",D60,E60)</f>
        <v>0</v>
      </c>
      <c r="G60" s="19" t="str">
        <f t="shared" si="12"/>
        <v>Error: Missing Input</v>
      </c>
      <c r="K60" s="324" t="s">
        <v>163</v>
      </c>
      <c r="L60" s="242">
        <f>square_footage/L59</f>
        <v>0</v>
      </c>
      <c r="M60" t="s">
        <v>164</v>
      </c>
    </row>
    <row r="61" spans="3:15">
      <c r="C61" s="15" t="str">
        <f t="shared" si="9"/>
        <v>High Efficiency Chiller Replacement</v>
      </c>
      <c r="D61" s="343">
        <f t="shared" si="10"/>
        <v>0</v>
      </c>
      <c r="E61" s="344">
        <f t="shared" si="10"/>
        <v>0</v>
      </c>
      <c r="F61" s="9">
        <f t="shared" si="18"/>
        <v>0</v>
      </c>
      <c r="G61" s="19" t="str">
        <f t="shared" si="12"/>
        <v>Error: Missing Input</v>
      </c>
      <c r="K61" s="324"/>
      <c r="L61" s="45"/>
    </row>
    <row r="62" spans="3:15">
      <c r="C62" s="15" t="str">
        <f t="shared" si="9"/>
        <v>High Efficiency Furnace Replacement</v>
      </c>
      <c r="D62" s="343">
        <f t="shared" si="10"/>
        <v>0</v>
      </c>
      <c r="E62" s="344">
        <f t="shared" si="10"/>
        <v>0</v>
      </c>
      <c r="F62" s="9">
        <f t="shared" si="18"/>
        <v>0</v>
      </c>
      <c r="G62" s="19" t="str">
        <f t="shared" si="12"/>
        <v>Error: Missing Input</v>
      </c>
      <c r="J62" s="45"/>
      <c r="K62" s="324"/>
      <c r="L62" s="45"/>
    </row>
    <row r="63" spans="3:15">
      <c r="C63" s="15" t="str">
        <f t="shared" si="9"/>
        <v>High Efficiency Rooftop Heat Pump Replacement</v>
      </c>
      <c r="D63" s="343">
        <f t="shared" si="10"/>
        <v>0</v>
      </c>
      <c r="E63" s="344">
        <f t="shared" si="10"/>
        <v>0</v>
      </c>
      <c r="F63" s="9">
        <f t="shared" si="18"/>
        <v>0</v>
      </c>
      <c r="G63" s="19" t="str">
        <f t="shared" si="12"/>
        <v>Error: Missing Input</v>
      </c>
      <c r="K63" s="324"/>
      <c r="L63" s="45"/>
    </row>
    <row r="64" spans="3:15">
      <c r="C64" s="15" t="str">
        <f t="shared" si="9"/>
        <v>High Efficiency PTAC Replacement</v>
      </c>
      <c r="D64" s="343">
        <f t="shared" si="10"/>
        <v>0</v>
      </c>
      <c r="E64" s="344">
        <f t="shared" si="10"/>
        <v>0</v>
      </c>
      <c r="F64" s="9">
        <f t="shared" si="18"/>
        <v>0</v>
      </c>
      <c r="G64" s="19" t="str">
        <f t="shared" si="12"/>
        <v>Error: Missing Input</v>
      </c>
      <c r="K64" s="324"/>
      <c r="L64" s="45"/>
    </row>
    <row r="65" spans="2:12">
      <c r="C65" s="15" t="s">
        <v>553</v>
      </c>
      <c r="D65" s="343">
        <f t="shared" si="10"/>
        <v>0</v>
      </c>
      <c r="E65" s="344">
        <f t="shared" si="10"/>
        <v>0</v>
      </c>
      <c r="F65" s="9">
        <f t="shared" ref="F65" si="19">IF(E65="",D65,E65)</f>
        <v>0</v>
      </c>
      <c r="G65" s="19" t="str">
        <f t="shared" ref="G65" si="20">IFERROR(IF(E65="","",IF(D65=0,"Error: Missing Input",TEXT(D65,"$#,###")&amp;" to "&amp;TEXT(E65,"$#,###"))),"Error: Missing Input")</f>
        <v>Error: Missing Input</v>
      </c>
      <c r="K65" s="324"/>
      <c r="L65" s="45"/>
    </row>
    <row r="66" spans="2:12">
      <c r="C66" s="15" t="str">
        <f t="shared" ref="C66:C75" si="21">C28</f>
        <v>High Efficiency Rooftop AC Replacement</v>
      </c>
      <c r="D66" s="343">
        <f t="shared" ref="D66:E67" si="22">IFERROR(IF(D28="","",MROUND(D28,1000)),0)</f>
        <v>0</v>
      </c>
      <c r="E66" s="344">
        <f t="shared" si="22"/>
        <v>0</v>
      </c>
      <c r="F66" s="9">
        <f t="shared" si="18"/>
        <v>0</v>
      </c>
      <c r="G66" s="19" t="str">
        <f t="shared" si="12"/>
        <v>Error: Missing Input</v>
      </c>
    </row>
    <row r="67" spans="2:12">
      <c r="C67" s="15" t="str">
        <f t="shared" si="21"/>
        <v>High Efficiency WLHP Replacement</v>
      </c>
      <c r="D67" s="343">
        <f t="shared" si="22"/>
        <v>2000</v>
      </c>
      <c r="E67" s="344">
        <f t="shared" si="22"/>
        <v>4000</v>
      </c>
      <c r="F67" s="9">
        <f t="shared" si="18"/>
        <v>4000</v>
      </c>
      <c r="G67" s="19" t="str">
        <f t="shared" si="12"/>
        <v>$2,000 to $4,000</v>
      </c>
    </row>
    <row r="68" spans="2:12">
      <c r="C68" s="15" t="str">
        <f t="shared" si="21"/>
        <v>Replace HVAC with VRF + DOAS**</v>
      </c>
      <c r="D68" s="13" t="s">
        <v>127</v>
      </c>
      <c r="E68" s="344" t="str">
        <f t="shared" ref="E68:E75" si="23">IFERROR(IF(E30="","",MROUND(E30,1000)),0)</f>
        <v/>
      </c>
      <c r="F68" s="9" t="str">
        <f t="shared" si="18"/>
        <v>n/a**</v>
      </c>
      <c r="G68" s="19" t="str">
        <f t="shared" si="12"/>
        <v/>
      </c>
    </row>
    <row r="69" spans="2:12">
      <c r="C69" s="15" t="str">
        <f t="shared" si="21"/>
        <v>Replace HVAC with WLHP + DOAS**</v>
      </c>
      <c r="D69" s="13" t="s">
        <v>127</v>
      </c>
      <c r="E69" s="344" t="str">
        <f t="shared" si="23"/>
        <v/>
      </c>
      <c r="F69" s="9" t="str">
        <f t="shared" si="18"/>
        <v>n/a**</v>
      </c>
      <c r="G69" s="19" t="str">
        <f t="shared" si="12"/>
        <v/>
      </c>
    </row>
    <row r="70" spans="2:12">
      <c r="C70" s="16" t="str">
        <f t="shared" si="21"/>
        <v>Replace HVAC with PSZ HP + DOAS**</v>
      </c>
      <c r="D70" s="14" t="s">
        <v>127</v>
      </c>
      <c r="E70" s="255" t="str">
        <f t="shared" si="23"/>
        <v/>
      </c>
      <c r="F70" s="11" t="str">
        <f t="shared" si="18"/>
        <v>n/a**</v>
      </c>
      <c r="G70" s="20" t="str">
        <f t="shared" si="12"/>
        <v/>
      </c>
      <c r="I70" s="44"/>
    </row>
    <row r="71" spans="2:12">
      <c r="C71" s="8" t="str">
        <f t="shared" si="21"/>
        <v>Add daylight sensors</v>
      </c>
      <c r="D71" s="13">
        <f>IFERROR(IF(D33="","",MROUND(D33,1000)),0)</f>
        <v>0</v>
      </c>
      <c r="E71" s="9">
        <f t="shared" si="23"/>
        <v>0</v>
      </c>
      <c r="F71" s="9">
        <f t="shared" si="11"/>
        <v>0</v>
      </c>
      <c r="G71" s="19" t="str">
        <f t="shared" si="12"/>
        <v>Error: Missing Input</v>
      </c>
      <c r="I71" s="44"/>
    </row>
    <row r="72" spans="2:12">
      <c r="C72" s="8" t="str">
        <f t="shared" si="21"/>
        <v>Add Occupancy Sensors for Interior Lighting Control</v>
      </c>
      <c r="D72" s="13">
        <f>IFERROR(IF(D34="","",MROUND(D34,1000)),0)</f>
        <v>0</v>
      </c>
      <c r="E72" s="9">
        <f t="shared" si="23"/>
        <v>0</v>
      </c>
      <c r="F72" s="9">
        <f t="shared" si="11"/>
        <v>0</v>
      </c>
      <c r="G72" s="19" t="str">
        <f t="shared" si="12"/>
        <v>Error: Missing Input</v>
      </c>
      <c r="I72" s="44"/>
    </row>
    <row r="73" spans="2:12">
      <c r="C73" s="15" t="str">
        <f t="shared" si="21"/>
        <v>High Efficiency SHW Replacement</v>
      </c>
      <c r="D73" s="13">
        <f>IFERROR(IF(D35="","",MROUND(D35,1000)),0)</f>
        <v>0</v>
      </c>
      <c r="E73" s="9">
        <f t="shared" si="23"/>
        <v>0</v>
      </c>
      <c r="F73" s="9">
        <f t="shared" ref="F73" si="24">IF(E73="",D73,E73)</f>
        <v>0</v>
      </c>
      <c r="G73" s="19" t="str">
        <f t="shared" si="12"/>
        <v>Error: Missing Input</v>
      </c>
      <c r="I73" s="44"/>
    </row>
    <row r="74" spans="2:12">
      <c r="C74" s="8" t="str">
        <f t="shared" si="21"/>
        <v>Install High-Efficiency Water Fixtures</v>
      </c>
      <c r="D74" s="13">
        <f>IFERROR(IF(D36="","",MROUND(D36,1000)),0)</f>
        <v>0</v>
      </c>
      <c r="E74" s="9">
        <f t="shared" si="23"/>
        <v>0</v>
      </c>
      <c r="F74" s="9">
        <f t="shared" si="11"/>
        <v>0</v>
      </c>
      <c r="G74" s="19" t="str">
        <f t="shared" si="12"/>
        <v>Error: Missing Input</v>
      </c>
    </row>
    <row r="75" spans="2:12">
      <c r="C75" s="10" t="str">
        <f t="shared" si="21"/>
        <v>Upgrade to LED Fixtures</v>
      </c>
      <c r="D75" s="14">
        <f>IFERROR(IF(D37="","",MROUND(D37,1000)),0)</f>
        <v>0</v>
      </c>
      <c r="E75" s="11">
        <f t="shared" si="23"/>
        <v>0</v>
      </c>
      <c r="F75" s="11">
        <f t="shared" si="11"/>
        <v>0</v>
      </c>
      <c r="G75" s="20" t="str">
        <f t="shared" si="12"/>
        <v>Error: Missing Input</v>
      </c>
      <c r="J75" s="45"/>
    </row>
    <row r="76" spans="2:12">
      <c r="C76" s="257"/>
      <c r="D76" s="9"/>
      <c r="E76" s="9"/>
      <c r="F76" s="9"/>
      <c r="G76" s="258"/>
      <c r="J76" s="45"/>
    </row>
    <row r="77" spans="2:12" ht="18.3">
      <c r="B77" t="s">
        <v>165</v>
      </c>
      <c r="C77" s="256" t="s">
        <v>166</v>
      </c>
      <c r="J77" s="45"/>
    </row>
    <row r="78" spans="2:12">
      <c r="B78">
        <f>IF(ISERROR(D78),1,IF(D78&lt;&gt;"",1,0))</f>
        <v>0</v>
      </c>
      <c r="C78" s="6" t="str">
        <f t="shared" ref="C78:C101" si="25">C41</f>
        <v>Add Floor Insulation</v>
      </c>
      <c r="D78" s="12" t="str">
        <f>IF(IFERROR(MATCH($C78,CostEstimateCalculator!$C$27:$C$57,0),"")="", "",MROUND(INDEX(D$3:D$37,MATCH($C78,$C$3:$C$37,0)), 1000))</f>
        <v/>
      </c>
      <c r="E78" s="7" t="str">
        <f>IF(IFERROR(MATCH($C78,CostEstimateCalculator!$C$27:$C$57,0),"")="", "",MROUND(INDEX(E$3:E$37,MATCH($C78,$C$3:$C$37,0)), 1000))</f>
        <v/>
      </c>
      <c r="F78" s="7" t="str">
        <f>IF(OR(E78="",E78=0),D78,E78)</f>
        <v/>
      </c>
      <c r="G78" s="18" t="str">
        <f>IF(OR(E78=0,E78=""),IF(D78="","",D78),TEXT(D78,"$#,###")&amp;" to "&amp;TEXT(E78,"$#,###"))</f>
        <v/>
      </c>
    </row>
    <row r="79" spans="2:12">
      <c r="B79">
        <f>IF(ISERROR(D79),B78+1,IF(D79&lt;&gt;"",B78+1,B78))</f>
        <v>0</v>
      </c>
      <c r="C79" s="8" t="str">
        <f t="shared" si="25"/>
        <v>Add Roof Insulation (R-30)</v>
      </c>
      <c r="D79" s="13" t="str">
        <f>IF(IFERROR(MATCH($C79,CostEstimateCalculator!$C$27:$C$57,0),"")="", "",MROUND(INDEX(D$3:D$37,MATCH($C79,$C$3:$C$37,0)), 1000))</f>
        <v/>
      </c>
      <c r="E79" s="9" t="str">
        <f>IF(IFERROR(MATCH($C79,CostEstimateCalculator!$C$27:$C$57,0),"")="", "",MROUND(INDEX(E$3:E$37,MATCH($C79,$C$3:$C$37,0)), 1000))</f>
        <v/>
      </c>
      <c r="F79" s="9" t="str">
        <f t="shared" ref="F79:F112" si="26">IF(OR(E79="",E79=0),D79,E79)</f>
        <v/>
      </c>
      <c r="G79" s="19" t="str">
        <f t="shared" ref="G79:G112" si="27">IF(OR(E79=0,E79=""),IF(D79="","",D79),TEXT(D79,"$#,###")&amp;" to "&amp;TEXT(E79,"$#,###"))</f>
        <v/>
      </c>
    </row>
    <row r="80" spans="2:12">
      <c r="B80">
        <f t="shared" ref="B80:B112" si="28">IF(ISERROR(D80),B79+1,IF(D80&lt;&gt;"",B79+1,B79))</f>
        <v>0</v>
      </c>
      <c r="C80" s="8" t="str">
        <f t="shared" si="25"/>
        <v>Add Roof Insulation (R-20)</v>
      </c>
      <c r="D80" s="13" t="str">
        <f>IF(IFERROR(MATCH($C80,CostEstimateCalculator!$C$27:$C$57,0),"")="", "",MROUND(INDEX(D$3:D$37,MATCH($C80,$C$3:$C$37,0)), 1000))</f>
        <v/>
      </c>
      <c r="E80" s="9" t="str">
        <f>IF(IFERROR(MATCH($C80,CostEstimateCalculator!$C$27:$C$57,0),"")="", "",MROUND(INDEX(E$3:E$37,MATCH($C80,$C$3:$C$37,0)), 1000))</f>
        <v/>
      </c>
      <c r="F80" s="9" t="str">
        <f t="shared" ref="F80" si="29">IF(OR(E80="",E80=0),D80,E80)</f>
        <v/>
      </c>
      <c r="G80" s="19" t="str">
        <f t="shared" ref="G80" si="30">IF(OR(E80=0,E80=""),IF(D80="","",D80),TEXT(D80,"$#,###")&amp;" to "&amp;TEXT(E80,"$#,###"))</f>
        <v/>
      </c>
    </row>
    <row r="81" spans="2:7">
      <c r="B81">
        <f t="shared" si="28"/>
        <v>0</v>
      </c>
      <c r="C81" s="8" t="str">
        <f t="shared" si="25"/>
        <v>Add Wall Insulation</v>
      </c>
      <c r="D81" s="13" t="str">
        <f>IF(IFERROR(MATCH($C81,CostEstimateCalculator!$C$27:$C$57,0),"")="", "",MROUND(INDEX(D$3:D$37,MATCH($C81,$C$3:$C$37,0)), 1000))</f>
        <v/>
      </c>
      <c r="E81" s="9" t="str">
        <f>IF(IFERROR(MATCH($C81,CostEstimateCalculator!$C$27:$C$57,0),"")="", "",MROUND(INDEX(E$3:E$37,MATCH($C81,$C$3:$C$37,0)), 1000))</f>
        <v/>
      </c>
      <c r="F81" s="9" t="str">
        <f t="shared" si="26"/>
        <v/>
      </c>
      <c r="G81" s="19" t="str">
        <f t="shared" si="27"/>
        <v/>
      </c>
    </row>
    <row r="82" spans="2:7">
      <c r="B82">
        <f t="shared" si="28"/>
        <v>0</v>
      </c>
      <c r="C82" s="8" t="str">
        <f t="shared" si="25"/>
        <v>Add a Cool Roof</v>
      </c>
      <c r="D82" s="13" t="str">
        <f>IF(IFERROR(MATCH($C82,CostEstimateCalculator!$C$27:$C$57,0),"")="", "",MROUND(INDEX(D$3:D$37,MATCH($C82,$C$3:$C$37,0)), 1000))</f>
        <v/>
      </c>
      <c r="E82" s="9" t="str">
        <f>IF(IFERROR(MATCH($C82,CostEstimateCalculator!$C$27:$C$57,0),"")="", "",MROUND(INDEX(E$3:E$37,MATCH($C82,$C$3:$C$37,0)), 1000))</f>
        <v/>
      </c>
      <c r="F82" s="9" t="str">
        <f t="shared" si="26"/>
        <v/>
      </c>
      <c r="G82" s="19" t="str">
        <f t="shared" si="27"/>
        <v/>
      </c>
    </row>
    <row r="83" spans="2:7">
      <c r="B83">
        <f t="shared" si="28"/>
        <v>0</v>
      </c>
      <c r="C83" s="8" t="str">
        <f t="shared" si="25"/>
        <v>Seal Building Envelope Reducing Air Infiltration</v>
      </c>
      <c r="D83" s="13" t="str">
        <f>IF(IFERROR(MATCH($C83,CostEstimateCalculator!$C$27:$C$57,0),"")="", "",MROUND(INDEX(D$3:D$37,MATCH($C83,$C$3:$C$37,0)), 1000))</f>
        <v/>
      </c>
      <c r="E83" s="9" t="str">
        <f>IF(IFERROR(MATCH($C83,CostEstimateCalculator!$C$27:$C$57,0),"")="", "",MROUND(INDEX(E$3:E$37,MATCH($C83,$C$3:$C$37,0)), 1000))</f>
        <v/>
      </c>
      <c r="F83" s="9" t="str">
        <f t="shared" si="26"/>
        <v/>
      </c>
      <c r="G83" s="19" t="str">
        <f t="shared" si="27"/>
        <v/>
      </c>
    </row>
    <row r="84" spans="2:7">
      <c r="B84">
        <f t="shared" si="28"/>
        <v>0</v>
      </c>
      <c r="C84" s="8" t="str">
        <f t="shared" si="25"/>
        <v>Upgrade to High-Performance Skylights</v>
      </c>
      <c r="D84" s="13" t="str">
        <f>IF(IFERROR(MATCH($C84,CostEstimateCalculator!$C$27:$C$57,0),"")="", "",MROUND(INDEX(D$3:D$37,MATCH($C84,$C$3:$C$37,0)), 1000))</f>
        <v/>
      </c>
      <c r="E84" s="9" t="str">
        <f>IF(IFERROR(MATCH($C84,CostEstimateCalculator!$C$27:$C$57,0),"")="", "",MROUND(INDEX(E$3:E$37,MATCH($C84,$C$3:$C$37,0)), 1000))</f>
        <v/>
      </c>
      <c r="F84" s="9" t="str">
        <f t="shared" si="26"/>
        <v/>
      </c>
      <c r="G84" s="19" t="str">
        <f t="shared" si="27"/>
        <v/>
      </c>
    </row>
    <row r="85" spans="2:7">
      <c r="B85">
        <f t="shared" si="28"/>
        <v>0</v>
      </c>
      <c r="C85" s="8" t="str">
        <f t="shared" si="25"/>
        <v>Upgrade to High-Performance Windows</v>
      </c>
      <c r="D85" s="13" t="str">
        <f>IF(IFERROR(MATCH($C85,CostEstimateCalculator!$C$27:$C$57,0),"")="", "",MROUND(INDEX(D$3:D$37,MATCH($C85,$C$3:$C$37,0)), 1000))</f>
        <v/>
      </c>
      <c r="E85" s="9" t="str">
        <f>IF(IFERROR(MATCH($C85,CostEstimateCalculator!$C$27:$C$57,0),"")="", "",MROUND(INDEX(E$3:E$37,MATCH($C85,$C$3:$C$37,0)), 1000))</f>
        <v/>
      </c>
      <c r="F85" s="9" t="str">
        <f t="shared" si="26"/>
        <v/>
      </c>
      <c r="G85" s="19" t="str">
        <f t="shared" si="27"/>
        <v/>
      </c>
    </row>
    <row r="86" spans="2:7">
      <c r="B86">
        <f t="shared" si="28"/>
        <v>0</v>
      </c>
      <c r="C86" s="6" t="str">
        <f t="shared" si="25"/>
        <v>Add Demand Control Ventilation (DCV) Sensors</v>
      </c>
      <c r="D86" s="12" t="str">
        <f>IF(IFERROR(MATCH($C86,CostEstimateCalculator!$C$27:$C$57,0),"")="", "",MROUND(INDEX(D$3:D$37,MATCH($C86,$C$3:$C$37,0)), 1000))</f>
        <v/>
      </c>
      <c r="E86" s="7" t="str">
        <f>IF(IFERROR(MATCH($C86,CostEstimateCalculator!$C$27:$C$57,0),"")="", "",MROUND(INDEX(E$3:E$37,MATCH($C86,$C$3:$C$37,0)), 1000))</f>
        <v/>
      </c>
      <c r="F86" s="7" t="str">
        <f t="shared" si="26"/>
        <v/>
      </c>
      <c r="G86" s="18" t="str">
        <f t="shared" si="27"/>
        <v/>
      </c>
    </row>
    <row r="87" spans="2:7">
      <c r="B87">
        <f t="shared" si="28"/>
        <v>0</v>
      </c>
      <c r="C87" s="8" t="str">
        <f t="shared" si="25"/>
        <v>Add Air-Side Economizer to Air-handlers</v>
      </c>
      <c r="D87" s="13" t="str">
        <f>IF(IFERROR(MATCH($C87,CostEstimateCalculator!$C$27:$C$57,0),"")="", "",MROUND(INDEX(D$3:D$37,MATCH($C87,$C$3:$C$37,0)), 1000))</f>
        <v/>
      </c>
      <c r="E87" s="9" t="str">
        <f>IF(IFERROR(MATCH($C87,CostEstimateCalculator!$C$27:$C$57,0),"")="", "",MROUND(INDEX(E$3:E$37,MATCH($C87,$C$3:$C$37,0)), 1000))</f>
        <v/>
      </c>
      <c r="F87" s="9" t="str">
        <f t="shared" si="26"/>
        <v/>
      </c>
      <c r="G87" s="19" t="str">
        <f t="shared" si="27"/>
        <v/>
      </c>
    </row>
    <row r="88" spans="2:7">
      <c r="B88">
        <f t="shared" si="28"/>
        <v>0</v>
      </c>
      <c r="C88" s="8" t="str">
        <f t="shared" si="25"/>
        <v>Add VSDs on Chilled Water Loop</v>
      </c>
      <c r="D88" s="13" t="str">
        <f>IF(IFERROR(MATCH($C88,CostEstimateCalculator!$C$27:$C$57,0),"")="", "",MROUND(INDEX(D$3:D$37,MATCH($C88,$C$3:$C$37,0)), 1000))</f>
        <v/>
      </c>
      <c r="E88" s="9" t="str">
        <f>IF(IFERROR(MATCH($C88,CostEstimateCalculator!$C$27:$C$57,0),"")="", "",MROUND(INDEX(E$3:E$37,MATCH($C88,$C$3:$C$37,0)), 1000))</f>
        <v/>
      </c>
      <c r="F88" s="9" t="str">
        <f t="shared" si="26"/>
        <v/>
      </c>
      <c r="G88" s="19" t="str">
        <f t="shared" si="27"/>
        <v/>
      </c>
    </row>
    <row r="89" spans="2:7">
      <c r="B89">
        <f t="shared" si="28"/>
        <v>0</v>
      </c>
      <c r="C89" s="8" t="str">
        <f t="shared" si="25"/>
        <v xml:space="preserve">Add VFD to Air-handler Supply Fans </v>
      </c>
      <c r="D89" s="13" t="str">
        <f>IF(IFERROR(MATCH($C89,CostEstimateCalculator!$C$27:$C$57,0),"")="", "",MROUND(INDEX(D$3:D$37,MATCH($C89,$C$3:$C$37,0)), 1000))</f>
        <v/>
      </c>
      <c r="E89" s="9" t="str">
        <f>IF(IFERROR(MATCH($C89,CostEstimateCalculator!$C$27:$C$57,0),"")="", "",MROUND(INDEX(E$3:E$37,MATCH($C89,$C$3:$C$37,0)), 1000))</f>
        <v/>
      </c>
      <c r="F89" s="9" t="str">
        <f t="shared" si="26"/>
        <v/>
      </c>
      <c r="G89" s="19" t="str">
        <f t="shared" si="27"/>
        <v/>
      </c>
    </row>
    <row r="90" spans="2:7">
      <c r="B90">
        <f t="shared" si="28"/>
        <v>0</v>
      </c>
      <c r="C90" s="8" t="str">
        <f t="shared" si="25"/>
        <v>Add VFD to Cooling Tower Fan</v>
      </c>
      <c r="D90" s="13" t="str">
        <f>IF(IFERROR(MATCH($C90,CostEstimateCalculator!$C$27:$C$57,0),"")="", "",MROUND(INDEX(D$3:D$37,MATCH($C90,$C$3:$C$37,0)), 1000))</f>
        <v/>
      </c>
      <c r="E90" s="9" t="str">
        <f>IF(IFERROR(MATCH($C90,CostEstimateCalculator!$C$27:$C$57,0),"")="", "",MROUND(INDEX(E$3:E$37,MATCH($C90,$C$3:$C$37,0)), 1000))</f>
        <v/>
      </c>
      <c r="F90" s="9" t="str">
        <f t="shared" ref="F90:F107" si="31">IF(OR(E90="",E90=0),D90,E90)</f>
        <v/>
      </c>
      <c r="G90" s="19" t="str">
        <f t="shared" ref="G90:G107" si="32">IF(OR(E90=0,E90=""),IF(D90="","",D90),TEXT(D90,"$#,###")&amp;" to "&amp;TEXT(E90,"$#,###"))</f>
        <v/>
      </c>
    </row>
    <row r="91" spans="2:7">
      <c r="B91">
        <f t="shared" si="28"/>
        <v>0</v>
      </c>
      <c r="C91" s="15" t="str">
        <f t="shared" si="25"/>
        <v>Lower VAV Box Minimum Flow Setpoints***</v>
      </c>
      <c r="D91" s="13" t="str">
        <f>IF(IFERROR(MATCH($C91,CostEstimateCalculator!$C$27:$C$57,0),"")="", "",MROUND(INDEX(D$3:D$37,MATCH($C91,$C$3:$C$37,0)), 1000))</f>
        <v/>
      </c>
      <c r="E91" s="9" t="str">
        <f>IF(IFERROR(MATCH($C91,CostEstimateCalculator!$C$27:$C$57,0),"")="", "",MROUND(INDEX(E$3:E$37,MATCH($C91,$C$3:$C$37,0)), 1000))</f>
        <v/>
      </c>
      <c r="F91" s="9" t="str">
        <f t="shared" ref="F91" si="33">IF(OR(E91="",E91=0),D91,E91)</f>
        <v/>
      </c>
      <c r="G91" s="19" t="str">
        <f t="shared" ref="G91" si="34">IF(OR(E91=0,E91=""),IF(D91="","",D91),TEXT(D91,"$#,###")&amp;" to "&amp;TEXT(E91,"$#,###"))</f>
        <v/>
      </c>
    </row>
    <row r="92" spans="2:7">
      <c r="B92">
        <f t="shared" si="28"/>
        <v>0</v>
      </c>
      <c r="C92" s="8" t="str">
        <f t="shared" si="25"/>
        <v>Implement Chilled Water Supply Temperature Reset***</v>
      </c>
      <c r="D92" s="13" t="str">
        <f>IF(IFERROR(MATCH($C92,CostEstimateCalculator!$C$27:$C$57,0),"")="", "",MROUND(INDEX(D$3:D$37,MATCH($C92,$C$3:$C$37,0)), 1000))</f>
        <v/>
      </c>
      <c r="E92" s="9" t="str">
        <f>IF(IFERROR(MATCH($C92,CostEstimateCalculator!$C$27:$C$57,0),"")="", "",MROUND(INDEX(E$3:E$37,MATCH($C92,$C$3:$C$37,0)), 1000))</f>
        <v/>
      </c>
      <c r="F92" s="9" t="str">
        <f t="shared" si="31"/>
        <v/>
      </c>
      <c r="G92" s="19" t="str">
        <f t="shared" si="32"/>
        <v/>
      </c>
    </row>
    <row r="93" spans="2:7">
      <c r="B93">
        <f t="shared" si="28"/>
        <v>0</v>
      </c>
      <c r="C93" s="8" t="str">
        <f t="shared" si="25"/>
        <v>Implement Fan Static Pressure Reset***</v>
      </c>
      <c r="D93" s="13" t="str">
        <f>IF(IFERROR(MATCH($C93,CostEstimateCalculator!$C$27:$C$57,0),"")="", "",MROUND(INDEX(D$3:D$37,MATCH($C93,$C$3:$C$37,0)), 1000))</f>
        <v/>
      </c>
      <c r="E93" s="9" t="str">
        <f>IF(IFERROR(MATCH($C93,CostEstimateCalculator!$C$27:$C$57,0),"")="", "",MROUND(INDEX(E$3:E$37,MATCH($C93,$C$3:$C$37,0)), 1000))</f>
        <v/>
      </c>
      <c r="F93" s="9" t="str">
        <f t="shared" si="31"/>
        <v/>
      </c>
      <c r="G93" s="19" t="str">
        <f t="shared" si="32"/>
        <v/>
      </c>
    </row>
    <row r="94" spans="2:7">
      <c r="B94">
        <f t="shared" si="28"/>
        <v>0</v>
      </c>
      <c r="C94" s="8" t="str">
        <f t="shared" si="25"/>
        <v>Implement Supply Air Temperature Reset***</v>
      </c>
      <c r="D94" s="13" t="str">
        <f>IF(IFERROR(MATCH($C94,CostEstimateCalculator!$C$27:$C$57,0),"")="", "",MROUND(INDEX(D$3:D$37,MATCH($C94,$C$3:$C$37,0)), 1000))</f>
        <v/>
      </c>
      <c r="E94" s="9" t="str">
        <f>IF(IFERROR(MATCH($C94,CostEstimateCalculator!$C$27:$C$57,0),"")="", "",MROUND(INDEX(E$3:E$37,MATCH($C94,$C$3:$C$37,0)), 1000))</f>
        <v/>
      </c>
      <c r="F94" s="9" t="str">
        <f t="shared" si="31"/>
        <v/>
      </c>
      <c r="G94" s="19" t="str">
        <f t="shared" si="32"/>
        <v/>
      </c>
    </row>
    <row r="95" spans="2:7">
      <c r="B95">
        <f t="shared" si="28"/>
        <v>0</v>
      </c>
      <c r="C95" s="8" t="str">
        <f t="shared" si="25"/>
        <v>Add Building Automation System (BAS)</v>
      </c>
      <c r="D95" s="13" t="str">
        <f>IF(IFERROR(MATCH($C95,CostEstimateCalculator!$C$27:$C$57,0),"")="", "",MROUND(INDEX(D$3:D$37,MATCH($C95,$C$3:$C$37,0)), 1000))</f>
        <v/>
      </c>
      <c r="E95" s="9" t="str">
        <f>IF(IFERROR(MATCH($C95,CostEstimateCalculator!$C$27:$C$57,0),"")="", "",MROUND(INDEX(E$3:E$37,MATCH($C95,$C$3:$C$37,0)), 1000))</f>
        <v/>
      </c>
      <c r="F95" s="9" t="str">
        <f t="shared" ref="F95" si="35">IF(OR(E95="",E95=0),D95,E95)</f>
        <v/>
      </c>
      <c r="G95" s="19" t="str">
        <f t="shared" ref="G95" si="36">IF(OR(E95=0,E95=""),IF(D95="","",D95),TEXT(D95,"$#,###")&amp;" to "&amp;TEXT(E95,"$#,###"))</f>
        <v/>
      </c>
    </row>
    <row r="96" spans="2:7">
      <c r="B96">
        <f t="shared" si="28"/>
        <v>0</v>
      </c>
      <c r="C96" s="8" t="str">
        <f t="shared" si="25"/>
        <v>Add Energy Recovery Ventilator (ERV) to Air-handlers</v>
      </c>
      <c r="D96" s="13" t="str">
        <f>IF(IFERROR(MATCH($C96,CostEstimateCalculator!$C$27:$C$57,0),"")="", "",MROUND(INDEX(D$3:D$37,MATCH($C96,$C$3:$C$37,0)), 1000))</f>
        <v/>
      </c>
      <c r="E96" s="9" t="str">
        <f>IF(IFERROR(MATCH($C96,CostEstimateCalculator!$C$27:$C$57,0),"")="", "",MROUND(INDEX(E$3:E$37,MATCH($C96,$C$3:$C$37,0)), 1000))</f>
        <v/>
      </c>
      <c r="F96" s="9" t="str">
        <f t="shared" si="31"/>
        <v/>
      </c>
      <c r="G96" s="19" t="str">
        <f t="shared" si="32"/>
        <v/>
      </c>
    </row>
    <row r="97" spans="2:7">
      <c r="B97">
        <f t="shared" si="28"/>
        <v>0</v>
      </c>
      <c r="C97" s="15" t="str">
        <f t="shared" si="25"/>
        <v>High Efficiency Boiler Replacement</v>
      </c>
      <c r="D97" s="13" t="str">
        <f>IF(IFERROR(MATCH($C97,CostEstimateCalculator!$C$27:$C$57,0),"")="", "",MROUND(INDEX(D$3:D$37,MATCH($C97,$C$3:$C$37,0)), 1000))</f>
        <v/>
      </c>
      <c r="E97" s="9" t="str">
        <f>IF(IFERROR(MATCH($C97,CostEstimateCalculator!$C$27:$C$57,0),"")="", "",MROUND(INDEX(E$3:E$37,MATCH($C97,$C$3:$C$37,0)), 1000))</f>
        <v/>
      </c>
      <c r="F97" s="9" t="str">
        <f t="shared" si="31"/>
        <v/>
      </c>
      <c r="G97" s="19" t="str">
        <f t="shared" si="32"/>
        <v/>
      </c>
    </row>
    <row r="98" spans="2:7">
      <c r="B98">
        <f t="shared" si="28"/>
        <v>0</v>
      </c>
      <c r="C98" s="15" t="str">
        <f t="shared" si="25"/>
        <v>High Efficiency Chiller Replacement</v>
      </c>
      <c r="D98" s="13" t="str">
        <f>IF(IFERROR(MATCH($C98,CostEstimateCalculator!$C$27:$C$57,0),"")="", "",MROUND(INDEX(D$3:D$37,MATCH($C98,$C$3:$C$37,0)), 1000))</f>
        <v/>
      </c>
      <c r="E98" s="9" t="str">
        <f>IF(IFERROR(MATCH($C98,CostEstimateCalculator!$C$27:$C$57,0),"")="", "",MROUND(INDEX(E$3:E$37,MATCH($C98,$C$3:$C$37,0)), 1000))</f>
        <v/>
      </c>
      <c r="F98" s="9" t="str">
        <f t="shared" si="31"/>
        <v/>
      </c>
      <c r="G98" s="19" t="str">
        <f t="shared" si="32"/>
        <v/>
      </c>
    </row>
    <row r="99" spans="2:7">
      <c r="B99">
        <f t="shared" si="28"/>
        <v>0</v>
      </c>
      <c r="C99" s="15" t="str">
        <f t="shared" si="25"/>
        <v>High Efficiency Furnace Replacement</v>
      </c>
      <c r="D99" s="13" t="str">
        <f>IF(IFERROR(MATCH($C99,CostEstimateCalculator!$C$27:$C$57,0),"")="", "",MROUND(INDEX(D$3:D$37,MATCH($C99,$C$3:$C$37,0)), 1000))</f>
        <v/>
      </c>
      <c r="E99" s="9" t="str">
        <f>IF(IFERROR(MATCH($C99,CostEstimateCalculator!$C$27:$C$57,0),"")="", "",MROUND(INDEX(E$3:E$37,MATCH($C99,$C$3:$C$37,0)), 1000))</f>
        <v/>
      </c>
      <c r="F99" s="9" t="str">
        <f t="shared" si="31"/>
        <v/>
      </c>
      <c r="G99" s="19" t="str">
        <f t="shared" si="32"/>
        <v/>
      </c>
    </row>
    <row r="100" spans="2:7">
      <c r="B100">
        <f t="shared" si="28"/>
        <v>0</v>
      </c>
      <c r="C100" s="15" t="str">
        <f t="shared" si="25"/>
        <v>High Efficiency Rooftop Heat Pump Replacement</v>
      </c>
      <c r="D100" s="13" t="str">
        <f>IF(IFERROR(MATCH($C100,CostEstimateCalculator!$C$27:$C$57,0),"")="", "",MROUND(INDEX(D$3:D$37,MATCH($C100,$C$3:$C$37,0)), 1000))</f>
        <v/>
      </c>
      <c r="E100" s="9" t="str">
        <f>IF(IFERROR(MATCH($C100,CostEstimateCalculator!$C$27:$C$57,0),"")="", "",MROUND(INDEX(E$3:E$37,MATCH($C100,$C$3:$C$37,0)), 1000))</f>
        <v/>
      </c>
      <c r="F100" s="9" t="str">
        <f t="shared" si="31"/>
        <v/>
      </c>
      <c r="G100" s="19" t="str">
        <f t="shared" si="32"/>
        <v/>
      </c>
    </row>
    <row r="101" spans="2:7">
      <c r="B101">
        <f t="shared" si="28"/>
        <v>0</v>
      </c>
      <c r="C101" s="15" t="str">
        <f t="shared" si="25"/>
        <v>High Efficiency PTAC Replacement</v>
      </c>
      <c r="D101" s="13" t="str">
        <f>IF(IFERROR(MATCH($C101,CostEstimateCalculator!$C$27:$C$57,0),"")="", "",MROUND(INDEX(D$3:D$37,MATCH($C101,$C$3:$C$37,0)), 1000))</f>
        <v/>
      </c>
      <c r="E101" s="9" t="str">
        <f>IF(IFERROR(MATCH($C101,CostEstimateCalculator!$C$27:$C$57,0),"")="", "",MROUND(INDEX(E$3:E$37,MATCH($C101,$C$3:$C$37,0)), 1000))</f>
        <v/>
      </c>
      <c r="F101" s="9" t="str">
        <f t="shared" si="31"/>
        <v/>
      </c>
      <c r="G101" s="19" t="str">
        <f t="shared" si="32"/>
        <v/>
      </c>
    </row>
    <row r="102" spans="2:7">
      <c r="B102">
        <f t="shared" si="28"/>
        <v>0</v>
      </c>
      <c r="C102" s="15" t="s">
        <v>553</v>
      </c>
      <c r="D102" s="13" t="str">
        <f>IF(IFERROR(MATCH($C102,CostEstimateCalculator!$C$27:$C$57,0),"")="", "",MROUND(INDEX(D$3:D$37,MATCH($C102,$C$3:$C$37,0)), 1000))</f>
        <v/>
      </c>
      <c r="E102" s="9" t="str">
        <f>IF(IFERROR(MATCH($C102,CostEstimateCalculator!$C$27:$C$57,0),"")="", "",MROUND(INDEX(E$3:E$37,MATCH($C102,$C$3:$C$37,0)), 1000))</f>
        <v/>
      </c>
      <c r="F102" s="9" t="str">
        <f t="shared" ref="F102" si="37">IF(OR(E102="",E102=0),D102,E102)</f>
        <v/>
      </c>
      <c r="G102" s="19" t="str">
        <f t="shared" ref="G102" si="38">IF(OR(E102=0,E102=""),IF(D102="","",D102),TEXT(D102,"$#,###")&amp;" to "&amp;TEXT(E102,"$#,###"))</f>
        <v/>
      </c>
    </row>
    <row r="103" spans="2:7">
      <c r="B103">
        <f t="shared" si="28"/>
        <v>0</v>
      </c>
      <c r="C103" s="15" t="str">
        <f t="shared" ref="C103:C112" si="39">C66</f>
        <v>High Efficiency Rooftop AC Replacement</v>
      </c>
      <c r="D103" s="13" t="str">
        <f>IF(IFERROR(MATCH($C103,CostEstimateCalculator!$C$27:$C$57,0),"")="", "",MROUND(INDEX(D$3:D$37,MATCH($C103,$C$3:$C$37,0)), 1000))</f>
        <v/>
      </c>
      <c r="E103" s="9" t="str">
        <f>IF(IFERROR(MATCH($C103,CostEstimateCalculator!$C$27:$C$57,0),"")="", "",MROUND(INDEX(E$3:E$37,MATCH($C103,$C$3:$C$37,0)), 1000))</f>
        <v/>
      </c>
      <c r="F103" s="9" t="str">
        <f t="shared" si="31"/>
        <v/>
      </c>
      <c r="G103" s="19" t="str">
        <f t="shared" si="32"/>
        <v/>
      </c>
    </row>
    <row r="104" spans="2:7">
      <c r="B104">
        <f t="shared" si="28"/>
        <v>0</v>
      </c>
      <c r="C104" s="15" t="str">
        <f t="shared" si="39"/>
        <v>High Efficiency WLHP Replacement</v>
      </c>
      <c r="D104" s="13" t="str">
        <f>IF(IFERROR(MATCH($C104,CostEstimateCalculator!$C$27:$C$57,0),"")="", "",MROUND(INDEX(D$3:D$37,MATCH($C104,$C$3:$C$37,0)), 1000))</f>
        <v/>
      </c>
      <c r="E104" s="9" t="str">
        <f>IF(IFERROR(MATCH($C104,CostEstimateCalculator!$C$27:$C$57,0),"")="", "",MROUND(INDEX(E$3:E$37,MATCH($C104,$C$3:$C$37,0)), 1000))</f>
        <v/>
      </c>
      <c r="F104" s="9" t="str">
        <f t="shared" si="31"/>
        <v/>
      </c>
      <c r="G104" s="19" t="str">
        <f t="shared" si="32"/>
        <v/>
      </c>
    </row>
    <row r="105" spans="2:7">
      <c r="B105">
        <f t="shared" si="28"/>
        <v>0</v>
      </c>
      <c r="C105" s="15" t="str">
        <f t="shared" si="39"/>
        <v>Replace HVAC with VRF + DOAS**</v>
      </c>
      <c r="D105" s="13" t="str">
        <f>IF(IFERROR(MATCH($C105,CostEstimateCalculator!$C$27:$C$57,0),"")="", "","n/a**")</f>
        <v/>
      </c>
      <c r="E105" s="9" t="str">
        <f>IF(IFERROR(MATCH($C105,CostEstimateCalculator!$C$27:$C$57,0),"")="", "","n/a**")</f>
        <v/>
      </c>
      <c r="F105" s="9" t="str">
        <f t="shared" si="31"/>
        <v/>
      </c>
      <c r="G105" s="19" t="str">
        <f t="shared" si="32"/>
        <v/>
      </c>
    </row>
    <row r="106" spans="2:7">
      <c r="B106">
        <f t="shared" si="28"/>
        <v>0</v>
      </c>
      <c r="C106" s="15" t="str">
        <f t="shared" si="39"/>
        <v>Replace HVAC with WLHP + DOAS**</v>
      </c>
      <c r="D106" s="13" t="str">
        <f>IF(IFERROR(MATCH($C106,CostEstimateCalculator!$C$27:$C$57,0),"")="", "","n/a**")</f>
        <v/>
      </c>
      <c r="E106" s="9" t="str">
        <f>IF(IFERROR(MATCH($C106,CostEstimateCalculator!$C$27:$C$57,0),"")="", "","n/a**")</f>
        <v/>
      </c>
      <c r="F106" s="9" t="str">
        <f t="shared" si="31"/>
        <v/>
      </c>
      <c r="G106" s="19" t="str">
        <f t="shared" si="32"/>
        <v/>
      </c>
    </row>
    <row r="107" spans="2:7">
      <c r="B107">
        <f t="shared" si="28"/>
        <v>0</v>
      </c>
      <c r="C107" s="16" t="str">
        <f t="shared" si="39"/>
        <v>Replace HVAC with PSZ HP + DOAS**</v>
      </c>
      <c r="D107" s="251" t="str">
        <f>IF(IFERROR(MATCH($C107,CostEstimateCalculator!$C$27:$C$57,0),"")="", "","n/a**")</f>
        <v/>
      </c>
      <c r="E107" s="255" t="str">
        <f>IF(IFERROR(MATCH($C107,CostEstimateCalculator!$C$27:$C$57,0),"")="", "","n/a**")</f>
        <v/>
      </c>
      <c r="F107" s="11" t="str">
        <f t="shared" si="31"/>
        <v/>
      </c>
      <c r="G107" s="20" t="str">
        <f t="shared" si="32"/>
        <v/>
      </c>
    </row>
    <row r="108" spans="2:7">
      <c r="B108">
        <f t="shared" si="28"/>
        <v>0</v>
      </c>
      <c r="C108" s="8" t="str">
        <f t="shared" si="39"/>
        <v>Add daylight sensors</v>
      </c>
      <c r="D108" s="13" t="str">
        <f>IF(IFERROR(MATCH($C108,CostEstimateCalculator!$C$27:$C$57,0),"")="", "",MROUND(INDEX(D$3:D$37,MATCH($C108,$C$3:$C$37,0)), 1000))</f>
        <v/>
      </c>
      <c r="E108" s="9" t="str">
        <f>IF(IFERROR(MATCH($C108,CostEstimateCalculator!$C$27:$C$57,0),"")="", "",MROUND(INDEX(E$3:E$37,MATCH($C108,$C$3:$C$37,0)), 1000))</f>
        <v/>
      </c>
      <c r="F108" s="9" t="str">
        <f t="shared" si="26"/>
        <v/>
      </c>
      <c r="G108" s="19" t="str">
        <f t="shared" si="27"/>
        <v/>
      </c>
    </row>
    <row r="109" spans="2:7">
      <c r="B109">
        <f t="shared" si="28"/>
        <v>0</v>
      </c>
      <c r="C109" s="8" t="str">
        <f t="shared" si="39"/>
        <v>Add Occupancy Sensors for Interior Lighting Control</v>
      </c>
      <c r="D109" s="13" t="str">
        <f>IF(IFERROR(MATCH($C109,CostEstimateCalculator!$C$27:$C$57,0),"")="", "",MROUND(INDEX(D$3:D$37,MATCH($C109,$C$3:$C$37,0)), 1000))</f>
        <v/>
      </c>
      <c r="E109" s="9" t="str">
        <f>IF(IFERROR(MATCH($C109,CostEstimateCalculator!$C$27:$C$57,0),"")="", "",MROUND(INDEX(E$3:E$37,MATCH($C109,$C$3:$C$37,0)), 1000))</f>
        <v/>
      </c>
      <c r="F109" s="9" t="str">
        <f t="shared" si="26"/>
        <v/>
      </c>
      <c r="G109" s="19" t="str">
        <f t="shared" si="27"/>
        <v/>
      </c>
    </row>
    <row r="110" spans="2:7">
      <c r="B110">
        <f t="shared" si="28"/>
        <v>0</v>
      </c>
      <c r="C110" s="15" t="str">
        <f t="shared" si="39"/>
        <v>High Efficiency SHW Replacement</v>
      </c>
      <c r="D110" s="13" t="str">
        <f>IF(IFERROR(MATCH($C110,CostEstimateCalculator!$C$27:$C$57,0),"")="", "",MROUND(INDEX(D$3:D$37,MATCH($C110,$C$3:$C$37,0)), 1000))</f>
        <v/>
      </c>
      <c r="E110" s="9" t="str">
        <f>IF(IFERROR(MATCH($C110,CostEstimateCalculator!$C$27:$C$57,0),"")="", "",MROUND(INDEX(E$3:E$37,MATCH($C110,$C$3:$C$37,0)), 1000))</f>
        <v/>
      </c>
      <c r="F110" s="9" t="str">
        <f t="shared" ref="F110" si="40">IF(OR(E110="",E110=0),D110,E110)</f>
        <v/>
      </c>
      <c r="G110" s="19" t="str">
        <f t="shared" ref="G110" si="41">IF(OR(E110=0,E110=""),IF(D110="","",D110),TEXT(D110,"$#,###")&amp;" to "&amp;TEXT(E110,"$#,###"))</f>
        <v/>
      </c>
    </row>
    <row r="111" spans="2:7">
      <c r="B111">
        <f t="shared" si="28"/>
        <v>0</v>
      </c>
      <c r="C111" s="8" t="str">
        <f t="shared" si="39"/>
        <v>Install High-Efficiency Water Fixtures</v>
      </c>
      <c r="D111" s="13" t="str">
        <f>IF(IFERROR(MATCH($C111,CostEstimateCalculator!$C$27:$C$57,0),"")="", "",MROUND(INDEX(D$3:D$37,MATCH($C111,$C$3:$C$37,0)), 1000))</f>
        <v/>
      </c>
      <c r="E111" s="9" t="str">
        <f>IF(IFERROR(MATCH($C111,CostEstimateCalculator!$C$27:$C$57,0),"")="", "",MROUND(INDEX(E$3:E$37,MATCH($C111,$C$3:$C$37,0)), 1000))</f>
        <v/>
      </c>
      <c r="F111" s="9" t="str">
        <f t="shared" si="26"/>
        <v/>
      </c>
      <c r="G111" s="19" t="str">
        <f t="shared" si="27"/>
        <v/>
      </c>
    </row>
    <row r="112" spans="2:7">
      <c r="B112">
        <f t="shared" si="28"/>
        <v>0</v>
      </c>
      <c r="C112" s="10" t="str">
        <f t="shared" si="39"/>
        <v>Upgrade to LED Fixtures</v>
      </c>
      <c r="D112" s="14" t="str">
        <f>IF(IFERROR(MATCH($C112,CostEstimateCalculator!$C$27:$C$57,0),"")="", "",MROUND(INDEX(D$3:D$37,MATCH($C112,$C$3:$C$37,0)), 1000))</f>
        <v/>
      </c>
      <c r="E112" s="11" t="str">
        <f>IF(IFERROR(MATCH($C112,CostEstimateCalculator!$C$27:$C$57,0),"")="", "",MROUND(INDEX(E$3:E$37,MATCH($C112,$C$3:$C$37,0)), 1000))</f>
        <v/>
      </c>
      <c r="F112" s="11" t="str">
        <f t="shared" si="26"/>
        <v/>
      </c>
      <c r="G112" s="20" t="str">
        <f t="shared" si="27"/>
        <v/>
      </c>
    </row>
    <row r="114" spans="3:7" ht="14.7" thickBot="1"/>
    <row r="115" spans="3:7" ht="14.7" thickBot="1">
      <c r="C115" s="32" t="s">
        <v>167</v>
      </c>
      <c r="D115" s="33" t="s">
        <v>43</v>
      </c>
      <c r="E115" s="33" t="s">
        <v>44</v>
      </c>
      <c r="F115" s="33"/>
      <c r="G115" s="34" t="s">
        <v>46</v>
      </c>
    </row>
    <row r="116" spans="3:7">
      <c r="C116" s="23" t="s">
        <v>168</v>
      </c>
      <c r="D116" s="24">
        <f>SUM(D78:D85)</f>
        <v>0</v>
      </c>
      <c r="E116" s="24">
        <f>IF(SUM(F78:F85)=0,SUM(D78:D85),SUM(F78:F85))</f>
        <v>0</v>
      </c>
      <c r="F116" s="24"/>
      <c r="G116" s="25">
        <f>IF(E116=D116,D116,TEXT(D116,"$#,###")&amp;" to "&amp;TEXT(E116,"$#,###"))</f>
        <v>0</v>
      </c>
    </row>
    <row r="117" spans="3:7">
      <c r="C117" s="23" t="s">
        <v>169</v>
      </c>
      <c r="D117" s="24">
        <f>SUM(D86:D104)</f>
        <v>0</v>
      </c>
      <c r="E117" s="24">
        <f>IF(SUM(F86:F104)=0,SUM(D86:D104),SUM(F86:F104))</f>
        <v>0</v>
      </c>
      <c r="F117" s="24"/>
      <c r="G117" s="26">
        <f t="shared" ref="G117:G119" si="42">IF(E117=D117,D117,TEXT(D117,"$#,###")&amp;" to "&amp;TEXT(E117,"$#,###"))</f>
        <v>0</v>
      </c>
    </row>
    <row r="118" spans="3:7">
      <c r="C118" s="27" t="s">
        <v>170</v>
      </c>
      <c r="D118" s="22">
        <f>SUM(D108:D112)</f>
        <v>0</v>
      </c>
      <c r="E118" s="22">
        <f>IF(SUM(F108:F112)=0,SUM(D108:D112),SUM(F108:F112))</f>
        <v>0</v>
      </c>
      <c r="F118" s="22"/>
      <c r="G118" s="28">
        <f t="shared" si="42"/>
        <v>0</v>
      </c>
    </row>
    <row r="119" spans="3:7" ht="14.7" thickBot="1">
      <c r="C119" s="29" t="s">
        <v>171</v>
      </c>
      <c r="D119" s="30">
        <f>SUM(D116:D118)+CostEstimateCalculator!$D$65</f>
        <v>0</v>
      </c>
      <c r="E119" s="30">
        <f>SUM(E116:E118)+CostEstimateCalculator!$D$65</f>
        <v>0</v>
      </c>
      <c r="F119" s="30"/>
      <c r="G119" s="31">
        <f t="shared" si="42"/>
        <v>0</v>
      </c>
    </row>
    <row r="122" spans="3:7" ht="113.25" customHeight="1">
      <c r="C122" s="256" t="s">
        <v>172</v>
      </c>
    </row>
    <row r="123" spans="3:7" ht="113.25" customHeight="1">
      <c r="C123" s="349" t="str" cm="1">
        <f t="array" ref="C123">IF($B$112=0,"",IFERROR(INDEX($C$78:$C$112, MATCH(ROW()+1-ROW($123:$123),$B$78:$B$112,0)),""))</f>
        <v/>
      </c>
      <c r="D123" s="350" t="str">
        <f>IFERROR(VLOOKUP(C123,Lookups!$B$26:$C$60,2,FALSE),"")</f>
        <v/>
      </c>
      <c r="E123" s="352" t="str">
        <f>IFERROR(LEFT(D123,253)&amp;IF(LEN(D123)&gt;253,RIGHT(D123,LEN(D123)-253),""),"")</f>
        <v/>
      </c>
    </row>
    <row r="124" spans="3:7" ht="113.25" customHeight="1">
      <c r="C124" s="349" t="str" cm="1">
        <f t="array" ref="C124">IF($B$112=0,"",IFERROR(INDEX($C$78:$C$112, MATCH(ROW()+1-ROW($123:$123),$B$78:$B$112,0)),""))</f>
        <v/>
      </c>
      <c r="D124" s="350" t="str">
        <f>IFERROR(VLOOKUP(C124,Lookups!$B$26:$C$60,2,FALSE),"")</f>
        <v/>
      </c>
      <c r="E124" s="352" t="str">
        <f t="shared" ref="E124:E154" si="43">IFERROR(LEFT(D124,253)&amp;IF(LEN(D124)&gt;253,RIGHT(D124,LEN(D124)-253),""),"")</f>
        <v/>
      </c>
    </row>
    <row r="125" spans="3:7" ht="113.25" customHeight="1">
      <c r="C125" s="349" t="str" cm="1">
        <f t="array" ref="C125">IF($B$112=0,"",IFERROR(INDEX($C$78:$C$112, MATCH(ROW()+1-ROW($123:$123),$B$78:$B$112,0)),""))</f>
        <v/>
      </c>
      <c r="D125" s="350" t="str">
        <f>IFERROR(VLOOKUP(C125,Lookups!$B$26:$C$60,2,FALSE),"")</f>
        <v/>
      </c>
      <c r="E125" s="352" t="str">
        <f t="shared" si="43"/>
        <v/>
      </c>
    </row>
    <row r="126" spans="3:7" ht="113.25" customHeight="1">
      <c r="C126" s="349" t="str" cm="1">
        <f t="array" ref="C126">IF($B$112=0,"",IFERROR(INDEX($C$78:$C$112, MATCH(ROW()+1-ROW($123:$123),$B$78:$B$112,0)),""))</f>
        <v/>
      </c>
      <c r="D126" s="350" t="str">
        <f>IFERROR(VLOOKUP(C126,Lookups!$B$26:$C$60,2,FALSE),"")</f>
        <v/>
      </c>
      <c r="E126" s="352" t="str">
        <f t="shared" si="43"/>
        <v/>
      </c>
    </row>
    <row r="127" spans="3:7" ht="113.25" customHeight="1">
      <c r="C127" s="349" t="str" cm="1">
        <f t="array" ref="C127">IF($B$112=0,"",IFERROR(INDEX($C$78:$C$112, MATCH(ROW()+1-ROW($123:$123),$B$78:$B$112,0)),""))</f>
        <v/>
      </c>
      <c r="D127" s="350" t="str">
        <f>IFERROR(VLOOKUP(C127,Lookups!$B$26:$C$60,2,FALSE),"")</f>
        <v/>
      </c>
      <c r="E127" s="352" t="str">
        <f t="shared" si="43"/>
        <v/>
      </c>
    </row>
    <row r="128" spans="3:7" ht="78" customHeight="1">
      <c r="C128" s="349" t="str" cm="1">
        <f t="array" ref="C128">IF($B$112=0,"",IFERROR(INDEX($C$78:$C$112, MATCH(ROW()+1-ROW($123:$123),$B$78:$B$112,0)),""))</f>
        <v/>
      </c>
      <c r="D128" s="350" t="str">
        <f>IFERROR(VLOOKUP(C128,Lookups!$B$26:$C$60,2,FALSE),"")</f>
        <v/>
      </c>
      <c r="E128" s="352" t="str">
        <f t="shared" si="43"/>
        <v/>
      </c>
    </row>
    <row r="129" spans="3:5" ht="78" customHeight="1">
      <c r="C129" s="349" t="str" cm="1">
        <f t="array" ref="C129">IF($B$112=0,"",IFERROR(INDEX($C$78:$C$112, MATCH(ROW()+1-ROW($123:$123),$B$78:$B$112,0)),""))</f>
        <v/>
      </c>
      <c r="D129" s="350" t="str">
        <f>IFERROR(VLOOKUP(C129,Lookups!$B$26:$C$60,2,FALSE),"")</f>
        <v/>
      </c>
      <c r="E129" s="352" t="str">
        <f t="shared" si="43"/>
        <v/>
      </c>
    </row>
    <row r="130" spans="3:5" ht="78" customHeight="1">
      <c r="C130" s="349" t="str" cm="1">
        <f t="array" ref="C130">IF($B$112=0,"",IFERROR(INDEX($C$78:$C$112, MATCH(ROW()+1-ROW($123:$123),$B$78:$B$112,0)),""))</f>
        <v/>
      </c>
      <c r="D130" s="350" t="str">
        <f>IFERROR(VLOOKUP(C130,Lookups!$B$26:$C$60,2,FALSE),"")</f>
        <v/>
      </c>
      <c r="E130" s="352" t="str">
        <f t="shared" si="43"/>
        <v/>
      </c>
    </row>
    <row r="131" spans="3:5" ht="78" customHeight="1">
      <c r="C131" s="349" t="str" cm="1">
        <f t="array" ref="C131">IF($B$112=0,"",IFERROR(INDEX($C$78:$C$112, MATCH(ROW()+1-ROW($123:$123),$B$78:$B$112,0)),""))</f>
        <v/>
      </c>
      <c r="D131" s="350" t="str">
        <f>IFERROR(VLOOKUP(C131,Lookups!$B$26:$C$60,2,FALSE),"")</f>
        <v/>
      </c>
      <c r="E131" s="352" t="str">
        <f t="shared" si="43"/>
        <v/>
      </c>
    </row>
    <row r="132" spans="3:5" ht="78" customHeight="1">
      <c r="C132" s="349" t="str" cm="1">
        <f t="array" ref="C132">IF($B$112=0,"",IFERROR(INDEX($C$78:$C$112, MATCH(ROW()+1-ROW($123:$123),$B$78:$B$112,0)),""))</f>
        <v/>
      </c>
      <c r="D132" s="350" t="str">
        <f>IFERROR(VLOOKUP(C132,Lookups!$B$26:$C$60,2,FALSE),"")</f>
        <v/>
      </c>
      <c r="E132" s="352" t="str">
        <f t="shared" si="43"/>
        <v/>
      </c>
    </row>
    <row r="133" spans="3:5" ht="78" customHeight="1">
      <c r="C133" s="349" t="str" cm="1">
        <f t="array" ref="C133">IF($B$112=0,"",IFERROR(INDEX($C$78:$C$112, MATCH(ROW()+1-ROW($123:$123),$B$78:$B$112,0)),""))</f>
        <v/>
      </c>
      <c r="D133" s="350" t="str">
        <f>IFERROR(VLOOKUP(C133,Lookups!$B$26:$C$60,2,FALSE),"")</f>
        <v/>
      </c>
      <c r="E133" s="352" t="str">
        <f t="shared" si="43"/>
        <v/>
      </c>
    </row>
    <row r="134" spans="3:5" ht="78" customHeight="1">
      <c r="C134" s="349" t="str" cm="1">
        <f t="array" ref="C134">IF($B$112=0,"",IFERROR(INDEX($C$78:$C$112, MATCH(ROW()+1-ROW($123:$123),$B$78:$B$112,0)),""))</f>
        <v/>
      </c>
      <c r="D134" s="350" t="str">
        <f>IFERROR(VLOOKUP(C134,Lookups!$B$26:$C$60,2,FALSE),"")</f>
        <v/>
      </c>
      <c r="E134" s="352" t="str">
        <f t="shared" si="43"/>
        <v/>
      </c>
    </row>
    <row r="135" spans="3:5" ht="78" customHeight="1">
      <c r="C135" s="349" t="str" cm="1">
        <f t="array" ref="C135">IF($B$112=0,"",IFERROR(INDEX($C$78:$C$112, MATCH(ROW()+1-ROW($123:$123),$B$78:$B$112,0)),""))</f>
        <v/>
      </c>
      <c r="D135" s="350" t="str">
        <f>IFERROR(VLOOKUP(C135,Lookups!$B$26:$C$60,2,FALSE),"")</f>
        <v/>
      </c>
      <c r="E135" s="352" t="str">
        <f t="shared" si="43"/>
        <v/>
      </c>
    </row>
    <row r="136" spans="3:5" ht="78" customHeight="1">
      <c r="C136" s="349" t="str" cm="1">
        <f t="array" ref="C136">IF($B$112=0,"",IFERROR(INDEX($C$78:$C$112, MATCH(ROW()+1-ROW($123:$123),$B$78:$B$112,0)),""))</f>
        <v/>
      </c>
      <c r="D136" s="350" t="str">
        <f>IFERROR(VLOOKUP(C136,Lookups!$B$26:$C$60,2,FALSE),"")</f>
        <v/>
      </c>
      <c r="E136" s="352" t="str">
        <f t="shared" si="43"/>
        <v/>
      </c>
    </row>
    <row r="137" spans="3:5" ht="78" customHeight="1">
      <c r="C137" s="349" t="str" cm="1">
        <f t="array" ref="C137">IF($B$112=0,"",IFERROR(INDEX($C$78:$C$112, MATCH(ROW()+1-ROW($123:$123),$B$78:$B$112,0)),""))</f>
        <v/>
      </c>
      <c r="D137" s="350" t="str">
        <f>IFERROR(VLOOKUP(C137,Lookups!$B$26:$C$60,2,FALSE),"")</f>
        <v/>
      </c>
      <c r="E137" s="352" t="str">
        <f t="shared" si="43"/>
        <v/>
      </c>
    </row>
    <row r="138" spans="3:5" ht="78" customHeight="1">
      <c r="C138" s="349" t="str" cm="1">
        <f t="array" ref="C138">IF($B$112=0,"",IFERROR(INDEX($C$78:$C$112, MATCH(ROW()+1-ROW($123:$123),$B$78:$B$112,0)),""))</f>
        <v/>
      </c>
      <c r="D138" s="350" t="str">
        <f>IFERROR(VLOOKUP(C138,Lookups!$B$26:$C$60,2,FALSE),"")</f>
        <v/>
      </c>
      <c r="E138" s="352" t="str">
        <f t="shared" si="43"/>
        <v/>
      </c>
    </row>
    <row r="139" spans="3:5" ht="78" customHeight="1">
      <c r="C139" s="349" t="str" cm="1">
        <f t="array" ref="C139">IF($B$112=0,"",IFERROR(INDEX($C$78:$C$112, MATCH(ROW()+1-ROW($123:$123),$B$78:$B$112,0)),""))</f>
        <v/>
      </c>
      <c r="D139" s="350" t="str">
        <f>IFERROR(VLOOKUP(C139,Lookups!$B$26:$C$60,2,FALSE),"")</f>
        <v/>
      </c>
      <c r="E139" s="352" t="str">
        <f t="shared" si="43"/>
        <v/>
      </c>
    </row>
    <row r="140" spans="3:5" ht="78" customHeight="1">
      <c r="C140" s="349" t="str" cm="1">
        <f t="array" ref="C140">IF($B$112=0,"",IFERROR(INDEX($C$78:$C$112, MATCH(ROW()+1-ROW($123:$123),$B$78:$B$112,0)),""))</f>
        <v/>
      </c>
      <c r="D140" s="350" t="str">
        <f>IFERROR(VLOOKUP(C140,Lookups!$B$26:$C$60,2,FALSE),"")</f>
        <v/>
      </c>
      <c r="E140" s="352" t="str">
        <f t="shared" si="43"/>
        <v/>
      </c>
    </row>
    <row r="141" spans="3:5" ht="78" customHeight="1">
      <c r="C141" s="349" t="str" cm="1">
        <f t="array" ref="C141">IF($B$112=0,"",IFERROR(INDEX($C$78:$C$112, MATCH(ROW()+1-ROW($123:$123),$B$78:$B$112,0)),""))</f>
        <v/>
      </c>
      <c r="D141" s="350" t="str">
        <f>IFERROR(VLOOKUP(C141,Lookups!$B$26:$C$60,2,FALSE),"")</f>
        <v/>
      </c>
      <c r="E141" s="352" t="str">
        <f t="shared" si="43"/>
        <v/>
      </c>
    </row>
    <row r="142" spans="3:5">
      <c r="C142" s="349" t="str" cm="1">
        <f t="array" ref="C142">IF($B$112=0,"",IFERROR(INDEX($C$78:$C$112, MATCH(ROW()+1-ROW($123:$123),$B$78:$B$112,0)),""))</f>
        <v/>
      </c>
      <c r="D142" s="350" t="str">
        <f>IFERROR(VLOOKUP(C142,Lookups!$B$26:$C$60,2,FALSE),"")</f>
        <v/>
      </c>
      <c r="E142" s="352" t="str">
        <f t="shared" si="43"/>
        <v/>
      </c>
    </row>
    <row r="143" spans="3:5">
      <c r="C143" s="349" t="str" cm="1">
        <f t="array" ref="C143">IF($B$112=0,"",IFERROR(INDEX($C$78:$C$112, MATCH(ROW()+1-ROW($123:$123),$B$78:$B$112,0)),""))</f>
        <v/>
      </c>
      <c r="D143" s="350" t="str">
        <f>IFERROR(VLOOKUP(C143,Lookups!$B$26:$C$60,2,FALSE),"")</f>
        <v/>
      </c>
      <c r="E143" s="352" t="str">
        <f t="shared" si="43"/>
        <v/>
      </c>
    </row>
    <row r="144" spans="3:5">
      <c r="C144" s="349" t="str" cm="1">
        <f t="array" ref="C144">IF($B$112=0,"",IFERROR(INDEX($C$78:$C$112, MATCH(ROW()+1-ROW($123:$123),$B$78:$B$112,0)),""))</f>
        <v/>
      </c>
      <c r="D144" s="350" t="str">
        <f>IFERROR(VLOOKUP(C144,Lookups!$B$26:$C$60,2,FALSE),"")</f>
        <v/>
      </c>
      <c r="E144" s="352" t="str">
        <f t="shared" si="43"/>
        <v/>
      </c>
    </row>
    <row r="145" spans="3:5">
      <c r="C145" s="349" t="str" cm="1">
        <f t="array" ref="C145">IF($B$112=0,"",IFERROR(INDEX($C$78:$C$112, MATCH(ROW()+1-ROW($123:$123),$B$78:$B$112,0)),""))</f>
        <v/>
      </c>
      <c r="D145" s="350" t="str">
        <f>IFERROR(VLOOKUP(C145,Lookups!$B$26:$C$60,2,FALSE),"")</f>
        <v/>
      </c>
      <c r="E145" s="352" t="str">
        <f t="shared" si="43"/>
        <v/>
      </c>
    </row>
    <row r="146" spans="3:5">
      <c r="C146" s="349" t="str" cm="1">
        <f t="array" ref="C146">IF($B$112=0,"",IFERROR(INDEX($C$78:$C$112, MATCH(ROW()+1-ROW($123:$123),$B$78:$B$112,0)),""))</f>
        <v/>
      </c>
      <c r="D146" s="350" t="str">
        <f>IFERROR(VLOOKUP(C146,Lookups!$B$26:$C$60,2,FALSE),"")</f>
        <v/>
      </c>
      <c r="E146" s="352" t="str">
        <f t="shared" si="43"/>
        <v/>
      </c>
    </row>
    <row r="147" spans="3:5">
      <c r="C147" s="349" t="str" cm="1">
        <f t="array" ref="C147">IF($B$112=0,"",IFERROR(INDEX($C$78:$C$112, MATCH(ROW()+1-ROW($123:$123),$B$78:$B$112,0)),""))</f>
        <v/>
      </c>
      <c r="D147" s="350" t="str">
        <f>IFERROR(VLOOKUP(C147,Lookups!$B$26:$C$60,2,FALSE),"")</f>
        <v/>
      </c>
      <c r="E147" s="352" t="str">
        <f t="shared" si="43"/>
        <v/>
      </c>
    </row>
    <row r="148" spans="3:5">
      <c r="C148" s="349" t="str" cm="1">
        <f t="array" ref="C148">IF($B$112=0,"",IFERROR(INDEX($C$78:$C$112, MATCH(ROW()+1-ROW($123:$123),$B$78:$B$112,0)),""))</f>
        <v/>
      </c>
      <c r="D148" s="350" t="str">
        <f>IFERROR(VLOOKUP(C148,Lookups!$B$26:$C$60,2,FALSE),"")</f>
        <v/>
      </c>
      <c r="E148" s="352" t="str">
        <f t="shared" si="43"/>
        <v/>
      </c>
    </row>
    <row r="149" spans="3:5">
      <c r="C149" s="349" t="str" cm="1">
        <f t="array" ref="C149">IF($B$112=0,"",IFERROR(INDEX($C$78:$C$112, MATCH(ROW()+1-ROW($123:$123),$B$78:$B$112,0)),""))</f>
        <v/>
      </c>
      <c r="D149" s="350" t="str">
        <f>IFERROR(VLOOKUP(C149,Lookups!$B$26:$C$60,2,FALSE),"")</f>
        <v/>
      </c>
      <c r="E149" s="352" t="str">
        <f t="shared" si="43"/>
        <v/>
      </c>
    </row>
    <row r="150" spans="3:5">
      <c r="C150" s="349" t="str" cm="1">
        <f t="array" ref="C150">IF($B$112=0,"",IFERROR(INDEX($C$78:$C$112, MATCH(ROW()+1-ROW($123:$123),$B$78:$B$112,0)),""))</f>
        <v/>
      </c>
      <c r="D150" s="350" t="str">
        <f>IFERROR(VLOOKUP(C150,Lookups!$B$26:$C$60,2,FALSE),"")</f>
        <v/>
      </c>
      <c r="E150" s="352" t="str">
        <f t="shared" si="43"/>
        <v/>
      </c>
    </row>
    <row r="151" spans="3:5">
      <c r="C151" s="349" t="str" cm="1">
        <f t="array" ref="C151">IF($B$112=0,"",IFERROR(INDEX($C$78:$C$112, MATCH(ROW()+1-ROW($123:$123),$B$78:$B$112,0)),""))</f>
        <v/>
      </c>
      <c r="D151" s="350" t="str">
        <f>IFERROR(VLOOKUP(C151,Lookups!$B$26:$C$60,2,FALSE),"")</f>
        <v/>
      </c>
      <c r="E151" s="352" t="str">
        <f t="shared" si="43"/>
        <v/>
      </c>
    </row>
    <row r="152" spans="3:5">
      <c r="C152" s="349" t="str" cm="1">
        <f t="array" ref="C152">IF($B$112=0,"",IFERROR(INDEX($C$78:$C$112, MATCH(ROW()+1-ROW($123:$123),$B$78:$B$112,0)),""))</f>
        <v/>
      </c>
      <c r="D152" s="350" t="str">
        <f>IFERROR(VLOOKUP(C152,Lookups!$B$26:$C$60,2,FALSE),"")</f>
        <v/>
      </c>
      <c r="E152" s="352" t="str">
        <f t="shared" si="43"/>
        <v/>
      </c>
    </row>
    <row r="153" spans="3:5">
      <c r="C153" s="349" t="str" cm="1">
        <f t="array" ref="C153">IF($B$112=0,"",IFERROR(INDEX($C$78:$C$112, MATCH(ROW()+1-ROW($123:$123),$B$78:$B$112,0)),""))</f>
        <v/>
      </c>
      <c r="D153" s="350" t="str">
        <f>IFERROR(VLOOKUP(C153,Lookups!$B$26:$C$60,2,FALSE),"")</f>
        <v/>
      </c>
      <c r="E153" s="352" t="str">
        <f t="shared" si="43"/>
        <v/>
      </c>
    </row>
    <row r="154" spans="3:5">
      <c r="C154" s="349" t="str" cm="1">
        <f t="array" ref="C154">IF($B$112=0,"",IFERROR(INDEX($C$78:$C$112, MATCH(ROW()+1-ROW($123:$123),$B$78:$B$112,0)),""))</f>
        <v/>
      </c>
      <c r="D154" s="351" t="str">
        <f>IFERROR(VLOOKUP(C154,Lookups!$B$26:$C$60,2,FALSE),"")</f>
        <v/>
      </c>
      <c r="E154" s="353" t="str">
        <f t="shared" si="43"/>
        <v/>
      </c>
    </row>
  </sheetData>
  <sortState xmlns:xlrd2="http://schemas.microsoft.com/office/spreadsheetml/2017/richdata2" ref="AH3:AH17">
    <sortCondition ref="AH3:AH17"/>
  </sortState>
  <hyperlinks>
    <hyperlink ref="R22" r:id="rId1" xr:uid="{08C219AE-5272-4384-920E-7D0F65BE36F2}"/>
    <hyperlink ref="R21" r:id="rId2" xr:uid="{6B64793F-AE24-4FEB-97F3-0D28A94C4AC0}"/>
    <hyperlink ref="I34" r:id="rId3" display="https://gcc02.safelinks.protection.outlook.com/?url=https%3A%2F%2Fwww.seattle.gov%2Fdocuments%2FDepartments%2FOSE%2FBuilding%2520Energy%2FOSE_Decarbonization_Cost%2520Study_June22.pdf&amp;data=05%7C01%7Cjuan.gonzalez%40pnnl.gov%7Ce454f4fb2e37424368ad08da73ecf275%7Cd6faa5f90ae240338c0130048a38deeb%7C0%7C0%7C637949758756802809%7CUnknown%7CTWFpbGZsb3d8eyJWIjoiMC4wLjAwMDAiLCJQIjoiV2luMzIiLCJBTiI6Ik1haWwiLCJXVCI6Mn0%3D%7C3000%7C%7C%7C&amp;sdata=grLVaNAJlzZY6GwbKzSVdDpexmoybtHuNl2cNGE8WU0%3D&amp;reserved=0" xr:uid="{8F79C6A8-0C39-42D0-9FF5-ED06593115D8}"/>
    <hyperlink ref="I7" r:id="rId4" xr:uid="{064A8396-BEC4-4E09-99A7-C7DB6DDF40F0}"/>
    <hyperlink ref="I24" r:id="rId5" xr:uid="{92CF8D74-0C46-4254-B979-71E0A691BAB8}"/>
    <hyperlink ref="N7" r:id="rId6" xr:uid="{E73CF0D6-7D30-460B-A987-1E70767DA351}"/>
    <hyperlink ref="I33" r:id="rId7" xr:uid="{4E30230F-2CCE-4E6C-82FD-553A0BCD2975}"/>
    <hyperlink ref="I11" r:id="rId8" xr:uid="{0A06383B-7169-4577-915B-D76A2D7839F1}"/>
    <hyperlink ref="I35" r:id="rId9" xr:uid="{E576EBBB-2C4D-4281-A8F0-9C29211B8B05}"/>
    <hyperlink ref="I36" r:id="rId10" display="https://codes.iccsafe.org/content/IBC2018P6/chapter-29-plumbing-systems" xr:uid="{FE4C60F0-CB15-4389-A867-B0C1B1713247}"/>
    <hyperlink ref="I20" r:id="rId11" xr:uid="{AEE7C282-C442-4814-810C-9BF9705A7D3E}"/>
    <hyperlink ref="I3" r:id="rId12" xr:uid="{7C209B5F-10A8-4E32-B3D2-9635E4B0093F}"/>
    <hyperlink ref="I4" r:id="rId13" display="https://github.com/trynthink/scout/blob/master/ecm_definitions/Best%20Commercial%20Roofs.json" xr:uid="{9238D357-A40C-46D8-9EA4-72EC1B2A5CE9}"/>
    <hyperlink ref="I5" r:id="rId14" xr:uid="{D25D6159-40EB-4A85-A5F5-5E34A59F7293}"/>
    <hyperlink ref="I6" r:id="rId15" display="https://github.com/trynthink/scout/blob/master/ecm_definitions/Best%20Commercial%20Walls.json " xr:uid="{678B96C4-61D2-43B0-B8F2-1847902A04FB}"/>
    <hyperlink ref="I8" r:id="rId16" xr:uid="{3193067A-C311-42D0-87C7-19885338EE09}"/>
    <hyperlink ref="I22" r:id="rId17" xr:uid="{715A5EC1-726E-40E6-B939-EC7904CBE1F3}"/>
    <hyperlink ref="I23" r:id="rId18" xr:uid="{AED86126-975C-4123-BE66-4D4A1034CA0A}"/>
    <hyperlink ref="I25" r:id="rId19" xr:uid="{0E1D070C-D920-4C8A-A366-E6966F2FD0D7}"/>
    <hyperlink ref="I26" r:id="rId20" xr:uid="{FA6CB14A-7AD7-4E16-B880-5C125BA5AC22}"/>
    <hyperlink ref="I28" r:id="rId21" xr:uid="{C82F1948-54FC-4CF5-8F5E-4151F2A2AD3C}"/>
    <hyperlink ref="I27" r:id="rId22" xr:uid="{4988A7C6-C0C0-4199-B2D1-0FAFA2D36A24}"/>
  </hyperlinks>
  <pageMargins left="0.7" right="0.7" top="0.75" bottom="0.75" header="0.3" footer="0.3"/>
  <pageSetup orientation="portrait"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ADFD2-4C01-446D-A5F7-B76C8AC61B1E}">
  <dimension ref="B1:L45"/>
  <sheetViews>
    <sheetView topLeftCell="A10" workbookViewId="0">
      <selection activeCell="C82" sqref="C82:D82"/>
    </sheetView>
  </sheetViews>
  <sheetFormatPr defaultRowHeight="14.4"/>
  <cols>
    <col min="2" max="2" width="9.26171875" bestFit="1" customWidth="1"/>
    <col min="3" max="3" width="41.1015625" customWidth="1"/>
    <col min="4" max="5" width="13.3671875" customWidth="1"/>
    <col min="6" max="6" width="26" customWidth="1"/>
    <col min="7" max="7" width="6.89453125" customWidth="1"/>
    <col min="8" max="8" width="94.578125" bestFit="1" customWidth="1"/>
  </cols>
  <sheetData>
    <row r="1" spans="2:12">
      <c r="C1" t="s">
        <v>237</v>
      </c>
      <c r="D1" t="s">
        <v>501</v>
      </c>
      <c r="E1" t="s">
        <v>500</v>
      </c>
      <c r="F1" t="s">
        <v>14</v>
      </c>
      <c r="G1" t="s">
        <v>469</v>
      </c>
      <c r="H1" t="s">
        <v>47</v>
      </c>
    </row>
    <row r="2" spans="2:12">
      <c r="B2" t="s">
        <v>168</v>
      </c>
      <c r="C2" t="s">
        <v>238</v>
      </c>
      <c r="D2" s="448">
        <f>IFERROR(VLOOKUP(G2,InflationRange,3,FALSE),1)*Reference_Values!E2</f>
        <v>4.22</v>
      </c>
      <c r="E2" s="439">
        <v>4.22</v>
      </c>
      <c r="F2" t="s">
        <v>239</v>
      </c>
      <c r="G2">
        <v>2023</v>
      </c>
      <c r="H2" s="4" t="s">
        <v>489</v>
      </c>
      <c r="I2" t="s">
        <v>470</v>
      </c>
    </row>
    <row r="3" spans="2:12">
      <c r="B3" t="s">
        <v>168</v>
      </c>
      <c r="C3" s="437" t="s">
        <v>471</v>
      </c>
      <c r="D3" s="449">
        <f>IFERROR(VLOOKUP(G3,InflationRange,3,FALSE),1)*Reference_Values!E3</f>
        <v>3.1584890838888611</v>
      </c>
      <c r="E3" s="437">
        <v>2.48</v>
      </c>
      <c r="F3" s="437" t="s">
        <v>239</v>
      </c>
      <c r="G3" s="437">
        <v>2013</v>
      </c>
      <c r="H3" s="438" t="s">
        <v>59</v>
      </c>
      <c r="I3" t="s">
        <v>240</v>
      </c>
    </row>
    <row r="4" spans="2:12">
      <c r="B4" t="s">
        <v>168</v>
      </c>
      <c r="C4" t="s">
        <v>241</v>
      </c>
      <c r="D4" s="448">
        <f>IFERROR(VLOOKUP(G4,InflationRange,3,FALSE),1)*Reference_Values!E4</f>
        <v>15.54</v>
      </c>
      <c r="E4" s="439">
        <v>15.54</v>
      </c>
      <c r="F4" t="s">
        <v>242</v>
      </c>
      <c r="G4">
        <v>2023</v>
      </c>
      <c r="H4" s="4" t="s">
        <v>490</v>
      </c>
      <c r="I4" t="s">
        <v>472</v>
      </c>
    </row>
    <row r="5" spans="2:12">
      <c r="B5" t="s">
        <v>168</v>
      </c>
      <c r="C5" t="s">
        <v>243</v>
      </c>
      <c r="D5" s="448">
        <f>IFERROR(VLOOKUP(G5,InflationRange,3,FALSE),1)*Reference_Values!E5</f>
        <v>9.6999999999999993</v>
      </c>
      <c r="E5" s="439">
        <v>9.6999999999999993</v>
      </c>
      <c r="F5" t="s">
        <v>244</v>
      </c>
      <c r="G5">
        <v>2023</v>
      </c>
      <c r="H5" s="4" t="s">
        <v>488</v>
      </c>
      <c r="I5" t="s">
        <v>475</v>
      </c>
    </row>
    <row r="6" spans="2:12">
      <c r="B6" t="s">
        <v>168</v>
      </c>
      <c r="C6" s="1" t="s">
        <v>245</v>
      </c>
      <c r="D6" s="448">
        <f>IFERROR(VLOOKUP(G6,InflationRange,3,FALSE),1)*Reference_Values!E6</f>
        <v>39.06</v>
      </c>
      <c r="E6" s="439">
        <v>39.06</v>
      </c>
      <c r="F6" s="2" t="s">
        <v>246</v>
      </c>
      <c r="G6">
        <v>2023</v>
      </c>
      <c r="H6" s="4" t="s">
        <v>487</v>
      </c>
      <c r="I6" t="s">
        <v>474</v>
      </c>
    </row>
    <row r="7" spans="2:12">
      <c r="B7" t="s">
        <v>168</v>
      </c>
      <c r="C7" s="1" t="s">
        <v>247</v>
      </c>
      <c r="D7" s="448">
        <f>IFERROR(VLOOKUP(G7,InflationRange,3,FALSE),1)*Reference_Values!E7</f>
        <v>39.06</v>
      </c>
      <c r="E7" s="439">
        <v>39.06</v>
      </c>
      <c r="F7" t="s">
        <v>246</v>
      </c>
      <c r="G7">
        <v>2023</v>
      </c>
      <c r="H7" s="4" t="s">
        <v>487</v>
      </c>
      <c r="I7" t="s">
        <v>474</v>
      </c>
    </row>
    <row r="8" spans="2:12">
      <c r="B8" t="s">
        <v>168</v>
      </c>
      <c r="C8" t="s">
        <v>248</v>
      </c>
      <c r="D8" s="448">
        <f>IFERROR(VLOOKUP(G8,InflationRange,3,FALSE),1)*Reference_Values!E8</f>
        <v>2.3976000000000002</v>
      </c>
      <c r="E8" s="439">
        <v>2.2200000000000002</v>
      </c>
      <c r="F8" t="s">
        <v>242</v>
      </c>
      <c r="G8">
        <v>2022</v>
      </c>
      <c r="H8" s="4" t="s">
        <v>57</v>
      </c>
    </row>
    <row r="9" spans="2:12">
      <c r="B9" t="s">
        <v>249</v>
      </c>
      <c r="C9" t="s">
        <v>250</v>
      </c>
      <c r="D9" s="448">
        <f>IFERROR(VLOOKUP(G9,InflationRange,3,FALSE),1)*Reference_Values!E9</f>
        <v>104.11919999999999</v>
      </c>
      <c r="E9" s="448">
        <f>AVERAGE(95.99,99.52,93.71)</f>
        <v>96.406666666666652</v>
      </c>
      <c r="F9" t="s">
        <v>481</v>
      </c>
      <c r="G9">
        <v>2022</v>
      </c>
      <c r="H9" s="4" t="s">
        <v>480</v>
      </c>
    </row>
    <row r="11" spans="2:12">
      <c r="B11" t="s">
        <v>251</v>
      </c>
      <c r="C11" t="s">
        <v>252</v>
      </c>
      <c r="D11" s="1">
        <v>1.24</v>
      </c>
      <c r="E11" s="1">
        <v>1.24</v>
      </c>
      <c r="F11" s="1" t="s">
        <v>253</v>
      </c>
      <c r="G11" s="1"/>
      <c r="H11" s="4" t="s">
        <v>491</v>
      </c>
      <c r="K11" t="s">
        <v>254</v>
      </c>
    </row>
    <row r="12" spans="2:12" ht="86.4">
      <c r="B12" t="s">
        <v>255</v>
      </c>
      <c r="C12" t="s">
        <v>256</v>
      </c>
      <c r="E12" s="172" t="s">
        <v>257</v>
      </c>
      <c r="F12" t="s">
        <v>258</v>
      </c>
      <c r="G12">
        <v>2020</v>
      </c>
      <c r="H12" t="s">
        <v>259</v>
      </c>
      <c r="K12" t="s">
        <v>260</v>
      </c>
      <c r="L12" t="s">
        <v>261</v>
      </c>
    </row>
    <row r="13" spans="2:12">
      <c r="B13" t="s">
        <v>255</v>
      </c>
      <c r="C13" t="s">
        <v>262</v>
      </c>
      <c r="D13" t="s">
        <v>263</v>
      </c>
      <c r="F13" t="s">
        <v>264</v>
      </c>
      <c r="G13">
        <v>2020</v>
      </c>
    </row>
    <row r="14" spans="2:12">
      <c r="B14" t="s">
        <v>255</v>
      </c>
      <c r="C14" t="s">
        <v>265</v>
      </c>
      <c r="G14">
        <v>2020</v>
      </c>
    </row>
    <row r="15" spans="2:12">
      <c r="B15" t="s">
        <v>255</v>
      </c>
      <c r="C15" t="s">
        <v>266</v>
      </c>
    </row>
    <row r="16" spans="2:12">
      <c r="B16" t="s">
        <v>267</v>
      </c>
      <c r="C16" t="s">
        <v>268</v>
      </c>
      <c r="D16" t="s">
        <v>269</v>
      </c>
      <c r="F16" t="s">
        <v>270</v>
      </c>
      <c r="G16">
        <v>2015</v>
      </c>
      <c r="H16" s="3" t="s">
        <v>271</v>
      </c>
      <c r="I16" s="5" t="s">
        <v>272</v>
      </c>
    </row>
    <row r="17" spans="2:10">
      <c r="B17" t="s">
        <v>267</v>
      </c>
      <c r="C17" t="s">
        <v>273</v>
      </c>
    </row>
    <row r="18" spans="2:10">
      <c r="B18" t="s">
        <v>267</v>
      </c>
      <c r="C18" t="s">
        <v>274</v>
      </c>
    </row>
    <row r="19" spans="2:10">
      <c r="B19" t="s">
        <v>255</v>
      </c>
      <c r="C19" t="s">
        <v>275</v>
      </c>
    </row>
    <row r="20" spans="2:10">
      <c r="B20" t="s">
        <v>276</v>
      </c>
      <c r="C20" t="s">
        <v>277</v>
      </c>
      <c r="D20" s="448">
        <f>IFERROR(VLOOKUP(G20,InflationRange,3,FALSE),1)*Reference_Values!E20</f>
        <v>3.5724039839952641E-2</v>
      </c>
      <c r="E20">
        <f>AVERAGE(4700,5700,5600,6400,5650)/200000</f>
        <v>2.8049999999999999E-2</v>
      </c>
      <c r="F20" t="s">
        <v>278</v>
      </c>
      <c r="G20">
        <v>2013</v>
      </c>
      <c r="H20" s="4" t="s">
        <v>59</v>
      </c>
      <c r="I20" t="s">
        <v>278</v>
      </c>
      <c r="J20" t="s">
        <v>279</v>
      </c>
    </row>
    <row r="21" spans="2:10">
      <c r="B21" t="s">
        <v>276</v>
      </c>
      <c r="C21" t="s">
        <v>280</v>
      </c>
      <c r="D21" s="448">
        <f>IFERROR(VLOOKUP(G21,InflationRange,3,FALSE),1)*Reference_Values!E21</f>
        <v>214.34657612544004</v>
      </c>
      <c r="E21">
        <v>184</v>
      </c>
      <c r="F21" t="s">
        <v>281</v>
      </c>
      <c r="G21">
        <v>2019</v>
      </c>
      <c r="H21" s="4" t="s">
        <v>551</v>
      </c>
      <c r="I21" t="s">
        <v>502</v>
      </c>
    </row>
    <row r="22" spans="2:10">
      <c r="B22" t="s">
        <v>267</v>
      </c>
      <c r="C22" t="s">
        <v>282</v>
      </c>
      <c r="H22" s="4" t="s">
        <v>260</v>
      </c>
    </row>
    <row r="23" spans="2:10">
      <c r="B23" t="s">
        <v>283</v>
      </c>
      <c r="C23" t="s">
        <v>284</v>
      </c>
    </row>
    <row r="24" spans="2:10">
      <c r="B24" t="s">
        <v>285</v>
      </c>
      <c r="C24" t="s">
        <v>286</v>
      </c>
      <c r="E24">
        <v>2.25</v>
      </c>
      <c r="F24" t="s">
        <v>239</v>
      </c>
      <c r="G24">
        <v>2017</v>
      </c>
      <c r="H24" s="4" t="s">
        <v>498</v>
      </c>
      <c r="I24" t="s">
        <v>287</v>
      </c>
    </row>
    <row r="25" spans="2:10">
      <c r="B25" t="s">
        <v>251</v>
      </c>
      <c r="C25" t="s">
        <v>288</v>
      </c>
      <c r="E25">
        <v>13.98</v>
      </c>
      <c r="F25" t="s">
        <v>289</v>
      </c>
      <c r="H25" s="4" t="s">
        <v>460</v>
      </c>
    </row>
    <row r="26" spans="2:10">
      <c r="B26" t="s">
        <v>251</v>
      </c>
      <c r="C26" t="s">
        <v>290</v>
      </c>
      <c r="D26" s="448">
        <f>IFERROR(VLOOKUP(G26,InflationRange,3,FALSE),1)*Reference_Values!E26</f>
        <v>0.94500000000000006</v>
      </c>
      <c r="E26">
        <f>AVERAGE(0.75,1)</f>
        <v>0.875</v>
      </c>
      <c r="F26" t="s">
        <v>289</v>
      </c>
      <c r="G26">
        <v>2022</v>
      </c>
      <c r="H26" s="4" t="s">
        <v>94</v>
      </c>
    </row>
    <row r="27" spans="2:10">
      <c r="B27" t="s">
        <v>267</v>
      </c>
      <c r="C27" t="s">
        <v>291</v>
      </c>
      <c r="D27" s="448">
        <f>IFERROR(VLOOKUP(G27,InflationRange,3,FALSE),1)*Reference_Values!E27</f>
        <v>8.8928695302913976</v>
      </c>
      <c r="E27">
        <v>7.7712516223404302</v>
      </c>
      <c r="F27" t="s">
        <v>270</v>
      </c>
      <c r="G27">
        <v>2020</v>
      </c>
    </row>
    <row r="29" spans="2:10">
      <c r="B29" t="s">
        <v>292</v>
      </c>
      <c r="C29" t="s">
        <v>102</v>
      </c>
      <c r="D29" s="448">
        <f>IFERROR(VLOOKUP(G29,InflationRange,3,FALSE),1)*Reference_Values!E29</f>
        <v>59.666666666666664</v>
      </c>
      <c r="E29" s="439">
        <f>AVERAGE(53,56,70)</f>
        <v>59.666666666666664</v>
      </c>
      <c r="F29" t="s">
        <v>496</v>
      </c>
      <c r="G29">
        <v>2023</v>
      </c>
      <c r="H29" s="4" t="s">
        <v>84</v>
      </c>
      <c r="I29" t="s">
        <v>84</v>
      </c>
    </row>
    <row r="30" spans="2:10">
      <c r="B30" t="s">
        <v>292</v>
      </c>
      <c r="C30" t="s">
        <v>106</v>
      </c>
      <c r="D30" s="448">
        <f>IFERROR(VLOOKUP(G30,InflationRange,3,FALSE),1)*Reference_Values!E30</f>
        <v>986.40000000000009</v>
      </c>
      <c r="E30" s="439">
        <f>AVERAGE(480,540,560,590,740,760,880,760,880,760,1180,1090,1250,820,1250,820,1350,920,1170,860,1170,860,1270,960)</f>
        <v>913.33333333333337</v>
      </c>
      <c r="F30" t="s">
        <v>497</v>
      </c>
      <c r="G30">
        <v>2022</v>
      </c>
      <c r="H30" s="4" t="s">
        <v>84</v>
      </c>
      <c r="I30" s="327" t="s">
        <v>293</v>
      </c>
    </row>
    <row r="31" spans="2:10">
      <c r="B31" t="s">
        <v>292</v>
      </c>
      <c r="C31" t="s">
        <v>109</v>
      </c>
      <c r="D31" s="448">
        <f>IFERROR(VLOOKUP(G31,InflationRange,3,FALSE),1)*Reference_Values!E31</f>
        <v>57.037500000000001</v>
      </c>
      <c r="E31" s="439">
        <f>AVERAGE(4130,4320)/80</f>
        <v>52.8125</v>
      </c>
      <c r="F31" t="s">
        <v>529</v>
      </c>
      <c r="G31">
        <v>2022</v>
      </c>
      <c r="H31" s="4" t="s">
        <v>84</v>
      </c>
      <c r="I31" s="259" t="s">
        <v>294</v>
      </c>
    </row>
    <row r="32" spans="2:10">
      <c r="B32" t="s">
        <v>292</v>
      </c>
      <c r="C32" t="s">
        <v>110</v>
      </c>
      <c r="D32" s="448">
        <f>IFERROR(VLOOKUP(G32,InflationRange,3,FALSE),1)*Reference_Values!E32</f>
        <v>182.33333333333334</v>
      </c>
      <c r="E32" s="439">
        <f>AVERAGE(165,172,210)</f>
        <v>182.33333333333334</v>
      </c>
      <c r="F32" t="s">
        <v>496</v>
      </c>
      <c r="G32">
        <v>2023</v>
      </c>
      <c r="H32" t="s">
        <v>84</v>
      </c>
    </row>
    <row r="33" spans="2:9">
      <c r="B33" t="s">
        <v>292</v>
      </c>
      <c r="C33" t="s">
        <v>114</v>
      </c>
      <c r="D33" s="448">
        <f>IFERROR(VLOOKUP(G33,InflationRange,3,FALSE),1)*Reference_Values!E33</f>
        <v>212.4</v>
      </c>
      <c r="E33" s="439">
        <f>AVERAGE(193,193,204)</f>
        <v>196.66666666666666</v>
      </c>
      <c r="F33" t="s">
        <v>556</v>
      </c>
      <c r="G33">
        <v>2022</v>
      </c>
      <c r="H33" s="4" t="s">
        <v>84</v>
      </c>
      <c r="I33" t="s">
        <v>295</v>
      </c>
    </row>
    <row r="34" spans="2:9">
      <c r="B34" t="s">
        <v>292</v>
      </c>
      <c r="C34" t="s">
        <v>553</v>
      </c>
      <c r="D34" s="448">
        <f>IFERROR(VLOOKUP(G34,InflationRange,3,FALSE),1)*Reference_Values!E34</f>
        <v>232.92000000000002</v>
      </c>
      <c r="E34" s="439">
        <f>AVERAGE(212,212,223)</f>
        <v>215.66666666666666</v>
      </c>
      <c r="F34" t="s">
        <v>556</v>
      </c>
      <c r="G34">
        <v>2022</v>
      </c>
      <c r="H34" s="4" t="s">
        <v>84</v>
      </c>
    </row>
    <row r="35" spans="2:9">
      <c r="B35" t="s">
        <v>292</v>
      </c>
      <c r="C35" t="s">
        <v>118</v>
      </c>
      <c r="D35" s="448">
        <f>IFERROR(VLOOKUP(G35,InflationRange,3,FALSE),1)*Reference_Values!E35</f>
        <v>179.28</v>
      </c>
      <c r="E35" s="439">
        <f>AVERAGE(151,151,166,196)</f>
        <v>166</v>
      </c>
      <c r="F35" t="s">
        <v>496</v>
      </c>
      <c r="G35">
        <v>2022</v>
      </c>
      <c r="H35" s="4" t="s">
        <v>84</v>
      </c>
    </row>
    <row r="36" spans="2:9">
      <c r="B36" t="s">
        <v>292</v>
      </c>
      <c r="C36" t="s">
        <v>121</v>
      </c>
      <c r="D36" s="448">
        <f>IFERROR(VLOOKUP(G36,InflationRange,3,FALSE),1)*Reference_Values!E36</f>
        <v>80.046000000000006</v>
      </c>
      <c r="E36" s="439">
        <f>AVERAGE(5190,6730,6640,8590,8710,8610)/100</f>
        <v>74.116666666666674</v>
      </c>
      <c r="F36" t="s">
        <v>499</v>
      </c>
      <c r="G36">
        <v>2022</v>
      </c>
      <c r="H36" t="s">
        <v>84</v>
      </c>
    </row>
    <row r="37" spans="2:9">
      <c r="B37" t="s">
        <v>292</v>
      </c>
      <c r="C37" s="328" t="s">
        <v>122</v>
      </c>
      <c r="D37" t="s">
        <v>296</v>
      </c>
      <c r="E37" t="s">
        <v>296</v>
      </c>
      <c r="F37" t="s">
        <v>297</v>
      </c>
      <c r="G37">
        <v>2020</v>
      </c>
    </row>
    <row r="38" spans="2:9">
      <c r="B38" t="s">
        <v>298</v>
      </c>
      <c r="C38" t="s">
        <v>299</v>
      </c>
      <c r="D38" s="439">
        <f>IFERROR(VLOOKUP(G38,InflationRange,3,FALSE),1)*AVERAGE((30925+1440)/8,(39545+1615)/15)/12</f>
        <v>323.73190005750001</v>
      </c>
      <c r="E38">
        <f>AVERAGE((30925+1440)/8,(39545+1615)/15)/12</f>
        <v>282.90104166666669</v>
      </c>
      <c r="F38" t="s">
        <v>300</v>
      </c>
      <c r="G38">
        <v>2020</v>
      </c>
      <c r="H38" t="s">
        <v>301</v>
      </c>
    </row>
    <row r="39" spans="2:9">
      <c r="B39" t="s">
        <v>298</v>
      </c>
      <c r="C39" s="328" t="s">
        <v>302</v>
      </c>
    </row>
    <row r="40" spans="2:9">
      <c r="B40" t="s">
        <v>298</v>
      </c>
      <c r="C40" t="s">
        <v>303</v>
      </c>
      <c r="D40" s="439">
        <f>D32</f>
        <v>182.33333333333334</v>
      </c>
      <c r="E40">
        <f>E32</f>
        <v>182.33333333333334</v>
      </c>
      <c r="F40" t="str">
        <f t="shared" ref="F40:H40" si="0">F32</f>
        <v>2023$/kBtu/h heating</v>
      </c>
      <c r="H40" t="str">
        <f t="shared" si="0"/>
        <v>https://www.eia.gov/analysis/studies/buildings/equipcosts/pdf/full.pdf</v>
      </c>
    </row>
    <row r="41" spans="2:9">
      <c r="B41" t="s">
        <v>298</v>
      </c>
      <c r="C41" s="328" t="s">
        <v>304</v>
      </c>
    </row>
    <row r="42" spans="2:9">
      <c r="B42" s="185" t="s">
        <v>483</v>
      </c>
      <c r="C42" s="185" t="s">
        <v>559</v>
      </c>
      <c r="D42" s="456">
        <f>IFERROR(VLOOKUP(G42,InflationRange,3,FALSE),1)*Reference_Values!E42</f>
        <v>2.6475496452429272</v>
      </c>
      <c r="E42" s="185">
        <v>2.11</v>
      </c>
      <c r="F42" s="185" t="s">
        <v>484</v>
      </c>
      <c r="G42" s="185">
        <v>2014</v>
      </c>
      <c r="H42" t="s">
        <v>485</v>
      </c>
      <c r="I42" s="185" t="s">
        <v>486</v>
      </c>
    </row>
    <row r="43" spans="2:9">
      <c r="F43">
        <f>AVERAGE(4700,5700,5600,6400,5650)</f>
        <v>5610</v>
      </c>
    </row>
    <row r="44" spans="2:9">
      <c r="F44">
        <f>F43/40</f>
        <v>140.25</v>
      </c>
    </row>
    <row r="45" spans="2:9">
      <c r="B45" t="s">
        <v>305</v>
      </c>
      <c r="C45" t="s">
        <v>306</v>
      </c>
    </row>
  </sheetData>
  <hyperlinks>
    <hyperlink ref="H16" r:id="rId1" display="https://mn.gov/commerce-stat/pdfs/card-report-energy-savings-demand-control-ventilation.pdf" xr:uid="{1BEF5DB7-70A4-44C0-9568-45ED773B7F17}"/>
    <hyperlink ref="H5" r:id="rId2" xr:uid="{04427319-A1DB-4C44-B247-30F8E697EA95}"/>
    <hyperlink ref="H22" r:id="rId3" xr:uid="{C4EDF29A-F702-4B40-8C7A-9087F4A269DA}"/>
    <hyperlink ref="H2" r:id="rId4" display="https://github.com/trynthink/scout/blob/master/ecm_definitions/Best%20Commercial%20Roofs.json" xr:uid="{97244C98-6577-4AF3-9CA9-CF74DDD25078}"/>
    <hyperlink ref="H35" r:id="rId5" xr:uid="{C0627C17-C84B-4ADA-92F9-1A27521F87F7}"/>
    <hyperlink ref="H26" r:id="rId6" display="https://gcc02.safelinks.protection.outlook.com/?url=https%3A%2F%2Fwww.seattle.gov%2Fdocuments%2FDepartments%2FOSE%2FBuilding%2520Energy%2FOSE_Decarbonization_Cost%2520Study_June22.pdf&amp;data=05%7C01%7Cjuan.gonzalez%40pnnl.gov%7Ce454f4fb2e37424368ad08da73ecf275%7Cd6faa5f90ae240338c0130048a38deeb%7C0%7C0%7C637949758756802809%7CUnknown%7CTWFpbGZsb3d8eyJWIjoiMC4wLjAwMDAiLCJQIjoiV2luMzIiLCJBTiI6Ik1haWwiLCJXVCI6Mn0%3D%7C3000%7C%7C%7C&amp;sdata=grLVaNAJlzZY6GwbKzSVdDpexmoybtHuNl2cNGE8WU0%3D&amp;reserved=0" xr:uid="{B3AC87F1-B23E-461A-93BE-F2444EB9E5C9}"/>
    <hyperlink ref="H20" r:id="rId7" xr:uid="{4AD81DAB-5E97-4609-9CD4-7388CFEA70BA}"/>
    <hyperlink ref="H21" r:id="rId8" display="https://codes.iccsafe.org/content/IBC2018P6/chapter-29-plumbing-systems" xr:uid="{6836F85D-70C0-4562-98E9-482DE750A31D}"/>
    <hyperlink ref="H25" r:id="rId9" xr:uid="{CF49FFE0-F8A0-463E-B04B-A77461AABB47}"/>
    <hyperlink ref="H8" r:id="rId10" xr:uid="{A18DF964-1E52-4A5B-9ACD-E088F172B619}"/>
    <hyperlink ref="H3" r:id="rId11" xr:uid="{0B3ED9C9-EEEE-49AB-9EF2-E0F5168AAB3B}"/>
    <hyperlink ref="H4" r:id="rId12" display="https://github.com/trynthink/scout/blob/master/ecm_definitions/Best%20Commercial%20Walls.json " xr:uid="{0372D395-49A7-4ECE-BECA-1ED3933C339A}"/>
    <hyperlink ref="H31" r:id="rId13" xr:uid="{BF3356D3-735D-4DF5-86FE-71E795B13788}"/>
    <hyperlink ref="H30" r:id="rId14" xr:uid="{D8BF1B34-0F05-41A6-91D4-3ABE3970DDD0}"/>
    <hyperlink ref="H29" r:id="rId15" xr:uid="{4C60F05A-D9A5-411F-AD4C-CF100516D4C9}"/>
    <hyperlink ref="H33" r:id="rId16" xr:uid="{7177E9FA-15B8-4ABC-BFD0-1EFA7B14D548}"/>
    <hyperlink ref="H34" r:id="rId17" xr:uid="{BD0CB8AC-A406-4E6A-B5C0-0E64793C83FA}"/>
  </hyperlinks>
  <pageMargins left="0.7" right="0.7" top="0.75" bottom="0.75" header="0.3" footer="0.3"/>
  <pageSetup orientation="portrait" r:id="rId18"/>
  <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BCA1F-B42D-4A9D-AA74-6EB3BE96D2DA}">
  <dimension ref="B1:H41"/>
  <sheetViews>
    <sheetView workbookViewId="0">
      <selection activeCell="C82" sqref="C82:D82"/>
    </sheetView>
  </sheetViews>
  <sheetFormatPr defaultRowHeight="14.4"/>
  <cols>
    <col min="2" max="2" width="45.68359375" bestFit="1" customWidth="1"/>
    <col min="3" max="3" width="15" bestFit="1" customWidth="1"/>
    <col min="4" max="4" width="15.41796875" bestFit="1" customWidth="1"/>
    <col min="5" max="5" width="7" customWidth="1"/>
    <col min="6" max="6" width="6.83984375" customWidth="1"/>
  </cols>
  <sheetData>
    <row r="1" spans="2:7">
      <c r="B1" s="5" t="s">
        <v>29</v>
      </c>
      <c r="C1" s="5" t="s">
        <v>173</v>
      </c>
      <c r="D1" s="5" t="s">
        <v>174</v>
      </c>
      <c r="E1" s="5" t="s">
        <v>146</v>
      </c>
      <c r="F1" s="5" t="s">
        <v>147</v>
      </c>
      <c r="G1" s="5" t="s">
        <v>175</v>
      </c>
    </row>
    <row r="2" spans="2:7" ht="15.6">
      <c r="B2" s="6" t="s">
        <v>516</v>
      </c>
      <c r="C2" s="443">
        <v>3.51</v>
      </c>
      <c r="D2" s="444">
        <v>4.22</v>
      </c>
      <c r="E2" s="333">
        <f t="shared" ref="E2" si="0">1-(1-(C2)/(AVERAGE(C2:D2)))</f>
        <v>0.90815006468305304</v>
      </c>
      <c r="F2" s="334">
        <f t="shared" ref="F2" si="1">D2/AVERAGE(C2:D2)</f>
        <v>1.0918499353169469</v>
      </c>
    </row>
    <row r="3" spans="2:7" ht="15.6">
      <c r="B3" s="8" t="s">
        <v>517</v>
      </c>
      <c r="C3" s="443">
        <v>3.51</v>
      </c>
      <c r="D3" s="444">
        <v>4.22</v>
      </c>
      <c r="E3" s="333">
        <f t="shared" ref="E3:E9" si="2">1-(1-(C3)/(AVERAGE(C3:D3)))</f>
        <v>0.90815006468305304</v>
      </c>
      <c r="F3" s="334">
        <f t="shared" ref="F3:F9" si="3">D3/AVERAGE(C3:D3)</f>
        <v>1.0918499353169469</v>
      </c>
      <c r="G3" t="s">
        <v>473</v>
      </c>
    </row>
    <row r="4" spans="2:7" s="259" customFormat="1" ht="15.6">
      <c r="B4" s="440" t="s">
        <v>518</v>
      </c>
      <c r="C4" s="445">
        <v>912690</v>
      </c>
      <c r="D4" s="446">
        <v>1176059</v>
      </c>
      <c r="E4" s="441">
        <f t="shared" si="2"/>
        <v>0.8739106517824784</v>
      </c>
      <c r="F4" s="442">
        <f t="shared" si="3"/>
        <v>1.1260893482175216</v>
      </c>
    </row>
    <row r="5" spans="2:7" ht="15.6">
      <c r="B5" s="8" t="s">
        <v>521</v>
      </c>
      <c r="C5" s="443">
        <v>952875</v>
      </c>
      <c r="D5" s="444">
        <v>1332735</v>
      </c>
      <c r="E5" s="333">
        <f t="shared" si="2"/>
        <v>0.83380366729232025</v>
      </c>
      <c r="F5" s="334">
        <f t="shared" si="3"/>
        <v>1.1661963327076799</v>
      </c>
      <c r="G5" t="s">
        <v>477</v>
      </c>
    </row>
    <row r="6" spans="2:7" ht="15.6">
      <c r="B6" s="8" t="s">
        <v>522</v>
      </c>
      <c r="C6" s="443">
        <v>912690</v>
      </c>
      <c r="D6" s="444">
        <v>1176059</v>
      </c>
      <c r="E6" s="333">
        <f t="shared" si="2"/>
        <v>0.8739106517824784</v>
      </c>
      <c r="F6" s="334">
        <f t="shared" si="3"/>
        <v>1.1260893482175216</v>
      </c>
    </row>
    <row r="7" spans="2:7" ht="15.6">
      <c r="B7" s="8" t="s">
        <v>515</v>
      </c>
      <c r="C7" s="444">
        <v>0.46</v>
      </c>
      <c r="D7" s="444">
        <v>2.2200000000000002</v>
      </c>
      <c r="E7" s="333">
        <f t="shared" si="2"/>
        <v>0.34328358208955223</v>
      </c>
      <c r="F7" s="334">
        <f t="shared" si="3"/>
        <v>1.6567164179104479</v>
      </c>
    </row>
    <row r="8" spans="2:7" ht="15.6">
      <c r="B8" s="8" t="s">
        <v>519</v>
      </c>
      <c r="C8" s="443">
        <v>39.06</v>
      </c>
      <c r="D8" s="444">
        <v>149.29</v>
      </c>
      <c r="E8" s="333">
        <f t="shared" si="2"/>
        <v>0.4147597557738254</v>
      </c>
      <c r="F8" s="334">
        <f t="shared" si="3"/>
        <v>1.5852402442261746</v>
      </c>
    </row>
    <row r="9" spans="2:7" ht="15.6">
      <c r="B9" s="8" t="s">
        <v>520</v>
      </c>
      <c r="C9" s="443">
        <v>39.06</v>
      </c>
      <c r="D9" s="444">
        <v>149.29</v>
      </c>
      <c r="E9" s="333">
        <f t="shared" si="2"/>
        <v>0.4147597557738254</v>
      </c>
      <c r="F9" s="334">
        <f t="shared" si="3"/>
        <v>1.5852402442261746</v>
      </c>
      <c r="G9" t="s">
        <v>476</v>
      </c>
    </row>
    <row r="10" spans="2:7" ht="15.6">
      <c r="B10" s="6" t="s">
        <v>509</v>
      </c>
      <c r="C10" s="12"/>
      <c r="D10" s="7"/>
      <c r="E10" s="335"/>
      <c r="F10" s="336"/>
    </row>
    <row r="11" spans="2:7" ht="15.6">
      <c r="B11" s="8" t="s">
        <v>514</v>
      </c>
      <c r="C11" s="188" t="s">
        <v>176</v>
      </c>
      <c r="D11" s="189" t="s">
        <v>176</v>
      </c>
      <c r="E11" s="333">
        <v>0.77509233236845299</v>
      </c>
      <c r="F11" s="334">
        <v>1.3246044293693431</v>
      </c>
      <c r="G11" t="s">
        <v>177</v>
      </c>
    </row>
    <row r="12" spans="2:7" ht="15.6">
      <c r="B12" s="8" t="s">
        <v>510</v>
      </c>
      <c r="C12" s="186">
        <v>14200</v>
      </c>
      <c r="D12" s="187">
        <v>16000</v>
      </c>
      <c r="E12" s="333">
        <f>1-(1-(C12)/(AVERAGE(C12:D12)))</f>
        <v>0.94039735099337751</v>
      </c>
      <c r="F12" s="334">
        <f>D12/AVERAGE(C12:D12)</f>
        <v>1.0596026490066226</v>
      </c>
    </row>
    <row r="13" spans="2:7" ht="15.6">
      <c r="B13" s="8" t="s">
        <v>511</v>
      </c>
      <c r="C13" s="13"/>
      <c r="D13" s="9"/>
      <c r="E13" s="337"/>
      <c r="F13" s="338"/>
    </row>
    <row r="14" spans="2:7" ht="15.6">
      <c r="B14" s="8" t="s">
        <v>512</v>
      </c>
      <c r="C14" s="186">
        <v>14200</v>
      </c>
      <c r="D14" s="187">
        <v>16000</v>
      </c>
      <c r="E14" s="333">
        <f>1-(1-(C14)/(AVERAGE(C14:D14)))</f>
        <v>0.94039735099337751</v>
      </c>
      <c r="F14" s="334">
        <f>D14/AVERAGE(C14:D14)</f>
        <v>1.0596026490066226</v>
      </c>
    </row>
    <row r="15" spans="2:7" ht="15.6">
      <c r="B15" s="8" t="s">
        <v>495</v>
      </c>
      <c r="C15" s="450">
        <v>2.5</v>
      </c>
      <c r="D15" s="451">
        <v>7</v>
      </c>
      <c r="E15" s="333">
        <f t="shared" ref="E15" si="4">1-(1-(C15)/(AVERAGE(C15:D15)))</f>
        <v>0.52631578947368418</v>
      </c>
      <c r="F15" s="334">
        <f t="shared" ref="F15" si="5">D15/AVERAGE(C15:D15)</f>
        <v>1.4736842105263157</v>
      </c>
      <c r="G15" t="s">
        <v>494</v>
      </c>
    </row>
    <row r="16" spans="2:7" ht="15.6">
      <c r="B16" s="8" t="s">
        <v>531</v>
      </c>
      <c r="C16" s="450"/>
      <c r="D16" s="451"/>
      <c r="E16" s="333"/>
      <c r="F16" s="334"/>
    </row>
    <row r="17" spans="2:7" ht="15.6">
      <c r="B17" s="8" t="s">
        <v>533</v>
      </c>
      <c r="C17" s="450"/>
      <c r="D17" s="451"/>
      <c r="E17" s="333"/>
      <c r="F17" s="334"/>
    </row>
    <row r="18" spans="2:7" ht="15.6">
      <c r="B18" s="8" t="s">
        <v>534</v>
      </c>
      <c r="C18" s="450"/>
      <c r="D18" s="451"/>
      <c r="E18" s="333"/>
      <c r="F18" s="334"/>
    </row>
    <row r="19" spans="2:7" ht="15.6">
      <c r="B19" s="8" t="s">
        <v>513</v>
      </c>
      <c r="C19" s="186" t="s">
        <v>176</v>
      </c>
      <c r="D19" s="187" t="s">
        <v>176</v>
      </c>
      <c r="E19" s="333">
        <f>ERV!D13</f>
        <v>0.61944444444444446</v>
      </c>
      <c r="F19" s="334">
        <f>ERV!E13</f>
        <v>1.5972222222222223</v>
      </c>
      <c r="G19" t="s">
        <v>178</v>
      </c>
    </row>
    <row r="20" spans="2:7" ht="15.6">
      <c r="B20" s="8" t="s">
        <v>102</v>
      </c>
      <c r="C20" s="186">
        <v>25800</v>
      </c>
      <c r="D20" s="187">
        <v>46750</v>
      </c>
      <c r="E20" s="333">
        <f t="shared" ref="E20:E27" si="6">1-(1-(C20)/(AVERAGE(C20:D20)))</f>
        <v>0.7112336319779462</v>
      </c>
      <c r="F20" s="334">
        <f t="shared" ref="F20:F27" si="7">D20/AVERAGE(C20:D20)</f>
        <v>1.2887663680220538</v>
      </c>
      <c r="G20" t="s">
        <v>179</v>
      </c>
    </row>
    <row r="21" spans="2:7" ht="15.6">
      <c r="B21" s="8" t="s">
        <v>106</v>
      </c>
      <c r="C21" s="186">
        <v>625</v>
      </c>
      <c r="D21" s="187">
        <v>1125</v>
      </c>
      <c r="E21" s="333">
        <f t="shared" si="6"/>
        <v>0.7142857142857143</v>
      </c>
      <c r="F21" s="334">
        <f t="shared" si="7"/>
        <v>1.2857142857142858</v>
      </c>
      <c r="G21" t="s">
        <v>180</v>
      </c>
    </row>
    <row r="22" spans="2:7" ht="15.6">
      <c r="B22" s="8" t="s">
        <v>109</v>
      </c>
      <c r="C22" s="186">
        <v>2150</v>
      </c>
      <c r="D22" s="187">
        <v>3950</v>
      </c>
      <c r="E22" s="333">
        <f t="shared" si="6"/>
        <v>0.70491803278688525</v>
      </c>
      <c r="F22" s="334">
        <f t="shared" si="7"/>
        <v>1.2950819672131149</v>
      </c>
      <c r="G22" t="s">
        <v>181</v>
      </c>
    </row>
    <row r="23" spans="2:7" ht="15.6">
      <c r="B23" s="8" t="s">
        <v>110</v>
      </c>
      <c r="C23" s="186">
        <v>7550</v>
      </c>
      <c r="D23" s="187">
        <v>16050</v>
      </c>
      <c r="E23" s="333">
        <f t="shared" si="6"/>
        <v>0.63983050847457623</v>
      </c>
      <c r="F23" s="334">
        <f t="shared" si="7"/>
        <v>1.3601694915254237</v>
      </c>
      <c r="G23" t="s">
        <v>182</v>
      </c>
    </row>
    <row r="24" spans="2:7" ht="15.6">
      <c r="B24" s="8" t="s">
        <v>114</v>
      </c>
      <c r="C24" s="186">
        <v>1150</v>
      </c>
      <c r="D24" s="187">
        <v>1400</v>
      </c>
      <c r="E24" s="333">
        <f t="shared" si="6"/>
        <v>0.90196078431372551</v>
      </c>
      <c r="F24" s="334">
        <f t="shared" si="7"/>
        <v>1.0980392156862746</v>
      </c>
      <c r="G24" t="s">
        <v>554</v>
      </c>
    </row>
    <row r="25" spans="2:7" ht="15.6">
      <c r="B25" s="8" t="s">
        <v>553</v>
      </c>
      <c r="C25" s="186">
        <v>1620</v>
      </c>
      <c r="D25" s="187">
        <v>1720</v>
      </c>
      <c r="E25" s="333">
        <f t="shared" si="6"/>
        <v>0.97005988023952094</v>
      </c>
      <c r="F25" s="334">
        <f t="shared" si="7"/>
        <v>1.0299401197604789</v>
      </c>
      <c r="G25" t="s">
        <v>555</v>
      </c>
    </row>
    <row r="26" spans="2:7" ht="15.6">
      <c r="B26" s="8" t="s">
        <v>118</v>
      </c>
      <c r="C26" s="186">
        <v>9400</v>
      </c>
      <c r="D26" s="187">
        <v>14900</v>
      </c>
      <c r="E26" s="333">
        <f t="shared" si="6"/>
        <v>0.77366255144032925</v>
      </c>
      <c r="F26" s="334">
        <f t="shared" si="7"/>
        <v>1.2263374485596708</v>
      </c>
      <c r="G26" t="s">
        <v>183</v>
      </c>
    </row>
    <row r="27" spans="2:7" ht="15.6">
      <c r="B27" s="8" t="s">
        <v>121</v>
      </c>
      <c r="C27" s="186">
        <v>6150</v>
      </c>
      <c r="D27" s="187">
        <v>6600</v>
      </c>
      <c r="E27" s="333">
        <f t="shared" si="6"/>
        <v>0.96470588235294119</v>
      </c>
      <c r="F27" s="334">
        <f t="shared" si="7"/>
        <v>1.0352941176470589</v>
      </c>
      <c r="G27" t="s">
        <v>184</v>
      </c>
    </row>
    <row r="28" spans="2:7" ht="15.6">
      <c r="B28" s="8" t="s">
        <v>122</v>
      </c>
      <c r="C28" s="186">
        <f>MIN(WLHP!D3:D11)</f>
        <v>768.33333333333337</v>
      </c>
      <c r="D28" s="187">
        <f>MAX(WLHP!D3:D11)</f>
        <v>1523.2</v>
      </c>
      <c r="E28" s="333">
        <f t="shared" ref="E28" si="8">1-(1-(C28)/(AVERAGE(C28:D28)))</f>
        <v>0.67058447036918511</v>
      </c>
      <c r="F28" s="334">
        <f t="shared" ref="F28" si="9">D28/AVERAGE(C28:D28)</f>
        <v>1.329415529630815</v>
      </c>
    </row>
    <row r="29" spans="2:7" ht="15.6">
      <c r="B29" s="8" t="s">
        <v>535</v>
      </c>
      <c r="C29" s="188"/>
      <c r="D29" s="189"/>
      <c r="E29" s="333"/>
      <c r="F29" s="334"/>
    </row>
    <row r="30" spans="2:7" ht="15.6">
      <c r="B30" s="8" t="s">
        <v>536</v>
      </c>
      <c r="C30" s="188"/>
      <c r="D30" s="189"/>
      <c r="E30" s="333"/>
      <c r="F30" s="334"/>
    </row>
    <row r="31" spans="2:7" ht="15.6">
      <c r="B31" s="10" t="s">
        <v>537</v>
      </c>
      <c r="C31" s="252"/>
      <c r="D31" s="332"/>
      <c r="E31" s="339"/>
      <c r="F31" s="340"/>
    </row>
    <row r="32" spans="2:7" ht="15.6">
      <c r="B32" s="8" t="s">
        <v>134</v>
      </c>
      <c r="C32" s="345">
        <v>570578</v>
      </c>
      <c r="D32" s="346">
        <v>865679</v>
      </c>
      <c r="E32" s="333">
        <f>1-(1-(C32)/(AVERAGE(C32:D32)))</f>
        <v>0.79453468285968321</v>
      </c>
      <c r="F32" s="334">
        <f>D32/AVERAGE(C32:D32)</f>
        <v>1.2054653171403169</v>
      </c>
      <c r="G32" t="s">
        <v>185</v>
      </c>
    </row>
    <row r="33" spans="2:8" ht="15.6">
      <c r="B33" s="8" t="s">
        <v>524</v>
      </c>
      <c r="C33" s="186">
        <v>15403</v>
      </c>
      <c r="D33" s="187">
        <v>16076</v>
      </c>
      <c r="E33" s="333">
        <f>1-(1-(C33)/(AVERAGE(C33:D33)))</f>
        <v>0.97862066774675183</v>
      </c>
      <c r="F33" s="334">
        <f>D33/AVERAGE(C33:D33)</f>
        <v>1.0213793322532483</v>
      </c>
      <c r="G33" t="s">
        <v>186</v>
      </c>
    </row>
    <row r="34" spans="2:8" ht="15.6">
      <c r="B34" s="8" t="s">
        <v>526</v>
      </c>
      <c r="C34" s="186">
        <v>4700</v>
      </c>
      <c r="D34" s="187">
        <v>6400</v>
      </c>
      <c r="E34" s="333">
        <f>1-(1-(C34)/(AVERAGE(C34:D34)))</f>
        <v>0.84684684684684686</v>
      </c>
      <c r="F34" s="334">
        <f>D34/AVERAGE(C34:D34)</f>
        <v>1.1531531531531531</v>
      </c>
      <c r="G34" t="s">
        <v>187</v>
      </c>
    </row>
    <row r="35" spans="2:8" ht="15.9" thickBot="1">
      <c r="B35" s="10" t="s">
        <v>525</v>
      </c>
      <c r="C35" s="14" t="s">
        <v>188</v>
      </c>
      <c r="D35" s="11"/>
      <c r="E35" s="341"/>
      <c r="F35" s="342"/>
      <c r="G35" t="s">
        <v>189</v>
      </c>
    </row>
    <row r="37" spans="2:8">
      <c r="B37" s="4" t="s">
        <v>59</v>
      </c>
      <c r="C37" s="185" t="s">
        <v>190</v>
      </c>
      <c r="D37" t="s">
        <v>191</v>
      </c>
    </row>
    <row r="38" spans="2:8">
      <c r="D38" t="s">
        <v>192</v>
      </c>
    </row>
    <row r="40" spans="2:8">
      <c r="C40" s="35"/>
      <c r="G40" s="35"/>
      <c r="H40" s="35"/>
    </row>
    <row r="41" spans="2:8">
      <c r="G41" s="35"/>
    </row>
  </sheetData>
  <hyperlinks>
    <hyperlink ref="B37" r:id="rId1" xr:uid="{70774F05-3E93-4E36-9862-43D9AB0EF2A8}"/>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661A4-2D83-40D3-882F-B92DD7BE7AA6}">
  <dimension ref="A1:P32934"/>
  <sheetViews>
    <sheetView topLeftCell="A46" workbookViewId="0">
      <selection activeCell="C82" sqref="C82:D82"/>
    </sheetView>
  </sheetViews>
  <sheetFormatPr defaultRowHeight="14.4"/>
  <cols>
    <col min="2" max="2" width="45.68359375" bestFit="1" customWidth="1"/>
    <col min="3" max="3" width="43.26171875" bestFit="1" customWidth="1"/>
    <col min="4" max="4" width="50.15625" bestFit="1" customWidth="1"/>
    <col min="5" max="5" width="28" bestFit="1" customWidth="1"/>
    <col min="11" max="11" width="17.68359375" bestFit="1" customWidth="1"/>
    <col min="15" max="15" width="17.68359375" bestFit="1" customWidth="1"/>
    <col min="16" max="16" width="13.62890625" bestFit="1" customWidth="1"/>
  </cols>
  <sheetData>
    <row r="1" spans="2:16">
      <c r="K1" t="s">
        <v>467</v>
      </c>
    </row>
    <row r="2" spans="2:16">
      <c r="B2" s="5" t="s">
        <v>193</v>
      </c>
      <c r="C2" s="5" t="s">
        <v>28</v>
      </c>
      <c r="D2" s="5" t="s">
        <v>33</v>
      </c>
      <c r="E2" s="5" t="s">
        <v>34</v>
      </c>
      <c r="F2" s="5" t="s">
        <v>194</v>
      </c>
      <c r="K2" t="s">
        <v>468</v>
      </c>
      <c r="L2" t="s">
        <v>466</v>
      </c>
      <c r="N2" t="s">
        <v>469</v>
      </c>
      <c r="O2" t="s">
        <v>492</v>
      </c>
      <c r="P2" t="s">
        <v>493</v>
      </c>
    </row>
    <row r="3" spans="2:16">
      <c r="B3" t="s">
        <v>195</v>
      </c>
      <c r="C3" t="s">
        <v>516</v>
      </c>
      <c r="D3" t="s">
        <v>559</v>
      </c>
      <c r="E3" t="s">
        <v>134</v>
      </c>
      <c r="F3" t="s">
        <v>196</v>
      </c>
      <c r="K3" s="435">
        <v>1001</v>
      </c>
      <c r="L3" t="s">
        <v>214</v>
      </c>
      <c r="N3">
        <v>2022</v>
      </c>
      <c r="O3">
        <v>8</v>
      </c>
      <c r="P3" s="260">
        <f>1+O3/100</f>
        <v>1.08</v>
      </c>
    </row>
    <row r="4" spans="2:16">
      <c r="B4" t="s">
        <v>197</v>
      </c>
      <c r="C4" t="s">
        <v>518</v>
      </c>
      <c r="D4" t="s">
        <v>514</v>
      </c>
      <c r="E4" t="s">
        <v>524</v>
      </c>
      <c r="F4" t="s">
        <v>198</v>
      </c>
      <c r="K4" s="435">
        <v>1002</v>
      </c>
      <c r="L4" t="s">
        <v>214</v>
      </c>
      <c r="N4">
        <v>2021</v>
      </c>
      <c r="O4">
        <v>4.7</v>
      </c>
      <c r="P4" s="260">
        <f>(1+O4/100)*P3</f>
        <v>1.13076</v>
      </c>
    </row>
    <row r="5" spans="2:16">
      <c r="B5" t="s">
        <v>199</v>
      </c>
      <c r="C5" t="s">
        <v>517</v>
      </c>
      <c r="D5" s="8" t="s">
        <v>509</v>
      </c>
      <c r="E5" t="s">
        <v>121</v>
      </c>
      <c r="F5" t="s">
        <v>200</v>
      </c>
      <c r="K5" s="435">
        <v>1003</v>
      </c>
      <c r="L5" t="s">
        <v>214</v>
      </c>
      <c r="N5">
        <v>2020</v>
      </c>
      <c r="O5">
        <v>1.2</v>
      </c>
      <c r="P5" s="260">
        <f t="shared" ref="P5:P25" si="0">(1+O5/100)*P4</f>
        <v>1.1443291200000001</v>
      </c>
    </row>
    <row r="6" spans="2:16">
      <c r="B6" t="s">
        <v>201</v>
      </c>
      <c r="C6" t="s">
        <v>521</v>
      </c>
      <c r="D6" t="s">
        <v>513</v>
      </c>
      <c r="E6" t="s">
        <v>526</v>
      </c>
      <c r="F6" t="s">
        <v>202</v>
      </c>
      <c r="K6" s="435">
        <v>1005</v>
      </c>
      <c r="L6" t="s">
        <v>214</v>
      </c>
      <c r="N6">
        <v>2019</v>
      </c>
      <c r="O6">
        <v>1.8</v>
      </c>
      <c r="P6" s="260">
        <f t="shared" si="0"/>
        <v>1.1649270441600001</v>
      </c>
    </row>
    <row r="7" spans="2:16">
      <c r="B7" t="s">
        <v>203</v>
      </c>
      <c r="C7" t="s">
        <v>522</v>
      </c>
      <c r="D7" t="s">
        <v>511</v>
      </c>
      <c r="E7" t="s">
        <v>525</v>
      </c>
      <c r="F7" t="s">
        <v>204</v>
      </c>
      <c r="K7" s="435">
        <v>1007</v>
      </c>
      <c r="L7" t="s">
        <v>214</v>
      </c>
      <c r="N7">
        <v>2022</v>
      </c>
      <c r="O7">
        <v>2.4</v>
      </c>
      <c r="P7" s="260">
        <f t="shared" si="0"/>
        <v>1.1928852932198402</v>
      </c>
    </row>
    <row r="8" spans="2:16">
      <c r="B8" t="s">
        <v>205</v>
      </c>
      <c r="C8" t="s">
        <v>515</v>
      </c>
      <c r="D8" s="8" t="s">
        <v>512</v>
      </c>
      <c r="F8" t="s">
        <v>206</v>
      </c>
      <c r="K8" s="435">
        <v>1008</v>
      </c>
      <c r="L8" t="s">
        <v>214</v>
      </c>
      <c r="N8">
        <v>2017</v>
      </c>
      <c r="O8">
        <v>2.1</v>
      </c>
      <c r="P8" s="260">
        <f t="shared" si="0"/>
        <v>1.2179358843774566</v>
      </c>
    </row>
    <row r="9" spans="2:16">
      <c r="B9" t="s">
        <v>207</v>
      </c>
      <c r="C9" t="s">
        <v>519</v>
      </c>
      <c r="D9" s="257" t="s">
        <v>510</v>
      </c>
      <c r="F9" t="s">
        <v>208</v>
      </c>
      <c r="K9" s="435">
        <v>1009</v>
      </c>
      <c r="L9" t="s">
        <v>214</v>
      </c>
      <c r="N9">
        <v>2016</v>
      </c>
      <c r="O9">
        <v>1.3</v>
      </c>
      <c r="P9" s="260">
        <f t="shared" si="0"/>
        <v>1.2337690508743635</v>
      </c>
    </row>
    <row r="10" spans="2:16">
      <c r="B10" t="s">
        <v>209</v>
      </c>
      <c r="C10" t="s">
        <v>520</v>
      </c>
      <c r="D10" t="s">
        <v>102</v>
      </c>
      <c r="F10" t="s">
        <v>210</v>
      </c>
      <c r="K10" s="435">
        <v>1010</v>
      </c>
      <c r="L10" t="s">
        <v>214</v>
      </c>
      <c r="N10">
        <v>2015</v>
      </c>
      <c r="O10">
        <v>0.1</v>
      </c>
      <c r="P10" s="260">
        <f t="shared" si="0"/>
        <v>1.2350028199252376</v>
      </c>
    </row>
    <row r="11" spans="2:16">
      <c r="B11" t="s">
        <v>211</v>
      </c>
      <c r="D11" t="s">
        <v>106</v>
      </c>
      <c r="F11" t="s">
        <v>212</v>
      </c>
      <c r="K11" s="435">
        <v>1011</v>
      </c>
      <c r="L11" t="s">
        <v>214</v>
      </c>
      <c r="N11">
        <v>2014</v>
      </c>
      <c r="O11">
        <v>1.6</v>
      </c>
      <c r="P11" s="260">
        <f t="shared" si="0"/>
        <v>1.2547628650440414</v>
      </c>
    </row>
    <row r="12" spans="2:16">
      <c r="B12" t="s">
        <v>213</v>
      </c>
      <c r="D12" t="s">
        <v>109</v>
      </c>
      <c r="F12" t="s">
        <v>214</v>
      </c>
      <c r="K12" s="435">
        <v>1012</v>
      </c>
      <c r="L12" t="s">
        <v>214</v>
      </c>
      <c r="N12">
        <v>2013</v>
      </c>
      <c r="O12">
        <v>1.5</v>
      </c>
      <c r="P12" s="260">
        <f t="shared" si="0"/>
        <v>1.273584308019702</v>
      </c>
    </row>
    <row r="13" spans="2:16">
      <c r="B13" t="s">
        <v>215</v>
      </c>
      <c r="D13" t="s">
        <v>114</v>
      </c>
      <c r="F13" t="s">
        <v>216</v>
      </c>
      <c r="K13" s="435">
        <v>1013</v>
      </c>
      <c r="L13" t="s">
        <v>214</v>
      </c>
      <c r="N13">
        <v>2012</v>
      </c>
      <c r="O13">
        <v>2.1</v>
      </c>
      <c r="P13" s="260">
        <f t="shared" si="0"/>
        <v>1.3003295784881157</v>
      </c>
    </row>
    <row r="14" spans="2:16">
      <c r="B14" t="s">
        <v>25</v>
      </c>
      <c r="D14" t="s">
        <v>553</v>
      </c>
      <c r="F14" t="s">
        <v>217</v>
      </c>
      <c r="K14" s="435">
        <v>1020</v>
      </c>
      <c r="L14" t="s">
        <v>214</v>
      </c>
      <c r="N14">
        <v>2011</v>
      </c>
      <c r="O14">
        <v>3.2</v>
      </c>
      <c r="P14" s="260">
        <f t="shared" si="0"/>
        <v>1.3419401249997354</v>
      </c>
    </row>
    <row r="15" spans="2:16">
      <c r="B15" t="s">
        <v>218</v>
      </c>
      <c r="D15" t="s">
        <v>118</v>
      </c>
      <c r="F15" t="s">
        <v>219</v>
      </c>
      <c r="K15" s="435">
        <v>1022</v>
      </c>
      <c r="L15" t="s">
        <v>214</v>
      </c>
      <c r="N15">
        <v>2010</v>
      </c>
      <c r="O15">
        <v>1.6</v>
      </c>
      <c r="P15" s="260">
        <f t="shared" si="0"/>
        <v>1.3634111669997311</v>
      </c>
    </row>
    <row r="16" spans="2:16">
      <c r="D16" t="s">
        <v>110</v>
      </c>
      <c r="F16" t="s">
        <v>220</v>
      </c>
      <c r="K16" s="435">
        <v>1026</v>
      </c>
      <c r="L16" t="s">
        <v>219</v>
      </c>
      <c r="N16">
        <v>2009</v>
      </c>
      <c r="O16">
        <v>-0.4</v>
      </c>
      <c r="P16" s="260">
        <f t="shared" si="0"/>
        <v>1.3579575223317322</v>
      </c>
    </row>
    <row r="17" spans="1:16">
      <c r="D17" t="s">
        <v>122</v>
      </c>
      <c r="F17">
        <v>7</v>
      </c>
      <c r="K17" s="435">
        <v>1027</v>
      </c>
      <c r="L17" t="s">
        <v>219</v>
      </c>
      <c r="N17">
        <v>2008</v>
      </c>
      <c r="O17">
        <v>3.8</v>
      </c>
      <c r="P17" s="260">
        <f t="shared" si="0"/>
        <v>1.4095599081803381</v>
      </c>
    </row>
    <row r="18" spans="1:16">
      <c r="D18" t="s">
        <v>531</v>
      </c>
      <c r="F18">
        <v>8</v>
      </c>
      <c r="K18" s="435">
        <v>1028</v>
      </c>
      <c r="L18" t="s">
        <v>214</v>
      </c>
      <c r="N18">
        <v>2007</v>
      </c>
      <c r="O18">
        <v>2.8</v>
      </c>
      <c r="P18" s="260">
        <f t="shared" si="0"/>
        <v>1.4490275856093875</v>
      </c>
    </row>
    <row r="19" spans="1:16">
      <c r="D19" t="s">
        <v>533</v>
      </c>
      <c r="K19" s="435">
        <v>1029</v>
      </c>
      <c r="L19" t="s">
        <v>219</v>
      </c>
      <c r="N19">
        <v>2006</v>
      </c>
      <c r="O19">
        <v>3.2</v>
      </c>
      <c r="P19" s="260">
        <f t="shared" si="0"/>
        <v>1.4953964683488878</v>
      </c>
    </row>
    <row r="20" spans="1:16">
      <c r="D20" t="s">
        <v>534</v>
      </c>
      <c r="K20" s="435">
        <v>1030</v>
      </c>
      <c r="L20" t="s">
        <v>214</v>
      </c>
      <c r="N20">
        <v>2005</v>
      </c>
      <c r="O20">
        <v>3.4</v>
      </c>
      <c r="P20" s="260">
        <f t="shared" si="0"/>
        <v>1.54623994827275</v>
      </c>
    </row>
    <row r="21" spans="1:16">
      <c r="D21" s="257" t="s">
        <v>530</v>
      </c>
      <c r="K21" s="435">
        <v>1031</v>
      </c>
      <c r="L21" t="s">
        <v>214</v>
      </c>
      <c r="N21">
        <v>2004</v>
      </c>
      <c r="O21">
        <v>2.7</v>
      </c>
      <c r="P21" s="260">
        <f t="shared" si="0"/>
        <v>1.5879884268761142</v>
      </c>
    </row>
    <row r="22" spans="1:16">
      <c r="D22" t="s">
        <v>537</v>
      </c>
      <c r="K22" s="435">
        <v>1032</v>
      </c>
      <c r="L22" t="s">
        <v>219</v>
      </c>
      <c r="N22">
        <v>2003</v>
      </c>
      <c r="O22">
        <v>2.2999999999999998</v>
      </c>
      <c r="P22" s="260">
        <f t="shared" si="0"/>
        <v>1.6245121606942647</v>
      </c>
    </row>
    <row r="23" spans="1:16">
      <c r="D23" t="s">
        <v>535</v>
      </c>
      <c r="K23" s="435">
        <v>1033</v>
      </c>
      <c r="L23" t="s">
        <v>214</v>
      </c>
      <c r="N23">
        <v>2002</v>
      </c>
      <c r="O23">
        <v>1.6</v>
      </c>
      <c r="P23" s="260">
        <f t="shared" si="0"/>
        <v>1.6505043552653731</v>
      </c>
    </row>
    <row r="24" spans="1:16">
      <c r="D24" t="s">
        <v>536</v>
      </c>
      <c r="K24" s="435">
        <v>1034</v>
      </c>
      <c r="L24" t="s">
        <v>214</v>
      </c>
      <c r="N24">
        <v>2001</v>
      </c>
      <c r="O24">
        <v>2.8</v>
      </c>
      <c r="P24" s="260">
        <f t="shared" si="0"/>
        <v>1.6967184772128037</v>
      </c>
    </row>
    <row r="25" spans="1:16">
      <c r="B25" s="5" t="s">
        <v>29</v>
      </c>
      <c r="C25" t="s">
        <v>221</v>
      </c>
      <c r="K25" s="435">
        <v>1035</v>
      </c>
      <c r="L25" t="s">
        <v>214</v>
      </c>
      <c r="N25">
        <v>2000</v>
      </c>
      <c r="O25">
        <v>3.4</v>
      </c>
      <c r="P25" s="260">
        <f t="shared" si="0"/>
        <v>1.7544069054380391</v>
      </c>
    </row>
    <row r="26" spans="1:16" ht="86.4">
      <c r="A26">
        <f>LEN(C26)</f>
        <v>293</v>
      </c>
      <c r="B26" s="6" t="s">
        <v>516</v>
      </c>
      <c r="C26" s="172" t="s">
        <v>222</v>
      </c>
      <c r="K26" s="435">
        <v>1036</v>
      </c>
      <c r="L26" t="s">
        <v>214</v>
      </c>
    </row>
    <row r="27" spans="1:16" ht="57.6">
      <c r="A27">
        <f t="shared" ref="A27:A60" si="1">LEN(C27)</f>
        <v>182</v>
      </c>
      <c r="B27" s="8" t="s">
        <v>517</v>
      </c>
      <c r="C27" s="172" t="s">
        <v>538</v>
      </c>
      <c r="K27" s="435">
        <v>1037</v>
      </c>
      <c r="L27" t="s">
        <v>214</v>
      </c>
    </row>
    <row r="28" spans="1:16" ht="57.6">
      <c r="A28">
        <f t="shared" si="1"/>
        <v>199</v>
      </c>
      <c r="B28" s="8" t="s">
        <v>518</v>
      </c>
      <c r="C28" s="172" t="s">
        <v>539</v>
      </c>
      <c r="K28" s="435">
        <v>1038</v>
      </c>
      <c r="L28" t="s">
        <v>214</v>
      </c>
    </row>
    <row r="29" spans="1:16" ht="28.8">
      <c r="A29">
        <f t="shared" si="1"/>
        <v>64</v>
      </c>
      <c r="B29" s="8" t="s">
        <v>521</v>
      </c>
      <c r="C29" s="172" t="s">
        <v>223</v>
      </c>
      <c r="K29" s="435">
        <v>1039</v>
      </c>
      <c r="L29" t="s">
        <v>219</v>
      </c>
    </row>
    <row r="30" spans="1:16" ht="43.2">
      <c r="A30">
        <f t="shared" si="1"/>
        <v>132</v>
      </c>
      <c r="B30" s="8" t="s">
        <v>522</v>
      </c>
      <c r="C30" s="172" t="s">
        <v>224</v>
      </c>
      <c r="K30" s="435">
        <v>1040</v>
      </c>
      <c r="L30" t="s">
        <v>214</v>
      </c>
    </row>
    <row r="31" spans="1:16" ht="100.8">
      <c r="A31">
        <f t="shared" si="1"/>
        <v>313</v>
      </c>
      <c r="B31" s="8" t="s">
        <v>515</v>
      </c>
      <c r="C31" s="172" t="s">
        <v>225</v>
      </c>
      <c r="K31" s="435">
        <v>1050</v>
      </c>
      <c r="L31" t="s">
        <v>214</v>
      </c>
    </row>
    <row r="32" spans="1:16" ht="116.4" customHeight="1">
      <c r="A32">
        <f t="shared" si="1"/>
        <v>331</v>
      </c>
      <c r="B32" s="8" t="s">
        <v>519</v>
      </c>
      <c r="C32" s="172" t="s">
        <v>540</v>
      </c>
      <c r="K32" s="435">
        <v>1053</v>
      </c>
      <c r="L32" t="s">
        <v>214</v>
      </c>
    </row>
    <row r="33" spans="1:12" ht="118.8" customHeight="1">
      <c r="A33">
        <f t="shared" si="1"/>
        <v>330</v>
      </c>
      <c r="B33" s="8" t="s">
        <v>520</v>
      </c>
      <c r="C33" s="172" t="s">
        <v>541</v>
      </c>
      <c r="K33" s="435">
        <v>1054</v>
      </c>
      <c r="L33" t="s">
        <v>214</v>
      </c>
    </row>
    <row r="34" spans="1:12" ht="100.8">
      <c r="A34">
        <f t="shared" si="1"/>
        <v>344</v>
      </c>
      <c r="B34" s="6" t="s">
        <v>509</v>
      </c>
      <c r="C34" s="172" t="s">
        <v>505</v>
      </c>
      <c r="K34" s="435">
        <v>1056</v>
      </c>
      <c r="L34" t="s">
        <v>214</v>
      </c>
    </row>
    <row r="35" spans="1:12" ht="86.4">
      <c r="A35">
        <f t="shared" si="1"/>
        <v>281</v>
      </c>
      <c r="B35" s="8" t="s">
        <v>514</v>
      </c>
      <c r="C35" s="172" t="s">
        <v>226</v>
      </c>
      <c r="K35" s="435">
        <v>1057</v>
      </c>
      <c r="L35" t="s">
        <v>214</v>
      </c>
    </row>
    <row r="36" spans="1:12" ht="100.8">
      <c r="A36">
        <f t="shared" si="1"/>
        <v>350</v>
      </c>
      <c r="B36" s="8" t="s">
        <v>510</v>
      </c>
      <c r="C36" s="172" t="s">
        <v>542</v>
      </c>
      <c r="K36" s="435">
        <v>1060</v>
      </c>
      <c r="L36" t="s">
        <v>214</v>
      </c>
    </row>
    <row r="37" spans="1:12" ht="129.6">
      <c r="A37">
        <f t="shared" si="1"/>
        <v>417</v>
      </c>
      <c r="B37" s="8" t="s">
        <v>511</v>
      </c>
      <c r="C37" s="172" t="s">
        <v>227</v>
      </c>
      <c r="K37" s="435">
        <v>1062</v>
      </c>
      <c r="L37" t="s">
        <v>214</v>
      </c>
    </row>
    <row r="38" spans="1:12" ht="100.8">
      <c r="A38">
        <f t="shared" si="1"/>
        <v>352</v>
      </c>
      <c r="B38" s="8" t="s">
        <v>512</v>
      </c>
      <c r="C38" s="172" t="s">
        <v>228</v>
      </c>
      <c r="K38" s="435">
        <v>1063</v>
      </c>
      <c r="L38" t="s">
        <v>214</v>
      </c>
    </row>
    <row r="39" spans="1:12" ht="115.2">
      <c r="A39">
        <f t="shared" si="1"/>
        <v>402</v>
      </c>
      <c r="B39" s="8" t="s">
        <v>530</v>
      </c>
      <c r="C39" s="172" t="s">
        <v>543</v>
      </c>
      <c r="K39" s="435">
        <v>1066</v>
      </c>
      <c r="L39" t="s">
        <v>214</v>
      </c>
    </row>
    <row r="40" spans="1:12" ht="100.8">
      <c r="A40">
        <f t="shared" si="1"/>
        <v>343</v>
      </c>
      <c r="B40" s="8" t="s">
        <v>531</v>
      </c>
      <c r="C40" s="172" t="s">
        <v>506</v>
      </c>
      <c r="K40" s="435">
        <v>1068</v>
      </c>
      <c r="L40" t="s">
        <v>214</v>
      </c>
    </row>
    <row r="41" spans="1:12" ht="115.2">
      <c r="A41">
        <f t="shared" si="1"/>
        <v>420</v>
      </c>
      <c r="B41" s="8" t="s">
        <v>533</v>
      </c>
      <c r="C41" s="172" t="s">
        <v>507</v>
      </c>
      <c r="K41" s="435">
        <v>1069</v>
      </c>
      <c r="L41" t="s">
        <v>214</v>
      </c>
    </row>
    <row r="42" spans="1:12" ht="158.4">
      <c r="A42">
        <f t="shared" si="1"/>
        <v>514</v>
      </c>
      <c r="B42" s="8" t="s">
        <v>534</v>
      </c>
      <c r="C42" s="172" t="s">
        <v>508</v>
      </c>
      <c r="K42" s="435">
        <v>1070</v>
      </c>
      <c r="L42" t="s">
        <v>214</v>
      </c>
    </row>
    <row r="43" spans="1:12" ht="129.6">
      <c r="A43">
        <f t="shared" si="1"/>
        <v>455</v>
      </c>
      <c r="B43" s="8" t="s">
        <v>559</v>
      </c>
      <c r="C43" s="172" t="s">
        <v>504</v>
      </c>
      <c r="K43" s="435">
        <v>1071</v>
      </c>
      <c r="L43" t="s">
        <v>214</v>
      </c>
    </row>
    <row r="44" spans="1:12" ht="158.4">
      <c r="A44">
        <f t="shared" si="1"/>
        <v>509</v>
      </c>
      <c r="B44" s="8" t="s">
        <v>513</v>
      </c>
      <c r="C44" s="172" t="s">
        <v>544</v>
      </c>
      <c r="K44" s="435">
        <v>1072</v>
      </c>
      <c r="L44" t="s">
        <v>214</v>
      </c>
    </row>
    <row r="45" spans="1:12" ht="72">
      <c r="A45">
        <f t="shared" si="1"/>
        <v>247</v>
      </c>
      <c r="B45" s="8" t="s">
        <v>102</v>
      </c>
      <c r="C45" s="172" t="s">
        <v>547</v>
      </c>
      <c r="K45" s="435">
        <v>1073</v>
      </c>
      <c r="L45" t="s">
        <v>214</v>
      </c>
    </row>
    <row r="46" spans="1:12" ht="115.2">
      <c r="A46">
        <f t="shared" si="1"/>
        <v>367</v>
      </c>
      <c r="B46" s="8" t="s">
        <v>106</v>
      </c>
      <c r="C46" s="172" t="s">
        <v>546</v>
      </c>
      <c r="K46" s="435">
        <v>1074</v>
      </c>
      <c r="L46" t="s">
        <v>214</v>
      </c>
    </row>
    <row r="47" spans="1:12" ht="43.2">
      <c r="A47">
        <f t="shared" si="1"/>
        <v>148</v>
      </c>
      <c r="B47" s="8" t="s">
        <v>109</v>
      </c>
      <c r="C47" s="172" t="s">
        <v>545</v>
      </c>
      <c r="K47" s="435">
        <v>1075</v>
      </c>
      <c r="L47" t="s">
        <v>214</v>
      </c>
    </row>
    <row r="48" spans="1:12" ht="57.6">
      <c r="A48">
        <f t="shared" si="1"/>
        <v>204</v>
      </c>
      <c r="B48" s="8" t="s">
        <v>110</v>
      </c>
      <c r="C48" s="172" t="s">
        <v>548</v>
      </c>
      <c r="K48" s="435">
        <v>1077</v>
      </c>
      <c r="L48" t="s">
        <v>214</v>
      </c>
    </row>
    <row r="49" spans="1:12" ht="86.4">
      <c r="A49">
        <f t="shared" si="1"/>
        <v>280</v>
      </c>
      <c r="B49" s="8" t="s">
        <v>114</v>
      </c>
      <c r="C49" s="172" t="s">
        <v>558</v>
      </c>
      <c r="K49" s="435">
        <v>1079</v>
      </c>
      <c r="L49" t="s">
        <v>214</v>
      </c>
    </row>
    <row r="50" spans="1:12" ht="86.4">
      <c r="A50">
        <f t="shared" si="1"/>
        <v>268</v>
      </c>
      <c r="B50" s="8" t="s">
        <v>553</v>
      </c>
      <c r="C50" s="172" t="s">
        <v>557</v>
      </c>
      <c r="K50" s="435"/>
    </row>
    <row r="51" spans="1:12" ht="43.2">
      <c r="A51">
        <f t="shared" si="1"/>
        <v>156</v>
      </c>
      <c r="B51" s="8" t="s">
        <v>118</v>
      </c>
      <c r="C51" s="172" t="s">
        <v>229</v>
      </c>
      <c r="K51" s="435">
        <v>1080</v>
      </c>
      <c r="L51" t="s">
        <v>214</v>
      </c>
    </row>
    <row r="52" spans="1:12" ht="43.2">
      <c r="A52">
        <f t="shared" si="1"/>
        <v>151</v>
      </c>
      <c r="B52" s="8" t="s">
        <v>121</v>
      </c>
      <c r="C52" s="172" t="s">
        <v>230</v>
      </c>
      <c r="K52" s="435">
        <v>1081</v>
      </c>
      <c r="L52" t="s">
        <v>214</v>
      </c>
    </row>
    <row r="53" spans="1:12" ht="100.8">
      <c r="A53">
        <f t="shared" si="1"/>
        <v>305</v>
      </c>
      <c r="B53" s="8" t="s">
        <v>122</v>
      </c>
      <c r="C53" s="172" t="s">
        <v>560</v>
      </c>
      <c r="K53" s="435">
        <v>1082</v>
      </c>
      <c r="L53" t="s">
        <v>214</v>
      </c>
    </row>
    <row r="54" spans="1:12" ht="86.4">
      <c r="A54">
        <f t="shared" si="1"/>
        <v>274</v>
      </c>
      <c r="B54" s="8" t="s">
        <v>535</v>
      </c>
      <c r="C54" s="172" t="s">
        <v>231</v>
      </c>
      <c r="K54" s="435">
        <v>1083</v>
      </c>
      <c r="L54" t="s">
        <v>214</v>
      </c>
    </row>
    <row r="55" spans="1:12" ht="86.4">
      <c r="A55">
        <f t="shared" si="1"/>
        <v>293</v>
      </c>
      <c r="B55" s="8" t="s">
        <v>536</v>
      </c>
      <c r="C55" s="172" t="s">
        <v>232</v>
      </c>
      <c r="K55" s="435">
        <v>1084</v>
      </c>
      <c r="L55" t="s">
        <v>214</v>
      </c>
    </row>
    <row r="56" spans="1:12" ht="86.4">
      <c r="A56">
        <f t="shared" si="1"/>
        <v>299</v>
      </c>
      <c r="B56" s="10" t="s">
        <v>537</v>
      </c>
      <c r="C56" s="172" t="s">
        <v>233</v>
      </c>
      <c r="K56" s="435">
        <v>1085</v>
      </c>
      <c r="L56" t="s">
        <v>214</v>
      </c>
    </row>
    <row r="57" spans="1:12" ht="115.2">
      <c r="A57">
        <f t="shared" si="1"/>
        <v>375</v>
      </c>
      <c r="B57" s="8" t="s">
        <v>134</v>
      </c>
      <c r="C57" s="172" t="s">
        <v>234</v>
      </c>
      <c r="K57" s="435">
        <v>1086</v>
      </c>
      <c r="L57" t="s">
        <v>214</v>
      </c>
    </row>
    <row r="58" spans="1:12" ht="28.8">
      <c r="A58">
        <f t="shared" si="1"/>
        <v>94</v>
      </c>
      <c r="B58" s="8" t="s">
        <v>524</v>
      </c>
      <c r="C58" s="172" t="s">
        <v>235</v>
      </c>
      <c r="K58" s="435">
        <v>1088</v>
      </c>
      <c r="L58" t="s">
        <v>214</v>
      </c>
    </row>
    <row r="59" spans="1:12" ht="57.6">
      <c r="A59">
        <f t="shared" si="1"/>
        <v>183</v>
      </c>
      <c r="B59" s="8" t="s">
        <v>526</v>
      </c>
      <c r="C59" s="172" t="s">
        <v>552</v>
      </c>
      <c r="K59" s="435">
        <v>1089</v>
      </c>
      <c r="L59" t="s">
        <v>214</v>
      </c>
    </row>
    <row r="60" spans="1:12" ht="43.2">
      <c r="A60">
        <f t="shared" si="1"/>
        <v>127</v>
      </c>
      <c r="B60" s="10" t="s">
        <v>525</v>
      </c>
      <c r="C60" s="172" t="s">
        <v>236</v>
      </c>
      <c r="K60" s="435">
        <v>1092</v>
      </c>
      <c r="L60" t="s">
        <v>214</v>
      </c>
    </row>
    <row r="61" spans="1:12">
      <c r="K61" s="435">
        <v>1093</v>
      </c>
      <c r="L61" t="s">
        <v>214</v>
      </c>
    </row>
    <row r="62" spans="1:12">
      <c r="K62" s="435">
        <v>1094</v>
      </c>
      <c r="L62" t="s">
        <v>214</v>
      </c>
    </row>
    <row r="63" spans="1:12">
      <c r="K63" s="435">
        <v>1095</v>
      </c>
      <c r="L63" t="s">
        <v>214</v>
      </c>
    </row>
    <row r="64" spans="1:12">
      <c r="K64" s="435">
        <v>1096</v>
      </c>
      <c r="L64" t="s">
        <v>214</v>
      </c>
    </row>
    <row r="65" spans="11:12">
      <c r="K65" s="435">
        <v>1097</v>
      </c>
      <c r="L65" t="s">
        <v>214</v>
      </c>
    </row>
    <row r="66" spans="11:12">
      <c r="K66" s="435">
        <v>1098</v>
      </c>
      <c r="L66" t="s">
        <v>214</v>
      </c>
    </row>
    <row r="67" spans="11:12">
      <c r="K67" s="435">
        <v>1103</v>
      </c>
      <c r="L67" t="s">
        <v>214</v>
      </c>
    </row>
    <row r="68" spans="11:12">
      <c r="K68" s="435">
        <v>1104</v>
      </c>
      <c r="L68" t="s">
        <v>214</v>
      </c>
    </row>
    <row r="69" spans="11:12">
      <c r="K69" s="435">
        <v>1105</v>
      </c>
      <c r="L69" t="s">
        <v>214</v>
      </c>
    </row>
    <row r="70" spans="11:12">
      <c r="K70" s="435">
        <v>1106</v>
      </c>
      <c r="L70" t="s">
        <v>214</v>
      </c>
    </row>
    <row r="71" spans="11:12">
      <c r="K71" s="435">
        <v>1107</v>
      </c>
      <c r="L71" t="s">
        <v>214</v>
      </c>
    </row>
    <row r="72" spans="11:12">
      <c r="K72" s="435">
        <v>1108</v>
      </c>
      <c r="L72" t="s">
        <v>214</v>
      </c>
    </row>
    <row r="73" spans="11:12">
      <c r="K73" s="435">
        <v>1109</v>
      </c>
      <c r="L73" t="s">
        <v>214</v>
      </c>
    </row>
    <row r="74" spans="11:12">
      <c r="K74" s="435">
        <v>1118</v>
      </c>
      <c r="L74" t="s">
        <v>214</v>
      </c>
    </row>
    <row r="75" spans="11:12">
      <c r="K75" s="435">
        <v>1119</v>
      </c>
      <c r="L75" t="s">
        <v>214</v>
      </c>
    </row>
    <row r="76" spans="11:12">
      <c r="K76" s="435">
        <v>1128</v>
      </c>
      <c r="L76" t="s">
        <v>214</v>
      </c>
    </row>
    <row r="77" spans="11:12">
      <c r="K77" s="435">
        <v>1129</v>
      </c>
      <c r="L77" t="s">
        <v>214</v>
      </c>
    </row>
    <row r="78" spans="11:12">
      <c r="K78" s="435">
        <v>1151</v>
      </c>
      <c r="L78" t="s">
        <v>214</v>
      </c>
    </row>
    <row r="79" spans="11:12">
      <c r="K79" s="435">
        <v>1199</v>
      </c>
      <c r="L79" t="s">
        <v>214</v>
      </c>
    </row>
    <row r="80" spans="11:12">
      <c r="K80" s="435">
        <v>1201</v>
      </c>
      <c r="L80" t="s">
        <v>219</v>
      </c>
    </row>
    <row r="81" spans="11:12">
      <c r="K81" s="435">
        <v>1220</v>
      </c>
      <c r="L81" t="s">
        <v>214</v>
      </c>
    </row>
    <row r="82" spans="11:12">
      <c r="K82" s="435">
        <v>1222</v>
      </c>
      <c r="L82" t="s">
        <v>219</v>
      </c>
    </row>
    <row r="83" spans="11:12">
      <c r="K83" s="435">
        <v>1223</v>
      </c>
      <c r="L83" t="s">
        <v>219</v>
      </c>
    </row>
    <row r="84" spans="11:12">
      <c r="K84" s="435">
        <v>1224</v>
      </c>
      <c r="L84" t="s">
        <v>214</v>
      </c>
    </row>
    <row r="85" spans="11:12">
      <c r="K85" s="435">
        <v>1225</v>
      </c>
      <c r="L85" t="s">
        <v>219</v>
      </c>
    </row>
    <row r="86" spans="11:12">
      <c r="K86" s="435">
        <v>1226</v>
      </c>
      <c r="L86" t="s">
        <v>219</v>
      </c>
    </row>
    <row r="87" spans="11:12">
      <c r="K87" s="435">
        <v>1229</v>
      </c>
      <c r="L87" t="s">
        <v>214</v>
      </c>
    </row>
    <row r="88" spans="11:12">
      <c r="K88" s="435">
        <v>1230</v>
      </c>
      <c r="L88" t="s">
        <v>214</v>
      </c>
    </row>
    <row r="89" spans="11:12">
      <c r="K89" s="435">
        <v>1235</v>
      </c>
      <c r="L89" t="s">
        <v>219</v>
      </c>
    </row>
    <row r="90" spans="11:12">
      <c r="K90" s="435">
        <v>1236</v>
      </c>
      <c r="L90" t="s">
        <v>214</v>
      </c>
    </row>
    <row r="91" spans="11:12">
      <c r="K91" s="435">
        <v>1237</v>
      </c>
      <c r="L91" t="s">
        <v>219</v>
      </c>
    </row>
    <row r="92" spans="11:12">
      <c r="K92" s="435">
        <v>1238</v>
      </c>
      <c r="L92" t="s">
        <v>214</v>
      </c>
    </row>
    <row r="93" spans="11:12">
      <c r="K93" s="435">
        <v>1240</v>
      </c>
      <c r="L93" t="s">
        <v>214</v>
      </c>
    </row>
    <row r="94" spans="11:12">
      <c r="K94" s="435">
        <v>1242</v>
      </c>
      <c r="L94" t="s">
        <v>214</v>
      </c>
    </row>
    <row r="95" spans="11:12">
      <c r="K95" s="435">
        <v>1243</v>
      </c>
      <c r="L95" t="s">
        <v>214</v>
      </c>
    </row>
    <row r="96" spans="11:12">
      <c r="K96" s="435">
        <v>1244</v>
      </c>
      <c r="L96" t="s">
        <v>214</v>
      </c>
    </row>
    <row r="97" spans="11:12">
      <c r="K97" s="435">
        <v>1245</v>
      </c>
      <c r="L97" t="s">
        <v>219</v>
      </c>
    </row>
    <row r="98" spans="11:12">
      <c r="K98" s="435">
        <v>1247</v>
      </c>
      <c r="L98" t="s">
        <v>219</v>
      </c>
    </row>
    <row r="99" spans="11:12">
      <c r="K99" s="435">
        <v>1253</v>
      </c>
      <c r="L99" t="s">
        <v>214</v>
      </c>
    </row>
    <row r="100" spans="11:12">
      <c r="K100" s="435">
        <v>1254</v>
      </c>
      <c r="L100" t="s">
        <v>214</v>
      </c>
    </row>
    <row r="101" spans="11:12">
      <c r="K101" s="435">
        <v>1255</v>
      </c>
      <c r="L101" t="s">
        <v>214</v>
      </c>
    </row>
    <row r="102" spans="11:12">
      <c r="K102" s="435">
        <v>1256</v>
      </c>
      <c r="L102" t="s">
        <v>219</v>
      </c>
    </row>
    <row r="103" spans="11:12">
      <c r="K103" s="435">
        <v>1257</v>
      </c>
      <c r="L103" t="s">
        <v>214</v>
      </c>
    </row>
    <row r="104" spans="11:12">
      <c r="K104" s="435">
        <v>1258</v>
      </c>
      <c r="L104" t="s">
        <v>214</v>
      </c>
    </row>
    <row r="105" spans="11:12">
      <c r="K105" s="435">
        <v>1259</v>
      </c>
      <c r="L105" t="s">
        <v>219</v>
      </c>
    </row>
    <row r="106" spans="11:12">
      <c r="K106" s="435">
        <v>1260</v>
      </c>
      <c r="L106" t="s">
        <v>214</v>
      </c>
    </row>
    <row r="107" spans="11:12">
      <c r="K107" s="435">
        <v>1262</v>
      </c>
      <c r="L107" t="s">
        <v>214</v>
      </c>
    </row>
    <row r="108" spans="11:12">
      <c r="K108" s="435">
        <v>1264</v>
      </c>
      <c r="L108" t="s">
        <v>214</v>
      </c>
    </row>
    <row r="109" spans="11:12">
      <c r="K109" s="435">
        <v>1266</v>
      </c>
      <c r="L109" t="s">
        <v>214</v>
      </c>
    </row>
    <row r="110" spans="11:12">
      <c r="K110" s="435">
        <v>1267</v>
      </c>
      <c r="L110" t="s">
        <v>219</v>
      </c>
    </row>
    <row r="111" spans="11:12">
      <c r="K111" s="435">
        <v>1270</v>
      </c>
      <c r="L111" t="s">
        <v>214</v>
      </c>
    </row>
    <row r="112" spans="11:12">
      <c r="K112" s="435">
        <v>1301</v>
      </c>
      <c r="L112" t="s">
        <v>214</v>
      </c>
    </row>
    <row r="113" spans="11:12">
      <c r="K113" s="435">
        <v>1330</v>
      </c>
      <c r="L113" t="s">
        <v>219</v>
      </c>
    </row>
    <row r="114" spans="11:12">
      <c r="K114" s="435">
        <v>1331</v>
      </c>
      <c r="L114" t="s">
        <v>214</v>
      </c>
    </row>
    <row r="115" spans="11:12">
      <c r="K115" s="435">
        <v>1337</v>
      </c>
      <c r="L115" t="s">
        <v>219</v>
      </c>
    </row>
    <row r="116" spans="11:12">
      <c r="K116" s="435">
        <v>1338</v>
      </c>
      <c r="L116" t="s">
        <v>214</v>
      </c>
    </row>
    <row r="117" spans="11:12">
      <c r="K117" s="435">
        <v>1339</v>
      </c>
      <c r="L117" t="s">
        <v>219</v>
      </c>
    </row>
    <row r="118" spans="11:12">
      <c r="K118" s="435">
        <v>1340</v>
      </c>
      <c r="L118" t="s">
        <v>214</v>
      </c>
    </row>
    <row r="119" spans="11:12">
      <c r="K119" s="435">
        <v>1341</v>
      </c>
      <c r="L119" t="s">
        <v>219</v>
      </c>
    </row>
    <row r="120" spans="11:12">
      <c r="K120" s="435">
        <v>1342</v>
      </c>
      <c r="L120" t="s">
        <v>214</v>
      </c>
    </row>
    <row r="121" spans="11:12">
      <c r="K121" s="435">
        <v>1343</v>
      </c>
      <c r="L121" t="s">
        <v>214</v>
      </c>
    </row>
    <row r="122" spans="11:12">
      <c r="K122" s="435">
        <v>1344</v>
      </c>
      <c r="L122" t="s">
        <v>214</v>
      </c>
    </row>
    <row r="123" spans="11:12">
      <c r="K123" s="435">
        <v>1346</v>
      </c>
      <c r="L123" t="s">
        <v>219</v>
      </c>
    </row>
    <row r="124" spans="11:12">
      <c r="K124" s="435">
        <v>1347</v>
      </c>
      <c r="L124" t="s">
        <v>214</v>
      </c>
    </row>
    <row r="125" spans="11:12">
      <c r="K125" s="435">
        <v>1349</v>
      </c>
      <c r="L125" t="s">
        <v>214</v>
      </c>
    </row>
    <row r="126" spans="11:12">
      <c r="K126" s="435">
        <v>1350</v>
      </c>
      <c r="L126" t="s">
        <v>214</v>
      </c>
    </row>
    <row r="127" spans="11:12">
      <c r="K127" s="435">
        <v>1351</v>
      </c>
      <c r="L127" t="s">
        <v>214</v>
      </c>
    </row>
    <row r="128" spans="11:12">
      <c r="K128" s="435">
        <v>1354</v>
      </c>
      <c r="L128" t="s">
        <v>214</v>
      </c>
    </row>
    <row r="129" spans="11:12">
      <c r="K129" s="435">
        <v>1355</v>
      </c>
      <c r="L129" t="s">
        <v>219</v>
      </c>
    </row>
    <row r="130" spans="11:12">
      <c r="K130" s="435">
        <v>1360</v>
      </c>
      <c r="L130" t="s">
        <v>219</v>
      </c>
    </row>
    <row r="131" spans="11:12">
      <c r="K131" s="435">
        <v>1364</v>
      </c>
      <c r="L131" t="s">
        <v>219</v>
      </c>
    </row>
    <row r="132" spans="11:12">
      <c r="K132" s="435">
        <v>1366</v>
      </c>
      <c r="L132" t="s">
        <v>214</v>
      </c>
    </row>
    <row r="133" spans="11:12">
      <c r="K133" s="435">
        <v>1367</v>
      </c>
      <c r="L133" t="s">
        <v>219</v>
      </c>
    </row>
    <row r="134" spans="11:12">
      <c r="K134" s="435">
        <v>1368</v>
      </c>
      <c r="L134" t="s">
        <v>214</v>
      </c>
    </row>
    <row r="135" spans="11:12">
      <c r="K135" s="435">
        <v>1370</v>
      </c>
      <c r="L135" t="s">
        <v>214</v>
      </c>
    </row>
    <row r="136" spans="11:12">
      <c r="K136" s="435">
        <v>1373</v>
      </c>
      <c r="L136" t="s">
        <v>214</v>
      </c>
    </row>
    <row r="137" spans="11:12">
      <c r="K137" s="435">
        <v>1375</v>
      </c>
      <c r="L137" t="s">
        <v>214</v>
      </c>
    </row>
    <row r="138" spans="11:12">
      <c r="K138" s="435">
        <v>1376</v>
      </c>
      <c r="L138" t="s">
        <v>214</v>
      </c>
    </row>
    <row r="139" spans="11:12">
      <c r="K139" s="435">
        <v>1378</v>
      </c>
      <c r="L139" t="s">
        <v>214</v>
      </c>
    </row>
    <row r="140" spans="11:12">
      <c r="K140" s="435">
        <v>1379</v>
      </c>
      <c r="L140" t="s">
        <v>214</v>
      </c>
    </row>
    <row r="141" spans="11:12">
      <c r="K141" s="435">
        <v>1420</v>
      </c>
      <c r="L141" t="s">
        <v>214</v>
      </c>
    </row>
    <row r="142" spans="11:12">
      <c r="K142" s="435">
        <v>1430</v>
      </c>
      <c r="L142" t="s">
        <v>219</v>
      </c>
    </row>
    <row r="143" spans="11:12">
      <c r="K143" s="435">
        <v>1431</v>
      </c>
      <c r="L143" t="s">
        <v>214</v>
      </c>
    </row>
    <row r="144" spans="11:12">
      <c r="K144" s="435">
        <v>1432</v>
      </c>
      <c r="L144" t="s">
        <v>214</v>
      </c>
    </row>
    <row r="145" spans="11:12">
      <c r="K145" s="435">
        <v>1434</v>
      </c>
      <c r="L145" t="s">
        <v>214</v>
      </c>
    </row>
    <row r="146" spans="11:12">
      <c r="K146" s="435">
        <v>1436</v>
      </c>
      <c r="L146" t="s">
        <v>214</v>
      </c>
    </row>
    <row r="147" spans="11:12">
      <c r="K147" s="435">
        <v>1438</v>
      </c>
      <c r="L147" t="s">
        <v>214</v>
      </c>
    </row>
    <row r="148" spans="11:12">
      <c r="K148" s="435">
        <v>1440</v>
      </c>
      <c r="L148" t="s">
        <v>214</v>
      </c>
    </row>
    <row r="149" spans="11:12">
      <c r="K149" s="435">
        <v>1450</v>
      </c>
      <c r="L149" t="s">
        <v>214</v>
      </c>
    </row>
    <row r="150" spans="11:12">
      <c r="K150" s="435">
        <v>1451</v>
      </c>
      <c r="L150" t="s">
        <v>214</v>
      </c>
    </row>
    <row r="151" spans="11:12">
      <c r="K151" s="435">
        <v>1452</v>
      </c>
      <c r="L151" t="s">
        <v>214</v>
      </c>
    </row>
    <row r="152" spans="11:12">
      <c r="K152" s="435">
        <v>1453</v>
      </c>
      <c r="L152" t="s">
        <v>214</v>
      </c>
    </row>
    <row r="153" spans="11:12">
      <c r="K153" s="435">
        <v>1460</v>
      </c>
      <c r="L153" t="s">
        <v>214</v>
      </c>
    </row>
    <row r="154" spans="11:12">
      <c r="K154" s="435">
        <v>1462</v>
      </c>
      <c r="L154" t="s">
        <v>214</v>
      </c>
    </row>
    <row r="155" spans="11:12">
      <c r="K155" s="435">
        <v>1463</v>
      </c>
      <c r="L155" t="s">
        <v>214</v>
      </c>
    </row>
    <row r="156" spans="11:12">
      <c r="K156" s="435">
        <v>1464</v>
      </c>
      <c r="L156" t="s">
        <v>214</v>
      </c>
    </row>
    <row r="157" spans="11:12">
      <c r="K157" s="435">
        <v>1467</v>
      </c>
      <c r="L157" t="s">
        <v>214</v>
      </c>
    </row>
    <row r="158" spans="11:12">
      <c r="K158" s="435">
        <v>1468</v>
      </c>
      <c r="L158" t="s">
        <v>214</v>
      </c>
    </row>
    <row r="159" spans="11:12">
      <c r="K159" s="435">
        <v>1469</v>
      </c>
      <c r="L159" t="s">
        <v>214</v>
      </c>
    </row>
    <row r="160" spans="11:12">
      <c r="K160" s="435">
        <v>1473</v>
      </c>
      <c r="L160" t="s">
        <v>214</v>
      </c>
    </row>
    <row r="161" spans="11:12">
      <c r="K161" s="435">
        <v>1474</v>
      </c>
      <c r="L161" t="s">
        <v>214</v>
      </c>
    </row>
    <row r="162" spans="11:12">
      <c r="K162" s="435">
        <v>1475</v>
      </c>
      <c r="L162" t="s">
        <v>214</v>
      </c>
    </row>
    <row r="163" spans="11:12">
      <c r="K163" s="435">
        <v>1501</v>
      </c>
      <c r="L163" t="s">
        <v>214</v>
      </c>
    </row>
    <row r="164" spans="11:12">
      <c r="K164" s="435">
        <v>1503</v>
      </c>
      <c r="L164" t="s">
        <v>214</v>
      </c>
    </row>
    <row r="165" spans="11:12">
      <c r="K165" s="435">
        <v>1504</v>
      </c>
      <c r="L165" t="s">
        <v>214</v>
      </c>
    </row>
    <row r="166" spans="11:12">
      <c r="K166" s="435">
        <v>1505</v>
      </c>
      <c r="L166" t="s">
        <v>214</v>
      </c>
    </row>
    <row r="167" spans="11:12">
      <c r="K167" s="435">
        <v>1506</v>
      </c>
      <c r="L167" t="s">
        <v>214</v>
      </c>
    </row>
    <row r="168" spans="11:12">
      <c r="K168" s="435">
        <v>1507</v>
      </c>
      <c r="L168" t="s">
        <v>214</v>
      </c>
    </row>
    <row r="169" spans="11:12">
      <c r="K169" s="435">
        <v>1510</v>
      </c>
      <c r="L169" t="s">
        <v>214</v>
      </c>
    </row>
    <row r="170" spans="11:12">
      <c r="K170" s="435">
        <v>1515</v>
      </c>
      <c r="L170" t="s">
        <v>214</v>
      </c>
    </row>
    <row r="171" spans="11:12">
      <c r="K171" s="435">
        <v>1516</v>
      </c>
      <c r="L171" t="s">
        <v>214</v>
      </c>
    </row>
    <row r="172" spans="11:12">
      <c r="K172" s="435">
        <v>1518</v>
      </c>
      <c r="L172" t="s">
        <v>214</v>
      </c>
    </row>
    <row r="173" spans="11:12">
      <c r="K173" s="435">
        <v>1519</v>
      </c>
      <c r="L173" t="s">
        <v>214</v>
      </c>
    </row>
    <row r="174" spans="11:12">
      <c r="K174" s="435">
        <v>1520</v>
      </c>
      <c r="L174" t="s">
        <v>214</v>
      </c>
    </row>
    <row r="175" spans="11:12">
      <c r="K175" s="435">
        <v>1521</v>
      </c>
      <c r="L175" t="s">
        <v>214</v>
      </c>
    </row>
    <row r="176" spans="11:12">
      <c r="K176" s="435">
        <v>1522</v>
      </c>
      <c r="L176" t="s">
        <v>214</v>
      </c>
    </row>
    <row r="177" spans="11:12">
      <c r="K177" s="435">
        <v>1523</v>
      </c>
      <c r="L177" t="s">
        <v>214</v>
      </c>
    </row>
    <row r="178" spans="11:12">
      <c r="K178" s="435">
        <v>1524</v>
      </c>
      <c r="L178" t="s">
        <v>214</v>
      </c>
    </row>
    <row r="179" spans="11:12">
      <c r="K179" s="435">
        <v>1525</v>
      </c>
      <c r="L179" t="s">
        <v>214</v>
      </c>
    </row>
    <row r="180" spans="11:12">
      <c r="K180" s="435">
        <v>1527</v>
      </c>
      <c r="L180" t="s">
        <v>214</v>
      </c>
    </row>
    <row r="181" spans="11:12">
      <c r="K181" s="435">
        <v>1529</v>
      </c>
      <c r="L181" t="s">
        <v>214</v>
      </c>
    </row>
    <row r="182" spans="11:12">
      <c r="K182" s="435">
        <v>1531</v>
      </c>
      <c r="L182" t="s">
        <v>214</v>
      </c>
    </row>
    <row r="183" spans="11:12">
      <c r="K183" s="435">
        <v>1532</v>
      </c>
      <c r="L183" t="s">
        <v>214</v>
      </c>
    </row>
    <row r="184" spans="11:12">
      <c r="K184" s="435">
        <v>1534</v>
      </c>
      <c r="L184" t="s">
        <v>214</v>
      </c>
    </row>
    <row r="185" spans="11:12">
      <c r="K185" s="435">
        <v>1535</v>
      </c>
      <c r="L185" t="s">
        <v>214</v>
      </c>
    </row>
    <row r="186" spans="11:12">
      <c r="K186" s="435">
        <v>1536</v>
      </c>
      <c r="L186" t="s">
        <v>214</v>
      </c>
    </row>
    <row r="187" spans="11:12">
      <c r="K187" s="435">
        <v>1537</v>
      </c>
      <c r="L187" t="s">
        <v>214</v>
      </c>
    </row>
    <row r="188" spans="11:12">
      <c r="K188" s="435">
        <v>1540</v>
      </c>
      <c r="L188" t="s">
        <v>214</v>
      </c>
    </row>
    <row r="189" spans="11:12">
      <c r="K189" s="435">
        <v>1541</v>
      </c>
      <c r="L189" t="s">
        <v>214</v>
      </c>
    </row>
    <row r="190" spans="11:12">
      <c r="K190" s="435">
        <v>1542</v>
      </c>
      <c r="L190" t="s">
        <v>214</v>
      </c>
    </row>
    <row r="191" spans="11:12">
      <c r="K191" s="435">
        <v>1543</v>
      </c>
      <c r="L191" t="s">
        <v>214</v>
      </c>
    </row>
    <row r="192" spans="11:12">
      <c r="K192" s="435">
        <v>1545</v>
      </c>
      <c r="L192" t="s">
        <v>214</v>
      </c>
    </row>
    <row r="193" spans="11:12">
      <c r="K193" s="435">
        <v>1550</v>
      </c>
      <c r="L193" t="s">
        <v>214</v>
      </c>
    </row>
    <row r="194" spans="11:12">
      <c r="K194" s="435">
        <v>1560</v>
      </c>
      <c r="L194" t="s">
        <v>214</v>
      </c>
    </row>
    <row r="195" spans="11:12">
      <c r="K195" s="435">
        <v>1561</v>
      </c>
      <c r="L195" t="s">
        <v>214</v>
      </c>
    </row>
    <row r="196" spans="11:12">
      <c r="K196" s="435">
        <v>1562</v>
      </c>
      <c r="L196" t="s">
        <v>214</v>
      </c>
    </row>
    <row r="197" spans="11:12">
      <c r="K197" s="435">
        <v>1564</v>
      </c>
      <c r="L197" t="s">
        <v>214</v>
      </c>
    </row>
    <row r="198" spans="11:12">
      <c r="K198" s="435">
        <v>1566</v>
      </c>
      <c r="L198" t="s">
        <v>214</v>
      </c>
    </row>
    <row r="199" spans="11:12">
      <c r="K199" s="435">
        <v>1568</v>
      </c>
      <c r="L199" t="s">
        <v>214</v>
      </c>
    </row>
    <row r="200" spans="11:12">
      <c r="K200" s="435">
        <v>1569</v>
      </c>
      <c r="L200" t="s">
        <v>214</v>
      </c>
    </row>
    <row r="201" spans="11:12">
      <c r="K201" s="435">
        <v>1570</v>
      </c>
      <c r="L201" t="s">
        <v>214</v>
      </c>
    </row>
    <row r="202" spans="11:12">
      <c r="K202" s="435">
        <v>1571</v>
      </c>
      <c r="L202" t="s">
        <v>214</v>
      </c>
    </row>
    <row r="203" spans="11:12">
      <c r="K203" s="435">
        <v>1581</v>
      </c>
      <c r="L203" t="s">
        <v>214</v>
      </c>
    </row>
    <row r="204" spans="11:12">
      <c r="K204" s="435">
        <v>1583</v>
      </c>
      <c r="L204" t="s">
        <v>214</v>
      </c>
    </row>
    <row r="205" spans="11:12">
      <c r="K205" s="435">
        <v>1585</v>
      </c>
      <c r="L205" t="s">
        <v>214</v>
      </c>
    </row>
    <row r="206" spans="11:12">
      <c r="K206" s="435">
        <v>1588</v>
      </c>
      <c r="L206" t="s">
        <v>214</v>
      </c>
    </row>
    <row r="207" spans="11:12">
      <c r="K207" s="435">
        <v>1590</v>
      </c>
      <c r="L207" t="s">
        <v>214</v>
      </c>
    </row>
    <row r="208" spans="11:12">
      <c r="K208" s="435">
        <v>1602</v>
      </c>
      <c r="L208" t="s">
        <v>214</v>
      </c>
    </row>
    <row r="209" spans="11:12">
      <c r="K209" s="435">
        <v>1603</v>
      </c>
      <c r="L209" t="s">
        <v>214</v>
      </c>
    </row>
    <row r="210" spans="11:12">
      <c r="K210" s="435">
        <v>1604</v>
      </c>
      <c r="L210" t="s">
        <v>214</v>
      </c>
    </row>
    <row r="211" spans="11:12">
      <c r="K211" s="435">
        <v>1605</v>
      </c>
      <c r="L211" t="s">
        <v>214</v>
      </c>
    </row>
    <row r="212" spans="11:12">
      <c r="K212" s="435">
        <v>1606</v>
      </c>
      <c r="L212" t="s">
        <v>214</v>
      </c>
    </row>
    <row r="213" spans="11:12">
      <c r="K213" s="435">
        <v>1607</v>
      </c>
      <c r="L213" t="s">
        <v>214</v>
      </c>
    </row>
    <row r="214" spans="11:12">
      <c r="K214" s="435">
        <v>1608</v>
      </c>
      <c r="L214" t="s">
        <v>214</v>
      </c>
    </row>
    <row r="215" spans="11:12">
      <c r="K215" s="435">
        <v>1609</v>
      </c>
      <c r="L215" t="s">
        <v>214</v>
      </c>
    </row>
    <row r="216" spans="11:12">
      <c r="K216" s="435">
        <v>1610</v>
      </c>
      <c r="L216" t="s">
        <v>214</v>
      </c>
    </row>
    <row r="217" spans="11:12">
      <c r="K217" s="435">
        <v>1611</v>
      </c>
      <c r="L217" t="s">
        <v>214</v>
      </c>
    </row>
    <row r="218" spans="11:12">
      <c r="K218" s="435">
        <v>1612</v>
      </c>
      <c r="L218" t="s">
        <v>214</v>
      </c>
    </row>
    <row r="219" spans="11:12">
      <c r="K219" s="435">
        <v>1701</v>
      </c>
      <c r="L219" t="s">
        <v>214</v>
      </c>
    </row>
    <row r="220" spans="11:12">
      <c r="K220" s="435">
        <v>1702</v>
      </c>
      <c r="L220" t="s">
        <v>214</v>
      </c>
    </row>
    <row r="221" spans="11:12">
      <c r="K221" s="435">
        <v>1718</v>
      </c>
      <c r="L221" t="s">
        <v>214</v>
      </c>
    </row>
    <row r="222" spans="11:12">
      <c r="K222" s="435">
        <v>1719</v>
      </c>
      <c r="L222" t="s">
        <v>214</v>
      </c>
    </row>
    <row r="223" spans="11:12">
      <c r="K223" s="435">
        <v>1720</v>
      </c>
      <c r="L223" t="s">
        <v>214</v>
      </c>
    </row>
    <row r="224" spans="11:12">
      <c r="K224" s="435">
        <v>1721</v>
      </c>
      <c r="L224" t="s">
        <v>214</v>
      </c>
    </row>
    <row r="225" spans="11:12">
      <c r="K225" s="435">
        <v>1730</v>
      </c>
      <c r="L225" t="s">
        <v>214</v>
      </c>
    </row>
    <row r="226" spans="11:12">
      <c r="K226" s="435">
        <v>1731</v>
      </c>
      <c r="L226" t="s">
        <v>214</v>
      </c>
    </row>
    <row r="227" spans="11:12">
      <c r="K227" s="435">
        <v>1740</v>
      </c>
      <c r="L227" t="s">
        <v>214</v>
      </c>
    </row>
    <row r="228" spans="11:12">
      <c r="K228" s="435">
        <v>1741</v>
      </c>
      <c r="L228" t="s">
        <v>214</v>
      </c>
    </row>
    <row r="229" spans="11:12">
      <c r="K229" s="435">
        <v>1742</v>
      </c>
      <c r="L229" t="s">
        <v>214</v>
      </c>
    </row>
    <row r="230" spans="11:12">
      <c r="K230" s="435">
        <v>1745</v>
      </c>
      <c r="L230" t="s">
        <v>214</v>
      </c>
    </row>
    <row r="231" spans="11:12">
      <c r="K231" s="435">
        <v>1746</v>
      </c>
      <c r="L231" t="s">
        <v>214</v>
      </c>
    </row>
    <row r="232" spans="11:12">
      <c r="K232" s="435">
        <v>1747</v>
      </c>
      <c r="L232" t="s">
        <v>214</v>
      </c>
    </row>
    <row r="233" spans="11:12">
      <c r="K233" s="435">
        <v>1748</v>
      </c>
      <c r="L233" t="s">
        <v>214</v>
      </c>
    </row>
    <row r="234" spans="11:12">
      <c r="K234" s="435">
        <v>1749</v>
      </c>
      <c r="L234" t="s">
        <v>214</v>
      </c>
    </row>
    <row r="235" spans="11:12">
      <c r="K235" s="435">
        <v>1752</v>
      </c>
      <c r="L235" t="s">
        <v>214</v>
      </c>
    </row>
    <row r="236" spans="11:12">
      <c r="K236" s="435">
        <v>1754</v>
      </c>
      <c r="L236" t="s">
        <v>214</v>
      </c>
    </row>
    <row r="237" spans="11:12">
      <c r="K237" s="435">
        <v>1756</v>
      </c>
      <c r="L237" t="s">
        <v>214</v>
      </c>
    </row>
    <row r="238" spans="11:12">
      <c r="K238" s="435">
        <v>1757</v>
      </c>
      <c r="L238" t="s">
        <v>214</v>
      </c>
    </row>
    <row r="239" spans="11:12">
      <c r="K239" s="435">
        <v>1760</v>
      </c>
      <c r="L239" t="s">
        <v>214</v>
      </c>
    </row>
    <row r="240" spans="11:12">
      <c r="K240" s="435">
        <v>1770</v>
      </c>
      <c r="L240" t="s">
        <v>214</v>
      </c>
    </row>
    <row r="241" spans="11:12">
      <c r="K241" s="435">
        <v>1772</v>
      </c>
      <c r="L241" t="s">
        <v>214</v>
      </c>
    </row>
    <row r="242" spans="11:12">
      <c r="K242" s="435">
        <v>1773</v>
      </c>
      <c r="L242" t="s">
        <v>214</v>
      </c>
    </row>
    <row r="243" spans="11:12">
      <c r="K243" s="435">
        <v>1775</v>
      </c>
      <c r="L243" t="s">
        <v>214</v>
      </c>
    </row>
    <row r="244" spans="11:12">
      <c r="K244" s="435">
        <v>1776</v>
      </c>
      <c r="L244" t="s">
        <v>214</v>
      </c>
    </row>
    <row r="245" spans="11:12">
      <c r="K245" s="435">
        <v>1778</v>
      </c>
      <c r="L245" t="s">
        <v>214</v>
      </c>
    </row>
    <row r="246" spans="11:12">
      <c r="K246" s="435">
        <v>1801</v>
      </c>
      <c r="L246" t="s">
        <v>214</v>
      </c>
    </row>
    <row r="247" spans="11:12">
      <c r="K247" s="435">
        <v>1803</v>
      </c>
      <c r="L247" t="s">
        <v>214</v>
      </c>
    </row>
    <row r="248" spans="11:12">
      <c r="K248" s="435">
        <v>1810</v>
      </c>
      <c r="L248" t="s">
        <v>214</v>
      </c>
    </row>
    <row r="249" spans="11:12">
      <c r="K249" s="435">
        <v>1821</v>
      </c>
      <c r="L249" t="s">
        <v>214</v>
      </c>
    </row>
    <row r="250" spans="11:12">
      <c r="K250" s="435">
        <v>1824</v>
      </c>
      <c r="L250" t="s">
        <v>214</v>
      </c>
    </row>
    <row r="251" spans="11:12">
      <c r="K251" s="435">
        <v>1826</v>
      </c>
      <c r="L251" t="s">
        <v>214</v>
      </c>
    </row>
    <row r="252" spans="11:12">
      <c r="K252" s="435">
        <v>1827</v>
      </c>
      <c r="L252" t="s">
        <v>214</v>
      </c>
    </row>
    <row r="253" spans="11:12">
      <c r="K253" s="435">
        <v>1830</v>
      </c>
      <c r="L253" t="s">
        <v>214</v>
      </c>
    </row>
    <row r="254" spans="11:12">
      <c r="K254" s="435">
        <v>1832</v>
      </c>
      <c r="L254" t="s">
        <v>214</v>
      </c>
    </row>
    <row r="255" spans="11:12">
      <c r="K255" s="435">
        <v>1833</v>
      </c>
      <c r="L255" t="s">
        <v>214</v>
      </c>
    </row>
    <row r="256" spans="11:12">
      <c r="K256" s="435">
        <v>1834</v>
      </c>
      <c r="L256" t="s">
        <v>214</v>
      </c>
    </row>
    <row r="257" spans="11:12">
      <c r="K257" s="435">
        <v>1835</v>
      </c>
      <c r="L257" t="s">
        <v>214</v>
      </c>
    </row>
    <row r="258" spans="11:12">
      <c r="K258" s="435">
        <v>1840</v>
      </c>
      <c r="L258" t="s">
        <v>214</v>
      </c>
    </row>
    <row r="259" spans="11:12">
      <c r="K259" s="435">
        <v>1841</v>
      </c>
      <c r="L259" t="s">
        <v>214</v>
      </c>
    </row>
    <row r="260" spans="11:12">
      <c r="K260" s="435">
        <v>1843</v>
      </c>
      <c r="L260" t="s">
        <v>214</v>
      </c>
    </row>
    <row r="261" spans="11:12">
      <c r="K261" s="435">
        <v>1844</v>
      </c>
      <c r="L261" t="s">
        <v>214</v>
      </c>
    </row>
    <row r="262" spans="11:12">
      <c r="K262" s="435">
        <v>1845</v>
      </c>
      <c r="L262" t="s">
        <v>214</v>
      </c>
    </row>
    <row r="263" spans="11:12">
      <c r="K263" s="435">
        <v>1850</v>
      </c>
      <c r="L263" t="s">
        <v>214</v>
      </c>
    </row>
    <row r="264" spans="11:12">
      <c r="K264" s="435">
        <v>1851</v>
      </c>
      <c r="L264" t="s">
        <v>214</v>
      </c>
    </row>
    <row r="265" spans="11:12">
      <c r="K265" s="435">
        <v>1852</v>
      </c>
      <c r="L265" t="s">
        <v>214</v>
      </c>
    </row>
    <row r="266" spans="11:12">
      <c r="K266" s="435">
        <v>1854</v>
      </c>
      <c r="L266" t="s">
        <v>214</v>
      </c>
    </row>
    <row r="267" spans="11:12">
      <c r="K267" s="435">
        <v>1860</v>
      </c>
      <c r="L267" t="s">
        <v>214</v>
      </c>
    </row>
    <row r="268" spans="11:12">
      <c r="K268" s="435">
        <v>1862</v>
      </c>
      <c r="L268" t="s">
        <v>214</v>
      </c>
    </row>
    <row r="269" spans="11:12">
      <c r="K269" s="435">
        <v>1863</v>
      </c>
      <c r="L269" t="s">
        <v>214</v>
      </c>
    </row>
    <row r="270" spans="11:12">
      <c r="K270" s="435">
        <v>1864</v>
      </c>
      <c r="L270" t="s">
        <v>214</v>
      </c>
    </row>
    <row r="271" spans="11:12">
      <c r="K271" s="435">
        <v>1867</v>
      </c>
      <c r="L271" t="s">
        <v>214</v>
      </c>
    </row>
    <row r="272" spans="11:12">
      <c r="K272" s="435">
        <v>1876</v>
      </c>
      <c r="L272" t="s">
        <v>214</v>
      </c>
    </row>
    <row r="273" spans="11:12">
      <c r="K273" s="435">
        <v>1879</v>
      </c>
      <c r="L273" t="s">
        <v>214</v>
      </c>
    </row>
    <row r="274" spans="11:12">
      <c r="K274" s="435">
        <v>1880</v>
      </c>
      <c r="L274" t="s">
        <v>214</v>
      </c>
    </row>
    <row r="275" spans="11:12">
      <c r="K275" s="435">
        <v>1886</v>
      </c>
      <c r="L275" t="s">
        <v>214</v>
      </c>
    </row>
    <row r="276" spans="11:12">
      <c r="K276" s="435">
        <v>1887</v>
      </c>
      <c r="L276" t="s">
        <v>214</v>
      </c>
    </row>
    <row r="277" spans="11:12">
      <c r="K277" s="435">
        <v>1890</v>
      </c>
      <c r="L277" t="s">
        <v>214</v>
      </c>
    </row>
    <row r="278" spans="11:12">
      <c r="K278" s="435">
        <v>1901</v>
      </c>
      <c r="L278" t="s">
        <v>214</v>
      </c>
    </row>
    <row r="279" spans="11:12">
      <c r="K279" s="435">
        <v>1902</v>
      </c>
      <c r="L279" t="s">
        <v>214</v>
      </c>
    </row>
    <row r="280" spans="11:12">
      <c r="K280" s="435">
        <v>1904</v>
      </c>
      <c r="L280" t="s">
        <v>214</v>
      </c>
    </row>
    <row r="281" spans="11:12">
      <c r="K281" s="435">
        <v>1905</v>
      </c>
      <c r="L281" t="s">
        <v>214</v>
      </c>
    </row>
    <row r="282" spans="11:12">
      <c r="K282" s="435">
        <v>1906</v>
      </c>
      <c r="L282" t="s">
        <v>214</v>
      </c>
    </row>
    <row r="283" spans="11:12">
      <c r="K283" s="435">
        <v>1907</v>
      </c>
      <c r="L283" t="s">
        <v>214</v>
      </c>
    </row>
    <row r="284" spans="11:12">
      <c r="K284" s="435">
        <v>1908</v>
      </c>
      <c r="L284" t="s">
        <v>214</v>
      </c>
    </row>
    <row r="285" spans="11:12">
      <c r="K285" s="435">
        <v>1913</v>
      </c>
      <c r="L285" t="s">
        <v>214</v>
      </c>
    </row>
    <row r="286" spans="11:12">
      <c r="K286" s="435">
        <v>1915</v>
      </c>
      <c r="L286" t="s">
        <v>214</v>
      </c>
    </row>
    <row r="287" spans="11:12">
      <c r="K287" s="435">
        <v>1921</v>
      </c>
      <c r="L287" t="s">
        <v>214</v>
      </c>
    </row>
    <row r="288" spans="11:12">
      <c r="K288" s="435">
        <v>1922</v>
      </c>
      <c r="L288" t="s">
        <v>214</v>
      </c>
    </row>
    <row r="289" spans="11:12">
      <c r="K289" s="435">
        <v>1923</v>
      </c>
      <c r="L289" t="s">
        <v>214</v>
      </c>
    </row>
    <row r="290" spans="11:12">
      <c r="K290" s="435">
        <v>1929</v>
      </c>
      <c r="L290" t="s">
        <v>214</v>
      </c>
    </row>
    <row r="291" spans="11:12">
      <c r="K291" s="435">
        <v>1930</v>
      </c>
      <c r="L291" t="s">
        <v>214</v>
      </c>
    </row>
    <row r="292" spans="11:12">
      <c r="K292" s="435">
        <v>1937</v>
      </c>
      <c r="L292" t="s">
        <v>214</v>
      </c>
    </row>
    <row r="293" spans="11:12">
      <c r="K293" s="435">
        <v>1938</v>
      </c>
      <c r="L293" t="s">
        <v>214</v>
      </c>
    </row>
    <row r="294" spans="11:12">
      <c r="K294" s="435">
        <v>1940</v>
      </c>
      <c r="L294" t="s">
        <v>214</v>
      </c>
    </row>
    <row r="295" spans="11:12">
      <c r="K295" s="435">
        <v>1944</v>
      </c>
      <c r="L295" t="s">
        <v>214</v>
      </c>
    </row>
    <row r="296" spans="11:12">
      <c r="K296" s="435">
        <v>1945</v>
      </c>
      <c r="L296" t="s">
        <v>214</v>
      </c>
    </row>
    <row r="297" spans="11:12">
      <c r="K297" s="435">
        <v>1949</v>
      </c>
      <c r="L297" t="s">
        <v>214</v>
      </c>
    </row>
    <row r="298" spans="11:12">
      <c r="K298" s="435">
        <v>1950</v>
      </c>
      <c r="L298" t="s">
        <v>214</v>
      </c>
    </row>
    <row r="299" spans="11:12">
      <c r="K299" s="435">
        <v>1951</v>
      </c>
      <c r="L299" t="s">
        <v>214</v>
      </c>
    </row>
    <row r="300" spans="11:12">
      <c r="K300" s="435">
        <v>1952</v>
      </c>
      <c r="L300" t="s">
        <v>214</v>
      </c>
    </row>
    <row r="301" spans="11:12">
      <c r="K301" s="435">
        <v>1960</v>
      </c>
      <c r="L301" t="s">
        <v>214</v>
      </c>
    </row>
    <row r="302" spans="11:12">
      <c r="K302" s="435">
        <v>1966</v>
      </c>
      <c r="L302" t="s">
        <v>214</v>
      </c>
    </row>
    <row r="303" spans="11:12">
      <c r="K303" s="435">
        <v>1969</v>
      </c>
      <c r="L303" t="s">
        <v>214</v>
      </c>
    </row>
    <row r="304" spans="11:12">
      <c r="K304" s="435">
        <v>1970</v>
      </c>
      <c r="L304" t="s">
        <v>214</v>
      </c>
    </row>
    <row r="305" spans="11:12">
      <c r="K305" s="435">
        <v>1982</v>
      </c>
      <c r="L305" t="s">
        <v>214</v>
      </c>
    </row>
    <row r="306" spans="11:12">
      <c r="K306" s="435">
        <v>1983</v>
      </c>
      <c r="L306" t="s">
        <v>214</v>
      </c>
    </row>
    <row r="307" spans="11:12">
      <c r="K307" s="435">
        <v>1984</v>
      </c>
      <c r="L307" t="s">
        <v>214</v>
      </c>
    </row>
    <row r="308" spans="11:12">
      <c r="K308" s="435">
        <v>1985</v>
      </c>
      <c r="L308" t="s">
        <v>214</v>
      </c>
    </row>
    <row r="309" spans="11:12">
      <c r="K309" s="435">
        <v>2019</v>
      </c>
      <c r="L309" t="s">
        <v>214</v>
      </c>
    </row>
    <row r="310" spans="11:12">
      <c r="K310" s="435">
        <v>2021</v>
      </c>
      <c r="L310" t="s">
        <v>214</v>
      </c>
    </row>
    <row r="311" spans="11:12">
      <c r="K311" s="435">
        <v>2025</v>
      </c>
      <c r="L311" t="s">
        <v>214</v>
      </c>
    </row>
    <row r="312" spans="11:12">
      <c r="K312" s="435">
        <v>2026</v>
      </c>
      <c r="L312" t="s">
        <v>214</v>
      </c>
    </row>
    <row r="313" spans="11:12">
      <c r="K313" s="435">
        <v>2030</v>
      </c>
      <c r="L313" t="s">
        <v>214</v>
      </c>
    </row>
    <row r="314" spans="11:12">
      <c r="K314" s="435">
        <v>2032</v>
      </c>
      <c r="L314" t="s">
        <v>214</v>
      </c>
    </row>
    <row r="315" spans="11:12">
      <c r="K315" s="435">
        <v>2035</v>
      </c>
      <c r="L315" t="s">
        <v>214</v>
      </c>
    </row>
    <row r="316" spans="11:12">
      <c r="K316" s="435">
        <v>2038</v>
      </c>
      <c r="L316" t="s">
        <v>214</v>
      </c>
    </row>
    <row r="317" spans="11:12">
      <c r="K317" s="435">
        <v>2043</v>
      </c>
      <c r="L317" t="s">
        <v>214</v>
      </c>
    </row>
    <row r="318" spans="11:12">
      <c r="K318" s="435">
        <v>2045</v>
      </c>
      <c r="L318" t="s">
        <v>214</v>
      </c>
    </row>
    <row r="319" spans="11:12">
      <c r="K319" s="435">
        <v>2047</v>
      </c>
      <c r="L319" t="s">
        <v>214</v>
      </c>
    </row>
    <row r="320" spans="11:12">
      <c r="K320" s="435">
        <v>2048</v>
      </c>
      <c r="L320" t="s">
        <v>214</v>
      </c>
    </row>
    <row r="321" spans="11:12">
      <c r="K321" s="435">
        <v>2050</v>
      </c>
      <c r="L321" t="s">
        <v>214</v>
      </c>
    </row>
    <row r="322" spans="11:12">
      <c r="K322" s="435">
        <v>2052</v>
      </c>
      <c r="L322" t="s">
        <v>214</v>
      </c>
    </row>
    <row r="323" spans="11:12">
      <c r="K323" s="435">
        <v>2053</v>
      </c>
      <c r="L323" t="s">
        <v>214</v>
      </c>
    </row>
    <row r="324" spans="11:12">
      <c r="K324" s="435">
        <v>2054</v>
      </c>
      <c r="L324" t="s">
        <v>214</v>
      </c>
    </row>
    <row r="325" spans="11:12">
      <c r="K325" s="435">
        <v>2056</v>
      </c>
      <c r="L325" t="s">
        <v>214</v>
      </c>
    </row>
    <row r="326" spans="11:12">
      <c r="K326" s="435">
        <v>2061</v>
      </c>
      <c r="L326" t="s">
        <v>214</v>
      </c>
    </row>
    <row r="327" spans="11:12">
      <c r="K327" s="435">
        <v>2062</v>
      </c>
      <c r="L327" t="s">
        <v>214</v>
      </c>
    </row>
    <row r="328" spans="11:12">
      <c r="K328" s="435">
        <v>2066</v>
      </c>
      <c r="L328" t="s">
        <v>214</v>
      </c>
    </row>
    <row r="329" spans="11:12">
      <c r="K329" s="435">
        <v>2067</v>
      </c>
      <c r="L329" t="s">
        <v>214</v>
      </c>
    </row>
    <row r="330" spans="11:12">
      <c r="K330" s="435">
        <v>2071</v>
      </c>
      <c r="L330" t="s">
        <v>214</v>
      </c>
    </row>
    <row r="331" spans="11:12">
      <c r="K331" s="435">
        <v>2072</v>
      </c>
      <c r="L331" t="s">
        <v>214</v>
      </c>
    </row>
    <row r="332" spans="11:12">
      <c r="K332" s="435">
        <v>2081</v>
      </c>
      <c r="L332" t="s">
        <v>214</v>
      </c>
    </row>
    <row r="333" spans="11:12">
      <c r="K333" s="435">
        <v>2090</v>
      </c>
      <c r="L333" t="s">
        <v>214</v>
      </c>
    </row>
    <row r="334" spans="11:12">
      <c r="K334" s="435">
        <v>2093</v>
      </c>
      <c r="L334" t="s">
        <v>214</v>
      </c>
    </row>
    <row r="335" spans="11:12">
      <c r="K335" s="435">
        <v>2108</v>
      </c>
      <c r="L335" t="s">
        <v>214</v>
      </c>
    </row>
    <row r="336" spans="11:12">
      <c r="K336" s="435">
        <v>2109</v>
      </c>
      <c r="L336" t="s">
        <v>214</v>
      </c>
    </row>
    <row r="337" spans="11:12">
      <c r="K337" s="435">
        <v>2110</v>
      </c>
      <c r="L337" t="s">
        <v>214</v>
      </c>
    </row>
    <row r="338" spans="11:12">
      <c r="K338" s="435">
        <v>2111</v>
      </c>
      <c r="L338" t="s">
        <v>214</v>
      </c>
    </row>
    <row r="339" spans="11:12">
      <c r="K339" s="435">
        <v>2113</v>
      </c>
      <c r="L339" t="s">
        <v>214</v>
      </c>
    </row>
    <row r="340" spans="11:12">
      <c r="K340" s="435">
        <v>2114</v>
      </c>
      <c r="L340" t="s">
        <v>214</v>
      </c>
    </row>
    <row r="341" spans="11:12">
      <c r="K341" s="435">
        <v>2115</v>
      </c>
      <c r="L341" t="s">
        <v>214</v>
      </c>
    </row>
    <row r="342" spans="11:12">
      <c r="K342" s="435">
        <v>2116</v>
      </c>
      <c r="L342" t="s">
        <v>214</v>
      </c>
    </row>
    <row r="343" spans="11:12">
      <c r="K343" s="435">
        <v>2118</v>
      </c>
      <c r="L343" t="s">
        <v>214</v>
      </c>
    </row>
    <row r="344" spans="11:12">
      <c r="K344" s="435">
        <v>2119</v>
      </c>
      <c r="L344" t="s">
        <v>214</v>
      </c>
    </row>
    <row r="345" spans="11:12">
      <c r="K345" s="435">
        <v>2120</v>
      </c>
      <c r="L345" t="s">
        <v>214</v>
      </c>
    </row>
    <row r="346" spans="11:12">
      <c r="K346" s="435">
        <v>2121</v>
      </c>
      <c r="L346" t="s">
        <v>214</v>
      </c>
    </row>
    <row r="347" spans="11:12">
      <c r="K347" s="435">
        <v>2122</v>
      </c>
      <c r="L347" t="s">
        <v>214</v>
      </c>
    </row>
    <row r="348" spans="11:12">
      <c r="K348" s="435">
        <v>2124</v>
      </c>
      <c r="L348" t="s">
        <v>214</v>
      </c>
    </row>
    <row r="349" spans="11:12">
      <c r="K349" s="435">
        <v>2125</v>
      </c>
      <c r="L349" t="s">
        <v>214</v>
      </c>
    </row>
    <row r="350" spans="11:12">
      <c r="K350" s="435">
        <v>2126</v>
      </c>
      <c r="L350" t="s">
        <v>214</v>
      </c>
    </row>
    <row r="351" spans="11:12">
      <c r="K351" s="435">
        <v>2127</v>
      </c>
      <c r="L351" t="s">
        <v>214</v>
      </c>
    </row>
    <row r="352" spans="11:12">
      <c r="K352" s="435">
        <v>2128</v>
      </c>
      <c r="L352" t="s">
        <v>214</v>
      </c>
    </row>
    <row r="353" spans="11:12">
      <c r="K353" s="435">
        <v>2129</v>
      </c>
      <c r="L353" t="s">
        <v>214</v>
      </c>
    </row>
    <row r="354" spans="11:12">
      <c r="K354" s="435">
        <v>2130</v>
      </c>
      <c r="L354" t="s">
        <v>214</v>
      </c>
    </row>
    <row r="355" spans="11:12">
      <c r="K355" s="435">
        <v>2131</v>
      </c>
      <c r="L355" t="s">
        <v>214</v>
      </c>
    </row>
    <row r="356" spans="11:12">
      <c r="K356" s="435">
        <v>2132</v>
      </c>
      <c r="L356" t="s">
        <v>214</v>
      </c>
    </row>
    <row r="357" spans="11:12">
      <c r="K357" s="435">
        <v>2134</v>
      </c>
      <c r="L357" t="s">
        <v>214</v>
      </c>
    </row>
    <row r="358" spans="11:12">
      <c r="K358" s="435">
        <v>2135</v>
      </c>
      <c r="L358" t="s">
        <v>214</v>
      </c>
    </row>
    <row r="359" spans="11:12">
      <c r="K359" s="435">
        <v>2136</v>
      </c>
      <c r="L359" t="s">
        <v>214</v>
      </c>
    </row>
    <row r="360" spans="11:12">
      <c r="K360" s="435">
        <v>2138</v>
      </c>
      <c r="L360" t="s">
        <v>214</v>
      </c>
    </row>
    <row r="361" spans="11:12">
      <c r="K361" s="435">
        <v>2139</v>
      </c>
      <c r="L361" t="s">
        <v>214</v>
      </c>
    </row>
    <row r="362" spans="11:12">
      <c r="K362" s="435">
        <v>2140</v>
      </c>
      <c r="L362" t="s">
        <v>214</v>
      </c>
    </row>
    <row r="363" spans="11:12">
      <c r="K363" s="435">
        <v>2141</v>
      </c>
      <c r="L363" t="s">
        <v>214</v>
      </c>
    </row>
    <row r="364" spans="11:12">
      <c r="K364" s="435">
        <v>2142</v>
      </c>
      <c r="L364" t="s">
        <v>214</v>
      </c>
    </row>
    <row r="365" spans="11:12">
      <c r="K365" s="435">
        <v>2143</v>
      </c>
      <c r="L365" t="s">
        <v>214</v>
      </c>
    </row>
    <row r="366" spans="11:12">
      <c r="K366" s="435">
        <v>2144</v>
      </c>
      <c r="L366" t="s">
        <v>214</v>
      </c>
    </row>
    <row r="367" spans="11:12">
      <c r="K367" s="435">
        <v>2145</v>
      </c>
      <c r="L367" t="s">
        <v>214</v>
      </c>
    </row>
    <row r="368" spans="11:12">
      <c r="K368" s="435">
        <v>2148</v>
      </c>
      <c r="L368" t="s">
        <v>214</v>
      </c>
    </row>
    <row r="369" spans="11:12">
      <c r="K369" s="435">
        <v>2149</v>
      </c>
      <c r="L369" t="s">
        <v>214</v>
      </c>
    </row>
    <row r="370" spans="11:12">
      <c r="K370" s="435">
        <v>2150</v>
      </c>
      <c r="L370" t="s">
        <v>214</v>
      </c>
    </row>
    <row r="371" spans="11:12">
      <c r="K371" s="435">
        <v>2151</v>
      </c>
      <c r="L371" t="s">
        <v>214</v>
      </c>
    </row>
    <row r="372" spans="11:12">
      <c r="K372" s="435">
        <v>2152</v>
      </c>
      <c r="L372" t="s">
        <v>214</v>
      </c>
    </row>
    <row r="373" spans="11:12">
      <c r="K373" s="435">
        <v>2155</v>
      </c>
      <c r="L373" t="s">
        <v>214</v>
      </c>
    </row>
    <row r="374" spans="11:12">
      <c r="K374" s="435">
        <v>2163</v>
      </c>
      <c r="L374" t="s">
        <v>214</v>
      </c>
    </row>
    <row r="375" spans="11:12">
      <c r="K375" s="435">
        <v>2169</v>
      </c>
      <c r="L375" t="s">
        <v>214</v>
      </c>
    </row>
    <row r="376" spans="11:12">
      <c r="K376" s="435">
        <v>2170</v>
      </c>
      <c r="L376" t="s">
        <v>214</v>
      </c>
    </row>
    <row r="377" spans="11:12">
      <c r="K377" s="435">
        <v>2171</v>
      </c>
      <c r="L377" t="s">
        <v>214</v>
      </c>
    </row>
    <row r="378" spans="11:12">
      <c r="K378" s="435">
        <v>2176</v>
      </c>
      <c r="L378" t="s">
        <v>214</v>
      </c>
    </row>
    <row r="379" spans="11:12">
      <c r="K379" s="435">
        <v>2180</v>
      </c>
      <c r="L379" t="s">
        <v>214</v>
      </c>
    </row>
    <row r="380" spans="11:12">
      <c r="K380" s="435">
        <v>2184</v>
      </c>
      <c r="L380" t="s">
        <v>214</v>
      </c>
    </row>
    <row r="381" spans="11:12">
      <c r="K381" s="435">
        <v>2186</v>
      </c>
      <c r="L381" t="s">
        <v>214</v>
      </c>
    </row>
    <row r="382" spans="11:12">
      <c r="K382" s="435">
        <v>2188</v>
      </c>
      <c r="L382" t="s">
        <v>214</v>
      </c>
    </row>
    <row r="383" spans="11:12">
      <c r="K383" s="435">
        <v>2189</v>
      </c>
      <c r="L383" t="s">
        <v>214</v>
      </c>
    </row>
    <row r="384" spans="11:12">
      <c r="K384" s="435">
        <v>2190</v>
      </c>
      <c r="L384" t="s">
        <v>214</v>
      </c>
    </row>
    <row r="385" spans="11:12">
      <c r="K385" s="435">
        <v>2191</v>
      </c>
      <c r="L385" t="s">
        <v>214</v>
      </c>
    </row>
    <row r="386" spans="11:12">
      <c r="K386" s="435">
        <v>2199</v>
      </c>
      <c r="L386" t="s">
        <v>214</v>
      </c>
    </row>
    <row r="387" spans="11:12">
      <c r="K387" s="435">
        <v>2203</v>
      </c>
      <c r="L387" t="s">
        <v>214</v>
      </c>
    </row>
    <row r="388" spans="11:12">
      <c r="K388" s="435">
        <v>2210</v>
      </c>
      <c r="L388" t="s">
        <v>214</v>
      </c>
    </row>
    <row r="389" spans="11:12">
      <c r="K389" s="435">
        <v>2215</v>
      </c>
      <c r="L389" t="s">
        <v>214</v>
      </c>
    </row>
    <row r="390" spans="11:12">
      <c r="K390" s="435">
        <v>2301</v>
      </c>
      <c r="L390" t="s">
        <v>214</v>
      </c>
    </row>
    <row r="391" spans="11:12">
      <c r="K391" s="435">
        <v>2302</v>
      </c>
      <c r="L391" t="s">
        <v>214</v>
      </c>
    </row>
    <row r="392" spans="11:12">
      <c r="K392" s="435">
        <v>2322</v>
      </c>
      <c r="L392" t="s">
        <v>214</v>
      </c>
    </row>
    <row r="393" spans="11:12">
      <c r="K393" s="435">
        <v>2324</v>
      </c>
      <c r="L393" t="s">
        <v>214</v>
      </c>
    </row>
    <row r="394" spans="11:12">
      <c r="K394" s="435">
        <v>2330</v>
      </c>
      <c r="L394" t="s">
        <v>214</v>
      </c>
    </row>
    <row r="395" spans="11:12">
      <c r="K395" s="435">
        <v>2332</v>
      </c>
      <c r="L395" t="s">
        <v>214</v>
      </c>
    </row>
    <row r="396" spans="11:12">
      <c r="K396" s="435">
        <v>2333</v>
      </c>
      <c r="L396" t="s">
        <v>214</v>
      </c>
    </row>
    <row r="397" spans="11:12">
      <c r="K397" s="435">
        <v>2338</v>
      </c>
      <c r="L397" t="s">
        <v>214</v>
      </c>
    </row>
    <row r="398" spans="11:12">
      <c r="K398" s="435">
        <v>2339</v>
      </c>
      <c r="L398" t="s">
        <v>214</v>
      </c>
    </row>
    <row r="399" spans="11:12">
      <c r="K399" s="435">
        <v>2341</v>
      </c>
      <c r="L399" t="s">
        <v>214</v>
      </c>
    </row>
    <row r="400" spans="11:12">
      <c r="K400" s="435">
        <v>2343</v>
      </c>
      <c r="L400" t="s">
        <v>214</v>
      </c>
    </row>
    <row r="401" spans="11:12">
      <c r="K401" s="435">
        <v>2346</v>
      </c>
      <c r="L401" t="s">
        <v>214</v>
      </c>
    </row>
    <row r="402" spans="11:12">
      <c r="K402" s="435">
        <v>2347</v>
      </c>
      <c r="L402" t="s">
        <v>214</v>
      </c>
    </row>
    <row r="403" spans="11:12">
      <c r="K403" s="435">
        <v>2351</v>
      </c>
      <c r="L403" t="s">
        <v>214</v>
      </c>
    </row>
    <row r="404" spans="11:12">
      <c r="K404" s="435">
        <v>2356</v>
      </c>
      <c r="L404" t="s">
        <v>214</v>
      </c>
    </row>
    <row r="405" spans="11:12">
      <c r="K405" s="435">
        <v>2357</v>
      </c>
      <c r="L405" t="s">
        <v>214</v>
      </c>
    </row>
    <row r="406" spans="11:12">
      <c r="K406" s="435">
        <v>2359</v>
      </c>
      <c r="L406" t="s">
        <v>214</v>
      </c>
    </row>
    <row r="407" spans="11:12">
      <c r="K407" s="435">
        <v>2360</v>
      </c>
      <c r="L407" t="s">
        <v>214</v>
      </c>
    </row>
    <row r="408" spans="11:12">
      <c r="K408" s="435">
        <v>2364</v>
      </c>
      <c r="L408" t="s">
        <v>214</v>
      </c>
    </row>
    <row r="409" spans="11:12">
      <c r="K409" s="435">
        <v>2366</v>
      </c>
      <c r="L409" t="s">
        <v>214</v>
      </c>
    </row>
    <row r="410" spans="11:12">
      <c r="K410" s="435">
        <v>2367</v>
      </c>
      <c r="L410" t="s">
        <v>214</v>
      </c>
    </row>
    <row r="411" spans="11:12">
      <c r="K411" s="435">
        <v>2368</v>
      </c>
      <c r="L411" t="s">
        <v>214</v>
      </c>
    </row>
    <row r="412" spans="11:12">
      <c r="K412" s="435">
        <v>2370</v>
      </c>
      <c r="L412" t="s">
        <v>214</v>
      </c>
    </row>
    <row r="413" spans="11:12">
      <c r="K413" s="435">
        <v>2375</v>
      </c>
      <c r="L413" t="s">
        <v>214</v>
      </c>
    </row>
    <row r="414" spans="11:12">
      <c r="K414" s="435">
        <v>2379</v>
      </c>
      <c r="L414" t="s">
        <v>214</v>
      </c>
    </row>
    <row r="415" spans="11:12">
      <c r="K415" s="435">
        <v>2382</v>
      </c>
      <c r="L415" t="s">
        <v>214</v>
      </c>
    </row>
    <row r="416" spans="11:12">
      <c r="K416" s="435">
        <v>2420</v>
      </c>
      <c r="L416" t="s">
        <v>214</v>
      </c>
    </row>
    <row r="417" spans="11:12">
      <c r="K417" s="435">
        <v>2421</v>
      </c>
      <c r="L417" t="s">
        <v>214</v>
      </c>
    </row>
    <row r="418" spans="11:12">
      <c r="K418" s="435">
        <v>2445</v>
      </c>
      <c r="L418" t="s">
        <v>214</v>
      </c>
    </row>
    <row r="419" spans="11:12">
      <c r="K419" s="435">
        <v>2446</v>
      </c>
      <c r="L419" t="s">
        <v>214</v>
      </c>
    </row>
    <row r="420" spans="11:12">
      <c r="K420" s="435">
        <v>2451</v>
      </c>
      <c r="L420" t="s">
        <v>214</v>
      </c>
    </row>
    <row r="421" spans="11:12">
      <c r="K421" s="435">
        <v>2452</v>
      </c>
      <c r="L421" t="s">
        <v>214</v>
      </c>
    </row>
    <row r="422" spans="11:12">
      <c r="K422" s="435">
        <v>2453</v>
      </c>
      <c r="L422" t="s">
        <v>214</v>
      </c>
    </row>
    <row r="423" spans="11:12">
      <c r="K423" s="435">
        <v>2457</v>
      </c>
      <c r="L423" t="s">
        <v>214</v>
      </c>
    </row>
    <row r="424" spans="11:12">
      <c r="K424" s="435">
        <v>2458</v>
      </c>
      <c r="L424" t="s">
        <v>214</v>
      </c>
    </row>
    <row r="425" spans="11:12">
      <c r="K425" s="435">
        <v>2459</v>
      </c>
      <c r="L425" t="s">
        <v>214</v>
      </c>
    </row>
    <row r="426" spans="11:12">
      <c r="K426" s="435">
        <v>2460</v>
      </c>
      <c r="L426" t="s">
        <v>214</v>
      </c>
    </row>
    <row r="427" spans="11:12">
      <c r="K427" s="435">
        <v>2461</v>
      </c>
      <c r="L427" t="s">
        <v>214</v>
      </c>
    </row>
    <row r="428" spans="11:12">
      <c r="K428" s="435">
        <v>2462</v>
      </c>
      <c r="L428" t="s">
        <v>214</v>
      </c>
    </row>
    <row r="429" spans="11:12">
      <c r="K429" s="435">
        <v>2464</v>
      </c>
      <c r="L429" t="s">
        <v>214</v>
      </c>
    </row>
    <row r="430" spans="11:12">
      <c r="K430" s="435">
        <v>2465</v>
      </c>
      <c r="L430" t="s">
        <v>214</v>
      </c>
    </row>
    <row r="431" spans="11:12">
      <c r="K431" s="435">
        <v>2466</v>
      </c>
      <c r="L431" t="s">
        <v>214</v>
      </c>
    </row>
    <row r="432" spans="11:12">
      <c r="K432" s="435">
        <v>2467</v>
      </c>
      <c r="L432" t="s">
        <v>214</v>
      </c>
    </row>
    <row r="433" spans="11:12">
      <c r="K433" s="435">
        <v>2468</v>
      </c>
      <c r="L433" t="s">
        <v>214</v>
      </c>
    </row>
    <row r="434" spans="11:12">
      <c r="K434" s="435">
        <v>2472</v>
      </c>
      <c r="L434" t="s">
        <v>214</v>
      </c>
    </row>
    <row r="435" spans="11:12">
      <c r="K435" s="435">
        <v>2474</v>
      </c>
      <c r="L435" t="s">
        <v>214</v>
      </c>
    </row>
    <row r="436" spans="11:12">
      <c r="K436" s="435">
        <v>2476</v>
      </c>
      <c r="L436" t="s">
        <v>214</v>
      </c>
    </row>
    <row r="437" spans="11:12">
      <c r="K437" s="435">
        <v>2478</v>
      </c>
      <c r="L437" t="s">
        <v>214</v>
      </c>
    </row>
    <row r="438" spans="11:12">
      <c r="K438" s="435">
        <v>2481</v>
      </c>
      <c r="L438" t="s">
        <v>214</v>
      </c>
    </row>
    <row r="439" spans="11:12">
      <c r="K439" s="435">
        <v>2482</v>
      </c>
      <c r="L439" t="s">
        <v>214</v>
      </c>
    </row>
    <row r="440" spans="11:12">
      <c r="K440" s="435">
        <v>2492</v>
      </c>
      <c r="L440" t="s">
        <v>214</v>
      </c>
    </row>
    <row r="441" spans="11:12">
      <c r="K441" s="435">
        <v>2493</v>
      </c>
      <c r="L441" t="s">
        <v>214</v>
      </c>
    </row>
    <row r="442" spans="11:12">
      <c r="K442" s="435">
        <v>2494</v>
      </c>
      <c r="L442" t="s">
        <v>214</v>
      </c>
    </row>
    <row r="443" spans="11:12">
      <c r="K443" s="435">
        <v>2532</v>
      </c>
      <c r="L443" t="s">
        <v>214</v>
      </c>
    </row>
    <row r="444" spans="11:12">
      <c r="K444" s="435">
        <v>2534</v>
      </c>
      <c r="L444" t="s">
        <v>214</v>
      </c>
    </row>
    <row r="445" spans="11:12">
      <c r="K445" s="435">
        <v>2535</v>
      </c>
      <c r="L445" t="s">
        <v>214</v>
      </c>
    </row>
    <row r="446" spans="11:12">
      <c r="K446" s="435">
        <v>2536</v>
      </c>
      <c r="L446" t="s">
        <v>214</v>
      </c>
    </row>
    <row r="447" spans="11:12">
      <c r="K447" s="435">
        <v>2537</v>
      </c>
      <c r="L447" t="s">
        <v>214</v>
      </c>
    </row>
    <row r="448" spans="11:12">
      <c r="K448" s="435">
        <v>2538</v>
      </c>
      <c r="L448" t="s">
        <v>214</v>
      </c>
    </row>
    <row r="449" spans="11:12">
      <c r="K449" s="435">
        <v>2539</v>
      </c>
      <c r="L449" t="s">
        <v>214</v>
      </c>
    </row>
    <row r="450" spans="11:12">
      <c r="K450" s="435">
        <v>2540</v>
      </c>
      <c r="L450" t="s">
        <v>214</v>
      </c>
    </row>
    <row r="451" spans="11:12">
      <c r="K451" s="435">
        <v>2542</v>
      </c>
      <c r="L451" t="s">
        <v>214</v>
      </c>
    </row>
    <row r="452" spans="11:12">
      <c r="K452" s="435">
        <v>2543</v>
      </c>
      <c r="L452" t="s">
        <v>214</v>
      </c>
    </row>
    <row r="453" spans="11:12">
      <c r="K453" s="435">
        <v>2553</v>
      </c>
      <c r="L453" t="s">
        <v>214</v>
      </c>
    </row>
    <row r="454" spans="11:12">
      <c r="K454" s="435">
        <v>2554</v>
      </c>
      <c r="L454" t="s">
        <v>214</v>
      </c>
    </row>
    <row r="455" spans="11:12">
      <c r="K455" s="435">
        <v>2556</v>
      </c>
      <c r="L455" t="s">
        <v>214</v>
      </c>
    </row>
    <row r="456" spans="11:12">
      <c r="K456" s="435">
        <v>2557</v>
      </c>
      <c r="L456" t="s">
        <v>214</v>
      </c>
    </row>
    <row r="457" spans="11:12">
      <c r="K457" s="435">
        <v>2558</v>
      </c>
      <c r="L457" t="s">
        <v>214</v>
      </c>
    </row>
    <row r="458" spans="11:12">
      <c r="K458" s="435">
        <v>2559</v>
      </c>
      <c r="L458" t="s">
        <v>214</v>
      </c>
    </row>
    <row r="459" spans="11:12">
      <c r="K459" s="435">
        <v>2561</v>
      </c>
      <c r="L459" t="s">
        <v>214</v>
      </c>
    </row>
    <row r="460" spans="11:12">
      <c r="K460" s="435">
        <v>2562</v>
      </c>
      <c r="L460" t="s">
        <v>214</v>
      </c>
    </row>
    <row r="461" spans="11:12">
      <c r="K461" s="435">
        <v>2563</v>
      </c>
      <c r="L461" t="s">
        <v>214</v>
      </c>
    </row>
    <row r="462" spans="11:12">
      <c r="K462" s="435">
        <v>2564</v>
      </c>
      <c r="L462" t="s">
        <v>214</v>
      </c>
    </row>
    <row r="463" spans="11:12">
      <c r="K463" s="435">
        <v>2568</v>
      </c>
      <c r="L463" t="s">
        <v>214</v>
      </c>
    </row>
    <row r="464" spans="11:12">
      <c r="K464" s="435">
        <v>2571</v>
      </c>
      <c r="L464" t="s">
        <v>214</v>
      </c>
    </row>
    <row r="465" spans="11:12">
      <c r="K465" s="435">
        <v>2575</v>
      </c>
      <c r="L465" t="s">
        <v>214</v>
      </c>
    </row>
    <row r="466" spans="11:12">
      <c r="K466" s="435">
        <v>2576</v>
      </c>
      <c r="L466" t="s">
        <v>214</v>
      </c>
    </row>
    <row r="467" spans="11:12">
      <c r="K467" s="435">
        <v>2584</v>
      </c>
      <c r="L467" t="s">
        <v>214</v>
      </c>
    </row>
    <row r="468" spans="11:12">
      <c r="K468" s="435">
        <v>2601</v>
      </c>
      <c r="L468" t="s">
        <v>214</v>
      </c>
    </row>
    <row r="469" spans="11:12">
      <c r="K469" s="435">
        <v>2630</v>
      </c>
      <c r="L469" t="s">
        <v>214</v>
      </c>
    </row>
    <row r="470" spans="11:12">
      <c r="K470" s="435">
        <v>2631</v>
      </c>
      <c r="L470" t="s">
        <v>214</v>
      </c>
    </row>
    <row r="471" spans="11:12">
      <c r="K471" s="435">
        <v>2632</v>
      </c>
      <c r="L471" t="s">
        <v>214</v>
      </c>
    </row>
    <row r="472" spans="11:12">
      <c r="K472" s="435">
        <v>2633</v>
      </c>
      <c r="L472" t="s">
        <v>214</v>
      </c>
    </row>
    <row r="473" spans="11:12">
      <c r="K473" s="435">
        <v>2635</v>
      </c>
      <c r="L473" t="s">
        <v>214</v>
      </c>
    </row>
    <row r="474" spans="11:12">
      <c r="K474" s="435">
        <v>2637</v>
      </c>
      <c r="L474" t="s">
        <v>214</v>
      </c>
    </row>
    <row r="475" spans="11:12">
      <c r="K475" s="435">
        <v>2638</v>
      </c>
      <c r="L475" t="s">
        <v>214</v>
      </c>
    </row>
    <row r="476" spans="11:12">
      <c r="K476" s="435">
        <v>2639</v>
      </c>
      <c r="L476" t="s">
        <v>214</v>
      </c>
    </row>
    <row r="477" spans="11:12">
      <c r="K477" s="435">
        <v>2641</v>
      </c>
      <c r="L477" t="s">
        <v>214</v>
      </c>
    </row>
    <row r="478" spans="11:12">
      <c r="K478" s="435">
        <v>2642</v>
      </c>
      <c r="L478" t="s">
        <v>214</v>
      </c>
    </row>
    <row r="479" spans="11:12">
      <c r="K479" s="435">
        <v>2643</v>
      </c>
      <c r="L479" t="s">
        <v>214</v>
      </c>
    </row>
    <row r="480" spans="11:12">
      <c r="K480" s="435">
        <v>2644</v>
      </c>
      <c r="L480" t="s">
        <v>214</v>
      </c>
    </row>
    <row r="481" spans="11:12">
      <c r="K481" s="435">
        <v>2645</v>
      </c>
      <c r="L481" t="s">
        <v>214</v>
      </c>
    </row>
    <row r="482" spans="11:12">
      <c r="K482" s="435">
        <v>2646</v>
      </c>
      <c r="L482" t="s">
        <v>214</v>
      </c>
    </row>
    <row r="483" spans="11:12">
      <c r="K483" s="435">
        <v>2647</v>
      </c>
      <c r="L483" t="s">
        <v>214</v>
      </c>
    </row>
    <row r="484" spans="11:12">
      <c r="K484" s="435">
        <v>2648</v>
      </c>
      <c r="L484" t="s">
        <v>214</v>
      </c>
    </row>
    <row r="485" spans="11:12">
      <c r="K485" s="435">
        <v>2649</v>
      </c>
      <c r="L485" t="s">
        <v>214</v>
      </c>
    </row>
    <row r="486" spans="11:12">
      <c r="K486" s="435">
        <v>2650</v>
      </c>
      <c r="L486" t="s">
        <v>214</v>
      </c>
    </row>
    <row r="487" spans="11:12">
      <c r="K487" s="435">
        <v>2651</v>
      </c>
      <c r="L487" t="s">
        <v>214</v>
      </c>
    </row>
    <row r="488" spans="11:12">
      <c r="K488" s="435">
        <v>2652</v>
      </c>
      <c r="L488" t="s">
        <v>214</v>
      </c>
    </row>
    <row r="489" spans="11:12">
      <c r="K489" s="435">
        <v>2653</v>
      </c>
      <c r="L489" t="s">
        <v>214</v>
      </c>
    </row>
    <row r="490" spans="11:12">
      <c r="K490" s="435">
        <v>2655</v>
      </c>
      <c r="L490" t="s">
        <v>214</v>
      </c>
    </row>
    <row r="491" spans="11:12">
      <c r="K491" s="435">
        <v>2657</v>
      </c>
      <c r="L491" t="s">
        <v>214</v>
      </c>
    </row>
    <row r="492" spans="11:12">
      <c r="K492" s="435">
        <v>2659</v>
      </c>
      <c r="L492" t="s">
        <v>214</v>
      </c>
    </row>
    <row r="493" spans="11:12">
      <c r="K493" s="435">
        <v>2660</v>
      </c>
      <c r="L493" t="s">
        <v>214</v>
      </c>
    </row>
    <row r="494" spans="11:12">
      <c r="K494" s="435">
        <v>2663</v>
      </c>
      <c r="L494" t="s">
        <v>214</v>
      </c>
    </row>
    <row r="495" spans="11:12">
      <c r="K495" s="435">
        <v>2664</v>
      </c>
      <c r="L495" t="s">
        <v>214</v>
      </c>
    </row>
    <row r="496" spans="11:12">
      <c r="K496" s="435">
        <v>2666</v>
      </c>
      <c r="L496" t="s">
        <v>214</v>
      </c>
    </row>
    <row r="497" spans="11:12">
      <c r="K497" s="435">
        <v>2667</v>
      </c>
      <c r="L497" t="s">
        <v>214</v>
      </c>
    </row>
    <row r="498" spans="11:12">
      <c r="K498" s="435">
        <v>2668</v>
      </c>
      <c r="L498" t="s">
        <v>214</v>
      </c>
    </row>
    <row r="499" spans="11:12">
      <c r="K499" s="435">
        <v>2669</v>
      </c>
      <c r="L499" t="s">
        <v>214</v>
      </c>
    </row>
    <row r="500" spans="11:12">
      <c r="K500" s="435">
        <v>2670</v>
      </c>
      <c r="L500" t="s">
        <v>214</v>
      </c>
    </row>
    <row r="501" spans="11:12">
      <c r="K501" s="435">
        <v>2671</v>
      </c>
      <c r="L501" t="s">
        <v>214</v>
      </c>
    </row>
    <row r="502" spans="11:12">
      <c r="K502" s="435">
        <v>2672</v>
      </c>
      <c r="L502" t="s">
        <v>214</v>
      </c>
    </row>
    <row r="503" spans="11:12">
      <c r="K503" s="435">
        <v>2673</v>
      </c>
      <c r="L503" t="s">
        <v>214</v>
      </c>
    </row>
    <row r="504" spans="11:12">
      <c r="K504" s="435">
        <v>2675</v>
      </c>
      <c r="L504" t="s">
        <v>214</v>
      </c>
    </row>
    <row r="505" spans="11:12">
      <c r="K505" s="435">
        <v>2702</v>
      </c>
      <c r="L505" t="s">
        <v>214</v>
      </c>
    </row>
    <row r="506" spans="11:12">
      <c r="K506" s="435">
        <v>2703</v>
      </c>
      <c r="L506" t="s">
        <v>214</v>
      </c>
    </row>
    <row r="507" spans="11:12">
      <c r="K507" s="435">
        <v>2713</v>
      </c>
      <c r="L507" t="s">
        <v>214</v>
      </c>
    </row>
    <row r="508" spans="11:12">
      <c r="K508" s="435">
        <v>2715</v>
      </c>
      <c r="L508" t="s">
        <v>214</v>
      </c>
    </row>
    <row r="509" spans="11:12">
      <c r="K509" s="435">
        <v>2717</v>
      </c>
      <c r="L509" t="s">
        <v>214</v>
      </c>
    </row>
    <row r="510" spans="11:12">
      <c r="K510" s="435">
        <v>2718</v>
      </c>
      <c r="L510" t="s">
        <v>214</v>
      </c>
    </row>
    <row r="511" spans="11:12">
      <c r="K511" s="435">
        <v>2719</v>
      </c>
      <c r="L511" t="s">
        <v>214</v>
      </c>
    </row>
    <row r="512" spans="11:12">
      <c r="K512" s="435">
        <v>2720</v>
      </c>
      <c r="L512" t="s">
        <v>214</v>
      </c>
    </row>
    <row r="513" spans="11:12">
      <c r="K513" s="435">
        <v>2721</v>
      </c>
      <c r="L513" t="s">
        <v>214</v>
      </c>
    </row>
    <row r="514" spans="11:12">
      <c r="K514" s="435">
        <v>2723</v>
      </c>
      <c r="L514" t="s">
        <v>214</v>
      </c>
    </row>
    <row r="515" spans="11:12">
      <c r="K515" s="435">
        <v>2724</v>
      </c>
      <c r="L515" t="s">
        <v>214</v>
      </c>
    </row>
    <row r="516" spans="11:12">
      <c r="K516" s="435">
        <v>2725</v>
      </c>
      <c r="L516" t="s">
        <v>214</v>
      </c>
    </row>
    <row r="517" spans="11:12">
      <c r="K517" s="435">
        <v>2726</v>
      </c>
      <c r="L517" t="s">
        <v>214</v>
      </c>
    </row>
    <row r="518" spans="11:12">
      <c r="K518" s="435">
        <v>2738</v>
      </c>
      <c r="L518" t="s">
        <v>214</v>
      </c>
    </row>
    <row r="519" spans="11:12">
      <c r="K519" s="435">
        <v>2739</v>
      </c>
      <c r="L519" t="s">
        <v>214</v>
      </c>
    </row>
    <row r="520" spans="11:12">
      <c r="K520" s="435">
        <v>2740</v>
      </c>
      <c r="L520" t="s">
        <v>214</v>
      </c>
    </row>
    <row r="521" spans="11:12">
      <c r="K521" s="435">
        <v>2743</v>
      </c>
      <c r="L521" t="s">
        <v>214</v>
      </c>
    </row>
    <row r="522" spans="11:12">
      <c r="K522" s="435">
        <v>2744</v>
      </c>
      <c r="L522" t="s">
        <v>214</v>
      </c>
    </row>
    <row r="523" spans="11:12">
      <c r="K523" s="435">
        <v>2745</v>
      </c>
      <c r="L523" t="s">
        <v>214</v>
      </c>
    </row>
    <row r="524" spans="11:12">
      <c r="K524" s="435">
        <v>2746</v>
      </c>
      <c r="L524" t="s">
        <v>214</v>
      </c>
    </row>
    <row r="525" spans="11:12">
      <c r="K525" s="435">
        <v>2747</v>
      </c>
      <c r="L525" t="s">
        <v>214</v>
      </c>
    </row>
    <row r="526" spans="11:12">
      <c r="K526" s="435">
        <v>2748</v>
      </c>
      <c r="L526" t="s">
        <v>214</v>
      </c>
    </row>
    <row r="527" spans="11:12">
      <c r="K527" s="435">
        <v>2760</v>
      </c>
      <c r="L527" t="s">
        <v>214</v>
      </c>
    </row>
    <row r="528" spans="11:12">
      <c r="K528" s="435">
        <v>2762</v>
      </c>
      <c r="L528" t="s">
        <v>214</v>
      </c>
    </row>
    <row r="529" spans="11:12">
      <c r="K529" s="435">
        <v>2763</v>
      </c>
      <c r="L529" t="s">
        <v>214</v>
      </c>
    </row>
    <row r="530" spans="11:12">
      <c r="K530" s="435">
        <v>2764</v>
      </c>
      <c r="L530" t="s">
        <v>214</v>
      </c>
    </row>
    <row r="531" spans="11:12">
      <c r="K531" s="435">
        <v>2766</v>
      </c>
      <c r="L531" t="s">
        <v>214</v>
      </c>
    </row>
    <row r="532" spans="11:12">
      <c r="K532" s="435">
        <v>2767</v>
      </c>
      <c r="L532" t="s">
        <v>214</v>
      </c>
    </row>
    <row r="533" spans="11:12">
      <c r="K533" s="435">
        <v>2769</v>
      </c>
      <c r="L533" t="s">
        <v>214</v>
      </c>
    </row>
    <row r="534" spans="11:12">
      <c r="K534" s="435">
        <v>2770</v>
      </c>
      <c r="L534" t="s">
        <v>214</v>
      </c>
    </row>
    <row r="535" spans="11:12">
      <c r="K535" s="435">
        <v>2771</v>
      </c>
      <c r="L535" t="s">
        <v>214</v>
      </c>
    </row>
    <row r="536" spans="11:12">
      <c r="K536" s="435">
        <v>2777</v>
      </c>
      <c r="L536" t="s">
        <v>214</v>
      </c>
    </row>
    <row r="537" spans="11:12">
      <c r="K537" s="435">
        <v>2779</v>
      </c>
      <c r="L537" t="s">
        <v>214</v>
      </c>
    </row>
    <row r="538" spans="11:12">
      <c r="K538" s="435">
        <v>2780</v>
      </c>
      <c r="L538" t="s">
        <v>214</v>
      </c>
    </row>
    <row r="539" spans="11:12">
      <c r="K539" s="435">
        <v>2790</v>
      </c>
      <c r="L539" t="s">
        <v>214</v>
      </c>
    </row>
    <row r="540" spans="11:12">
      <c r="K540" s="435">
        <v>2791</v>
      </c>
      <c r="L540" t="s">
        <v>214</v>
      </c>
    </row>
    <row r="541" spans="11:12">
      <c r="K541" s="435">
        <v>2802</v>
      </c>
      <c r="L541" t="s">
        <v>214</v>
      </c>
    </row>
    <row r="542" spans="11:12">
      <c r="K542" s="435">
        <v>2804</v>
      </c>
      <c r="L542" t="s">
        <v>214</v>
      </c>
    </row>
    <row r="543" spans="11:12">
      <c r="K543" s="435">
        <v>2806</v>
      </c>
      <c r="L543" t="s">
        <v>214</v>
      </c>
    </row>
    <row r="544" spans="11:12">
      <c r="K544" s="435">
        <v>2807</v>
      </c>
      <c r="L544" t="s">
        <v>214</v>
      </c>
    </row>
    <row r="545" spans="11:12">
      <c r="K545" s="435">
        <v>2808</v>
      </c>
      <c r="L545" t="s">
        <v>214</v>
      </c>
    </row>
    <row r="546" spans="11:12">
      <c r="K546" s="435">
        <v>2809</v>
      </c>
      <c r="L546" t="s">
        <v>214</v>
      </c>
    </row>
    <row r="547" spans="11:12">
      <c r="K547" s="435">
        <v>2812</v>
      </c>
      <c r="L547" t="s">
        <v>214</v>
      </c>
    </row>
    <row r="548" spans="11:12">
      <c r="K548" s="435">
        <v>2813</v>
      </c>
      <c r="L548" t="s">
        <v>214</v>
      </c>
    </row>
    <row r="549" spans="11:12">
      <c r="K549" s="435">
        <v>2814</v>
      </c>
      <c r="L549" t="s">
        <v>214</v>
      </c>
    </row>
    <row r="550" spans="11:12">
      <c r="K550" s="435">
        <v>2815</v>
      </c>
      <c r="L550" t="s">
        <v>214</v>
      </c>
    </row>
    <row r="551" spans="11:12">
      <c r="K551" s="435">
        <v>2816</v>
      </c>
      <c r="L551" t="s">
        <v>214</v>
      </c>
    </row>
    <row r="552" spans="11:12">
      <c r="K552" s="435">
        <v>2817</v>
      </c>
      <c r="L552" t="s">
        <v>214</v>
      </c>
    </row>
    <row r="553" spans="11:12">
      <c r="K553" s="435">
        <v>2818</v>
      </c>
      <c r="L553" t="s">
        <v>214</v>
      </c>
    </row>
    <row r="554" spans="11:12">
      <c r="K554" s="435">
        <v>2822</v>
      </c>
      <c r="L554" t="s">
        <v>214</v>
      </c>
    </row>
    <row r="555" spans="11:12">
      <c r="K555" s="435">
        <v>2825</v>
      </c>
      <c r="L555" t="s">
        <v>214</v>
      </c>
    </row>
    <row r="556" spans="11:12">
      <c r="K556" s="435">
        <v>2826</v>
      </c>
      <c r="L556" t="s">
        <v>214</v>
      </c>
    </row>
    <row r="557" spans="11:12">
      <c r="K557" s="435">
        <v>2827</v>
      </c>
      <c r="L557" t="s">
        <v>214</v>
      </c>
    </row>
    <row r="558" spans="11:12">
      <c r="K558" s="435">
        <v>2828</v>
      </c>
      <c r="L558" t="s">
        <v>214</v>
      </c>
    </row>
    <row r="559" spans="11:12">
      <c r="K559" s="435">
        <v>2830</v>
      </c>
      <c r="L559" t="s">
        <v>214</v>
      </c>
    </row>
    <row r="560" spans="11:12">
      <c r="K560" s="435">
        <v>2831</v>
      </c>
      <c r="L560" t="s">
        <v>214</v>
      </c>
    </row>
    <row r="561" spans="11:12">
      <c r="K561" s="435">
        <v>2832</v>
      </c>
      <c r="L561" t="s">
        <v>214</v>
      </c>
    </row>
    <row r="562" spans="11:12">
      <c r="K562" s="435">
        <v>2833</v>
      </c>
      <c r="L562" t="s">
        <v>214</v>
      </c>
    </row>
    <row r="563" spans="11:12">
      <c r="K563" s="435">
        <v>2835</v>
      </c>
      <c r="L563" t="s">
        <v>214</v>
      </c>
    </row>
    <row r="564" spans="11:12">
      <c r="K564" s="435">
        <v>2836</v>
      </c>
      <c r="L564" t="s">
        <v>214</v>
      </c>
    </row>
    <row r="565" spans="11:12">
      <c r="K565" s="435">
        <v>2837</v>
      </c>
      <c r="L565" t="s">
        <v>214</v>
      </c>
    </row>
    <row r="566" spans="11:12">
      <c r="K566" s="435">
        <v>2838</v>
      </c>
      <c r="L566" t="s">
        <v>214</v>
      </c>
    </row>
    <row r="567" spans="11:12">
      <c r="K567" s="435">
        <v>2839</v>
      </c>
      <c r="L567" t="s">
        <v>214</v>
      </c>
    </row>
    <row r="568" spans="11:12">
      <c r="K568" s="435">
        <v>2840</v>
      </c>
      <c r="L568" t="s">
        <v>214</v>
      </c>
    </row>
    <row r="569" spans="11:12">
      <c r="K569" s="435">
        <v>2841</v>
      </c>
      <c r="L569" t="s">
        <v>214</v>
      </c>
    </row>
    <row r="570" spans="11:12">
      <c r="K570" s="435">
        <v>2842</v>
      </c>
      <c r="L570" t="s">
        <v>214</v>
      </c>
    </row>
    <row r="571" spans="11:12">
      <c r="K571" s="435">
        <v>2852</v>
      </c>
      <c r="L571" t="s">
        <v>214</v>
      </c>
    </row>
    <row r="572" spans="11:12">
      <c r="K572" s="435">
        <v>2857</v>
      </c>
      <c r="L572" t="s">
        <v>214</v>
      </c>
    </row>
    <row r="573" spans="11:12">
      <c r="K573" s="435">
        <v>2858</v>
      </c>
      <c r="L573" t="s">
        <v>214</v>
      </c>
    </row>
    <row r="574" spans="11:12">
      <c r="K574" s="435">
        <v>2859</v>
      </c>
      <c r="L574" t="s">
        <v>214</v>
      </c>
    </row>
    <row r="575" spans="11:12">
      <c r="K575" s="435">
        <v>2860</v>
      </c>
      <c r="L575" t="s">
        <v>214</v>
      </c>
    </row>
    <row r="576" spans="11:12">
      <c r="K576" s="435">
        <v>2861</v>
      </c>
      <c r="L576" t="s">
        <v>214</v>
      </c>
    </row>
    <row r="577" spans="11:12">
      <c r="K577" s="435">
        <v>2863</v>
      </c>
      <c r="L577" t="s">
        <v>214</v>
      </c>
    </row>
    <row r="578" spans="11:12">
      <c r="K578" s="435">
        <v>2864</v>
      </c>
      <c r="L578" t="s">
        <v>214</v>
      </c>
    </row>
    <row r="579" spans="11:12">
      <c r="K579" s="435">
        <v>2865</v>
      </c>
      <c r="L579" t="s">
        <v>214</v>
      </c>
    </row>
    <row r="580" spans="11:12">
      <c r="K580" s="435">
        <v>2871</v>
      </c>
      <c r="L580" t="s">
        <v>214</v>
      </c>
    </row>
    <row r="581" spans="11:12">
      <c r="K581" s="435">
        <v>2872</v>
      </c>
      <c r="L581" t="s">
        <v>214</v>
      </c>
    </row>
    <row r="582" spans="11:12">
      <c r="K582" s="435">
        <v>2873</v>
      </c>
      <c r="L582" t="s">
        <v>214</v>
      </c>
    </row>
    <row r="583" spans="11:12">
      <c r="K583" s="435">
        <v>2874</v>
      </c>
      <c r="L583" t="s">
        <v>214</v>
      </c>
    </row>
    <row r="584" spans="11:12">
      <c r="K584" s="435">
        <v>2875</v>
      </c>
      <c r="L584" t="s">
        <v>214</v>
      </c>
    </row>
    <row r="585" spans="11:12">
      <c r="K585" s="435">
        <v>2876</v>
      </c>
      <c r="L585" t="s">
        <v>214</v>
      </c>
    </row>
    <row r="586" spans="11:12">
      <c r="K586" s="435">
        <v>2878</v>
      </c>
      <c r="L586" t="s">
        <v>214</v>
      </c>
    </row>
    <row r="587" spans="11:12">
      <c r="K587" s="435">
        <v>2879</v>
      </c>
      <c r="L587" t="s">
        <v>214</v>
      </c>
    </row>
    <row r="588" spans="11:12">
      <c r="K588" s="435">
        <v>2881</v>
      </c>
      <c r="L588" t="s">
        <v>214</v>
      </c>
    </row>
    <row r="589" spans="11:12">
      <c r="K589" s="435">
        <v>2882</v>
      </c>
      <c r="L589" t="s">
        <v>214</v>
      </c>
    </row>
    <row r="590" spans="11:12">
      <c r="K590" s="435">
        <v>2885</v>
      </c>
      <c r="L590" t="s">
        <v>214</v>
      </c>
    </row>
    <row r="591" spans="11:12">
      <c r="K591" s="435">
        <v>2886</v>
      </c>
      <c r="L591" t="s">
        <v>214</v>
      </c>
    </row>
    <row r="592" spans="11:12">
      <c r="K592" s="435">
        <v>2888</v>
      </c>
      <c r="L592" t="s">
        <v>214</v>
      </c>
    </row>
    <row r="593" spans="11:12">
      <c r="K593" s="435">
        <v>2889</v>
      </c>
      <c r="L593" t="s">
        <v>214</v>
      </c>
    </row>
    <row r="594" spans="11:12">
      <c r="K594" s="435">
        <v>2891</v>
      </c>
      <c r="L594" t="s">
        <v>214</v>
      </c>
    </row>
    <row r="595" spans="11:12">
      <c r="K595" s="435">
        <v>2892</v>
      </c>
      <c r="L595" t="s">
        <v>214</v>
      </c>
    </row>
    <row r="596" spans="11:12">
      <c r="K596" s="435">
        <v>2893</v>
      </c>
      <c r="L596" t="s">
        <v>214</v>
      </c>
    </row>
    <row r="597" spans="11:12">
      <c r="K597" s="435">
        <v>2894</v>
      </c>
      <c r="L597" t="s">
        <v>214</v>
      </c>
    </row>
    <row r="598" spans="11:12">
      <c r="K598" s="435">
        <v>2895</v>
      </c>
      <c r="L598" t="s">
        <v>214</v>
      </c>
    </row>
    <row r="599" spans="11:12">
      <c r="K599" s="435">
        <v>2896</v>
      </c>
      <c r="L599" t="s">
        <v>214</v>
      </c>
    </row>
    <row r="600" spans="11:12">
      <c r="K600" s="435">
        <v>2898</v>
      </c>
      <c r="L600" t="s">
        <v>214</v>
      </c>
    </row>
    <row r="601" spans="11:12">
      <c r="K601" s="435">
        <v>2903</v>
      </c>
      <c r="L601" t="s">
        <v>214</v>
      </c>
    </row>
    <row r="602" spans="11:12">
      <c r="K602" s="435">
        <v>2904</v>
      </c>
      <c r="L602" t="s">
        <v>214</v>
      </c>
    </row>
    <row r="603" spans="11:12">
      <c r="K603" s="435">
        <v>2905</v>
      </c>
      <c r="L603" t="s">
        <v>214</v>
      </c>
    </row>
    <row r="604" spans="11:12">
      <c r="K604" s="435">
        <v>2906</v>
      </c>
      <c r="L604" t="s">
        <v>214</v>
      </c>
    </row>
    <row r="605" spans="11:12">
      <c r="K605" s="435">
        <v>2907</v>
      </c>
      <c r="L605" t="s">
        <v>214</v>
      </c>
    </row>
    <row r="606" spans="11:12">
      <c r="K606" s="435">
        <v>2908</v>
      </c>
      <c r="L606" t="s">
        <v>214</v>
      </c>
    </row>
    <row r="607" spans="11:12">
      <c r="K607" s="435">
        <v>2909</v>
      </c>
      <c r="L607" t="s">
        <v>214</v>
      </c>
    </row>
    <row r="608" spans="11:12">
      <c r="K608" s="435">
        <v>2910</v>
      </c>
      <c r="L608" t="s">
        <v>214</v>
      </c>
    </row>
    <row r="609" spans="11:12">
      <c r="K609" s="435">
        <v>2911</v>
      </c>
      <c r="L609" t="s">
        <v>214</v>
      </c>
    </row>
    <row r="610" spans="11:12">
      <c r="K610" s="435">
        <v>2912</v>
      </c>
      <c r="L610" t="s">
        <v>214</v>
      </c>
    </row>
    <row r="611" spans="11:12">
      <c r="K611" s="435">
        <v>2914</v>
      </c>
      <c r="L611" t="s">
        <v>214</v>
      </c>
    </row>
    <row r="612" spans="11:12">
      <c r="K612" s="435">
        <v>2915</v>
      </c>
      <c r="L612" t="s">
        <v>214</v>
      </c>
    </row>
    <row r="613" spans="11:12">
      <c r="K613" s="435">
        <v>2916</v>
      </c>
      <c r="L613" t="s">
        <v>214</v>
      </c>
    </row>
    <row r="614" spans="11:12">
      <c r="K614" s="435">
        <v>2917</v>
      </c>
      <c r="L614" t="s">
        <v>214</v>
      </c>
    </row>
    <row r="615" spans="11:12">
      <c r="K615" s="435">
        <v>2919</v>
      </c>
      <c r="L615" t="s">
        <v>214</v>
      </c>
    </row>
    <row r="616" spans="11:12">
      <c r="K616" s="435">
        <v>2920</v>
      </c>
      <c r="L616" t="s">
        <v>214</v>
      </c>
    </row>
    <row r="617" spans="11:12">
      <c r="K617" s="435">
        <v>2921</v>
      </c>
      <c r="L617" t="s">
        <v>214</v>
      </c>
    </row>
    <row r="618" spans="11:12">
      <c r="K618" s="435">
        <v>3031</v>
      </c>
      <c r="L618" t="s">
        <v>214</v>
      </c>
    </row>
    <row r="619" spans="11:12">
      <c r="K619" s="435">
        <v>3032</v>
      </c>
      <c r="L619" t="s">
        <v>219</v>
      </c>
    </row>
    <row r="620" spans="11:12">
      <c r="K620" s="435">
        <v>3033</v>
      </c>
      <c r="L620" t="s">
        <v>214</v>
      </c>
    </row>
    <row r="621" spans="11:12">
      <c r="K621" s="435">
        <v>3034</v>
      </c>
      <c r="L621" t="s">
        <v>219</v>
      </c>
    </row>
    <row r="622" spans="11:12">
      <c r="K622" s="435">
        <v>3036</v>
      </c>
      <c r="L622" t="s">
        <v>214</v>
      </c>
    </row>
    <row r="623" spans="11:12">
      <c r="K623" s="435">
        <v>3037</v>
      </c>
      <c r="L623" t="s">
        <v>219</v>
      </c>
    </row>
    <row r="624" spans="11:12">
      <c r="K624" s="435">
        <v>3038</v>
      </c>
      <c r="L624" t="s">
        <v>214</v>
      </c>
    </row>
    <row r="625" spans="11:12">
      <c r="K625" s="435">
        <v>3042</v>
      </c>
      <c r="L625" t="s">
        <v>214</v>
      </c>
    </row>
    <row r="626" spans="11:12">
      <c r="K626" s="435">
        <v>3043</v>
      </c>
      <c r="L626" t="s">
        <v>214</v>
      </c>
    </row>
    <row r="627" spans="11:12">
      <c r="K627" s="435">
        <v>3044</v>
      </c>
      <c r="L627" t="s">
        <v>214</v>
      </c>
    </row>
    <row r="628" spans="11:12">
      <c r="K628" s="435">
        <v>3045</v>
      </c>
      <c r="L628" t="s">
        <v>219</v>
      </c>
    </row>
    <row r="629" spans="11:12">
      <c r="K629" s="435">
        <v>3046</v>
      </c>
      <c r="L629" t="s">
        <v>219</v>
      </c>
    </row>
    <row r="630" spans="11:12">
      <c r="K630" s="435">
        <v>3047</v>
      </c>
      <c r="L630" t="s">
        <v>214</v>
      </c>
    </row>
    <row r="631" spans="11:12">
      <c r="K631" s="435">
        <v>3048</v>
      </c>
      <c r="L631" t="s">
        <v>214</v>
      </c>
    </row>
    <row r="632" spans="11:12">
      <c r="K632" s="435">
        <v>3049</v>
      </c>
      <c r="L632" t="s">
        <v>214</v>
      </c>
    </row>
    <row r="633" spans="11:12">
      <c r="K633" s="435">
        <v>3051</v>
      </c>
      <c r="L633" t="s">
        <v>214</v>
      </c>
    </row>
    <row r="634" spans="11:12">
      <c r="K634" s="435">
        <v>3052</v>
      </c>
      <c r="L634" t="s">
        <v>214</v>
      </c>
    </row>
    <row r="635" spans="11:12">
      <c r="K635" s="435">
        <v>3053</v>
      </c>
      <c r="L635" t="s">
        <v>214</v>
      </c>
    </row>
    <row r="636" spans="11:12">
      <c r="K636" s="435">
        <v>3054</v>
      </c>
      <c r="L636" t="s">
        <v>214</v>
      </c>
    </row>
    <row r="637" spans="11:12">
      <c r="K637" s="435">
        <v>3055</v>
      </c>
      <c r="L637" t="s">
        <v>219</v>
      </c>
    </row>
    <row r="638" spans="11:12">
      <c r="K638" s="435">
        <v>3057</v>
      </c>
      <c r="L638" t="s">
        <v>214</v>
      </c>
    </row>
    <row r="639" spans="11:12">
      <c r="K639" s="435">
        <v>3060</v>
      </c>
      <c r="L639" t="s">
        <v>214</v>
      </c>
    </row>
    <row r="640" spans="11:12">
      <c r="K640" s="435">
        <v>3062</v>
      </c>
      <c r="L640" t="s">
        <v>214</v>
      </c>
    </row>
    <row r="641" spans="11:12">
      <c r="K641" s="435">
        <v>3063</v>
      </c>
      <c r="L641" t="s">
        <v>214</v>
      </c>
    </row>
    <row r="642" spans="11:12">
      <c r="K642" s="435">
        <v>3064</v>
      </c>
      <c r="L642" t="s">
        <v>214</v>
      </c>
    </row>
    <row r="643" spans="11:12">
      <c r="K643" s="435">
        <v>3070</v>
      </c>
      <c r="L643" t="s">
        <v>219</v>
      </c>
    </row>
    <row r="644" spans="11:12">
      <c r="K644" s="435">
        <v>3071</v>
      </c>
      <c r="L644" t="s">
        <v>214</v>
      </c>
    </row>
    <row r="645" spans="11:12">
      <c r="K645" s="435">
        <v>3076</v>
      </c>
      <c r="L645" t="s">
        <v>214</v>
      </c>
    </row>
    <row r="646" spans="11:12">
      <c r="K646" s="435">
        <v>3077</v>
      </c>
      <c r="L646" t="s">
        <v>219</v>
      </c>
    </row>
    <row r="647" spans="11:12">
      <c r="K647" s="435">
        <v>3079</v>
      </c>
      <c r="L647" t="s">
        <v>214</v>
      </c>
    </row>
    <row r="648" spans="11:12">
      <c r="K648" s="435">
        <v>3082</v>
      </c>
      <c r="L648" t="s">
        <v>219</v>
      </c>
    </row>
    <row r="649" spans="11:12">
      <c r="K649" s="435">
        <v>3084</v>
      </c>
      <c r="L649" t="s">
        <v>214</v>
      </c>
    </row>
    <row r="650" spans="11:12">
      <c r="K650" s="435">
        <v>3086</v>
      </c>
      <c r="L650" t="s">
        <v>214</v>
      </c>
    </row>
    <row r="651" spans="11:12">
      <c r="K651" s="435">
        <v>3087</v>
      </c>
      <c r="L651" t="s">
        <v>214</v>
      </c>
    </row>
    <row r="652" spans="11:12">
      <c r="K652" s="435">
        <v>3101</v>
      </c>
      <c r="L652" t="s">
        <v>214</v>
      </c>
    </row>
    <row r="653" spans="11:12">
      <c r="K653" s="435">
        <v>3102</v>
      </c>
      <c r="L653" t="s">
        <v>214</v>
      </c>
    </row>
    <row r="654" spans="11:12">
      <c r="K654" s="435">
        <v>3103</v>
      </c>
      <c r="L654" t="s">
        <v>214</v>
      </c>
    </row>
    <row r="655" spans="11:12">
      <c r="K655" s="435">
        <v>3104</v>
      </c>
      <c r="L655" t="s">
        <v>214</v>
      </c>
    </row>
    <row r="656" spans="11:12">
      <c r="K656" s="435">
        <v>3106</v>
      </c>
      <c r="L656" t="s">
        <v>219</v>
      </c>
    </row>
    <row r="657" spans="11:12">
      <c r="K657" s="435">
        <v>3109</v>
      </c>
      <c r="L657" t="s">
        <v>214</v>
      </c>
    </row>
    <row r="658" spans="11:12">
      <c r="K658" s="435">
        <v>3110</v>
      </c>
      <c r="L658" t="s">
        <v>219</v>
      </c>
    </row>
    <row r="659" spans="11:12">
      <c r="K659" s="435">
        <v>3215</v>
      </c>
      <c r="L659" t="s">
        <v>219</v>
      </c>
    </row>
    <row r="660" spans="11:12">
      <c r="K660" s="435">
        <v>3216</v>
      </c>
      <c r="L660" t="s">
        <v>219</v>
      </c>
    </row>
    <row r="661" spans="11:12">
      <c r="K661" s="435">
        <v>3217</v>
      </c>
      <c r="L661" t="s">
        <v>219</v>
      </c>
    </row>
    <row r="662" spans="11:12">
      <c r="K662" s="435">
        <v>3218</v>
      </c>
      <c r="L662" t="s">
        <v>219</v>
      </c>
    </row>
    <row r="663" spans="11:12">
      <c r="K663" s="435">
        <v>3220</v>
      </c>
      <c r="L663" t="s">
        <v>219</v>
      </c>
    </row>
    <row r="664" spans="11:12">
      <c r="K664" s="435">
        <v>3221</v>
      </c>
      <c r="L664" t="s">
        <v>214</v>
      </c>
    </row>
    <row r="665" spans="11:12">
      <c r="K665" s="435">
        <v>3222</v>
      </c>
      <c r="L665" t="s">
        <v>219</v>
      </c>
    </row>
    <row r="666" spans="11:12">
      <c r="K666" s="435">
        <v>3223</v>
      </c>
      <c r="L666" t="s">
        <v>219</v>
      </c>
    </row>
    <row r="667" spans="11:12">
      <c r="K667" s="435">
        <v>3224</v>
      </c>
      <c r="L667" t="s">
        <v>219</v>
      </c>
    </row>
    <row r="668" spans="11:12">
      <c r="K668" s="435">
        <v>3225</v>
      </c>
      <c r="L668" t="s">
        <v>219</v>
      </c>
    </row>
    <row r="669" spans="11:12">
      <c r="K669" s="435">
        <v>3226</v>
      </c>
      <c r="L669" t="s">
        <v>219</v>
      </c>
    </row>
    <row r="670" spans="11:12">
      <c r="K670" s="435">
        <v>3227</v>
      </c>
      <c r="L670" t="s">
        <v>219</v>
      </c>
    </row>
    <row r="671" spans="11:12">
      <c r="K671" s="435">
        <v>3229</v>
      </c>
      <c r="L671" t="s">
        <v>219</v>
      </c>
    </row>
    <row r="672" spans="11:12">
      <c r="K672" s="435">
        <v>3230</v>
      </c>
      <c r="L672" t="s">
        <v>219</v>
      </c>
    </row>
    <row r="673" spans="11:12">
      <c r="K673" s="435">
        <v>3231</v>
      </c>
      <c r="L673" t="s">
        <v>219</v>
      </c>
    </row>
    <row r="674" spans="11:12">
      <c r="K674" s="435">
        <v>3233</v>
      </c>
      <c r="L674" t="s">
        <v>219</v>
      </c>
    </row>
    <row r="675" spans="11:12">
      <c r="K675" s="435">
        <v>3234</v>
      </c>
      <c r="L675" t="s">
        <v>219</v>
      </c>
    </row>
    <row r="676" spans="11:12">
      <c r="K676" s="435">
        <v>3235</v>
      </c>
      <c r="L676" t="s">
        <v>219</v>
      </c>
    </row>
    <row r="677" spans="11:12">
      <c r="K677" s="435">
        <v>3237</v>
      </c>
      <c r="L677" t="s">
        <v>219</v>
      </c>
    </row>
    <row r="678" spans="11:12">
      <c r="K678" s="435">
        <v>3238</v>
      </c>
      <c r="L678" t="s">
        <v>219</v>
      </c>
    </row>
    <row r="679" spans="11:12">
      <c r="K679" s="435">
        <v>3240</v>
      </c>
      <c r="L679" t="s">
        <v>219</v>
      </c>
    </row>
    <row r="680" spans="11:12">
      <c r="K680" s="435">
        <v>3241</v>
      </c>
      <c r="L680" t="s">
        <v>219</v>
      </c>
    </row>
    <row r="681" spans="11:12">
      <c r="K681" s="435">
        <v>3242</v>
      </c>
      <c r="L681" t="s">
        <v>214</v>
      </c>
    </row>
    <row r="682" spans="11:12">
      <c r="K682" s="435">
        <v>3243</v>
      </c>
      <c r="L682" t="s">
        <v>219</v>
      </c>
    </row>
    <row r="683" spans="11:12">
      <c r="K683" s="435">
        <v>3244</v>
      </c>
      <c r="L683" t="s">
        <v>219</v>
      </c>
    </row>
    <row r="684" spans="11:12">
      <c r="K684" s="435">
        <v>3245</v>
      </c>
      <c r="L684" t="s">
        <v>219</v>
      </c>
    </row>
    <row r="685" spans="11:12">
      <c r="K685" s="435">
        <v>3246</v>
      </c>
      <c r="L685" t="s">
        <v>219</v>
      </c>
    </row>
    <row r="686" spans="11:12">
      <c r="K686" s="435">
        <v>3249</v>
      </c>
      <c r="L686" t="s">
        <v>219</v>
      </c>
    </row>
    <row r="687" spans="11:12">
      <c r="K687" s="435">
        <v>3251</v>
      </c>
      <c r="L687" t="s">
        <v>219</v>
      </c>
    </row>
    <row r="688" spans="11:12">
      <c r="K688" s="435">
        <v>3253</v>
      </c>
      <c r="L688" t="s">
        <v>219</v>
      </c>
    </row>
    <row r="689" spans="11:12">
      <c r="K689" s="435">
        <v>3254</v>
      </c>
      <c r="L689" t="s">
        <v>219</v>
      </c>
    </row>
    <row r="690" spans="11:12">
      <c r="K690" s="435">
        <v>3255</v>
      </c>
      <c r="L690" t="s">
        <v>219</v>
      </c>
    </row>
    <row r="691" spans="11:12">
      <c r="K691" s="435">
        <v>3256</v>
      </c>
      <c r="L691" t="s">
        <v>219</v>
      </c>
    </row>
    <row r="692" spans="11:12">
      <c r="K692" s="435">
        <v>3257</v>
      </c>
      <c r="L692" t="s">
        <v>219</v>
      </c>
    </row>
    <row r="693" spans="11:12">
      <c r="K693" s="435">
        <v>3258</v>
      </c>
      <c r="L693" t="s">
        <v>219</v>
      </c>
    </row>
    <row r="694" spans="11:12">
      <c r="K694" s="435">
        <v>3259</v>
      </c>
      <c r="L694" t="s">
        <v>219</v>
      </c>
    </row>
    <row r="695" spans="11:12">
      <c r="K695" s="435">
        <v>3260</v>
      </c>
      <c r="L695" t="s">
        <v>219</v>
      </c>
    </row>
    <row r="696" spans="11:12">
      <c r="K696" s="435">
        <v>3261</v>
      </c>
      <c r="L696" t="s">
        <v>219</v>
      </c>
    </row>
    <row r="697" spans="11:12">
      <c r="K697" s="435">
        <v>3262</v>
      </c>
      <c r="L697" t="s">
        <v>219</v>
      </c>
    </row>
    <row r="698" spans="11:12">
      <c r="K698" s="435">
        <v>3263</v>
      </c>
      <c r="L698" t="s">
        <v>219</v>
      </c>
    </row>
    <row r="699" spans="11:12">
      <c r="K699" s="435">
        <v>3264</v>
      </c>
      <c r="L699" t="s">
        <v>219</v>
      </c>
    </row>
    <row r="700" spans="11:12">
      <c r="K700" s="435">
        <v>3266</v>
      </c>
      <c r="L700" t="s">
        <v>219</v>
      </c>
    </row>
    <row r="701" spans="11:12">
      <c r="K701" s="435">
        <v>3268</v>
      </c>
      <c r="L701" t="s">
        <v>219</v>
      </c>
    </row>
    <row r="702" spans="11:12">
      <c r="K702" s="435">
        <v>3269</v>
      </c>
      <c r="L702" t="s">
        <v>219</v>
      </c>
    </row>
    <row r="703" spans="11:12">
      <c r="K703" s="435">
        <v>3273</v>
      </c>
      <c r="L703" t="s">
        <v>219</v>
      </c>
    </row>
    <row r="704" spans="11:12">
      <c r="K704" s="435">
        <v>3275</v>
      </c>
      <c r="L704" t="s">
        <v>219</v>
      </c>
    </row>
    <row r="705" spans="11:12">
      <c r="K705" s="435">
        <v>3276</v>
      </c>
      <c r="L705" t="s">
        <v>219</v>
      </c>
    </row>
    <row r="706" spans="11:12">
      <c r="K706" s="435">
        <v>3278</v>
      </c>
      <c r="L706" t="s">
        <v>219</v>
      </c>
    </row>
    <row r="707" spans="11:12">
      <c r="K707" s="435">
        <v>3279</v>
      </c>
      <c r="L707" t="s">
        <v>219</v>
      </c>
    </row>
    <row r="708" spans="11:12">
      <c r="K708" s="435">
        <v>3280</v>
      </c>
      <c r="L708" t="s">
        <v>219</v>
      </c>
    </row>
    <row r="709" spans="11:12">
      <c r="K709" s="435">
        <v>3281</v>
      </c>
      <c r="L709" t="s">
        <v>219</v>
      </c>
    </row>
    <row r="710" spans="11:12">
      <c r="K710" s="435">
        <v>3282</v>
      </c>
      <c r="L710" t="s">
        <v>219</v>
      </c>
    </row>
    <row r="711" spans="11:12">
      <c r="K711" s="435">
        <v>3284</v>
      </c>
      <c r="L711" t="s">
        <v>219</v>
      </c>
    </row>
    <row r="712" spans="11:12">
      <c r="K712" s="435">
        <v>3285</v>
      </c>
      <c r="L712" t="s">
        <v>219</v>
      </c>
    </row>
    <row r="713" spans="11:12">
      <c r="K713" s="435">
        <v>3287</v>
      </c>
      <c r="L713" t="s">
        <v>219</v>
      </c>
    </row>
    <row r="714" spans="11:12">
      <c r="K714" s="435">
        <v>3290</v>
      </c>
      <c r="L714" t="s">
        <v>219</v>
      </c>
    </row>
    <row r="715" spans="11:12">
      <c r="K715" s="435">
        <v>3291</v>
      </c>
      <c r="L715" t="s">
        <v>219</v>
      </c>
    </row>
    <row r="716" spans="11:12">
      <c r="K716" s="435">
        <v>3293</v>
      </c>
      <c r="L716" t="s">
        <v>219</v>
      </c>
    </row>
    <row r="717" spans="11:12">
      <c r="K717" s="435">
        <v>3301</v>
      </c>
      <c r="L717" t="s">
        <v>219</v>
      </c>
    </row>
    <row r="718" spans="11:12">
      <c r="K718" s="435">
        <v>3303</v>
      </c>
      <c r="L718" t="s">
        <v>214</v>
      </c>
    </row>
    <row r="719" spans="11:12">
      <c r="K719" s="435">
        <v>3304</v>
      </c>
      <c r="L719" t="s">
        <v>219</v>
      </c>
    </row>
    <row r="720" spans="11:12">
      <c r="K720" s="435">
        <v>3307</v>
      </c>
      <c r="L720" t="s">
        <v>214</v>
      </c>
    </row>
    <row r="721" spans="11:12">
      <c r="K721" s="435">
        <v>3431</v>
      </c>
      <c r="L721" t="s">
        <v>214</v>
      </c>
    </row>
    <row r="722" spans="11:12">
      <c r="K722" s="435">
        <v>3440</v>
      </c>
      <c r="L722" t="s">
        <v>219</v>
      </c>
    </row>
    <row r="723" spans="11:12">
      <c r="K723" s="435">
        <v>3441</v>
      </c>
      <c r="L723" t="s">
        <v>214</v>
      </c>
    </row>
    <row r="724" spans="11:12">
      <c r="K724" s="435">
        <v>3442</v>
      </c>
      <c r="L724" t="s">
        <v>214</v>
      </c>
    </row>
    <row r="725" spans="11:12">
      <c r="K725" s="435">
        <v>3443</v>
      </c>
      <c r="L725" t="s">
        <v>214</v>
      </c>
    </row>
    <row r="726" spans="11:12">
      <c r="K726" s="435">
        <v>3444</v>
      </c>
      <c r="L726" t="s">
        <v>214</v>
      </c>
    </row>
    <row r="727" spans="11:12">
      <c r="K727" s="435">
        <v>3445</v>
      </c>
      <c r="L727" t="s">
        <v>214</v>
      </c>
    </row>
    <row r="728" spans="11:12">
      <c r="K728" s="435">
        <v>3446</v>
      </c>
      <c r="L728" t="s">
        <v>214</v>
      </c>
    </row>
    <row r="729" spans="11:12">
      <c r="K729" s="435">
        <v>3447</v>
      </c>
      <c r="L729" t="s">
        <v>214</v>
      </c>
    </row>
    <row r="730" spans="11:12">
      <c r="K730" s="435">
        <v>3448</v>
      </c>
      <c r="L730" t="s">
        <v>219</v>
      </c>
    </row>
    <row r="731" spans="11:12">
      <c r="K731" s="435">
        <v>3449</v>
      </c>
      <c r="L731" t="s">
        <v>214</v>
      </c>
    </row>
    <row r="732" spans="11:12">
      <c r="K732" s="435">
        <v>3450</v>
      </c>
      <c r="L732" t="s">
        <v>219</v>
      </c>
    </row>
    <row r="733" spans="11:12">
      <c r="K733" s="435">
        <v>3451</v>
      </c>
      <c r="L733" t="s">
        <v>214</v>
      </c>
    </row>
    <row r="734" spans="11:12">
      <c r="K734" s="435">
        <v>3452</v>
      </c>
      <c r="L734" t="s">
        <v>219</v>
      </c>
    </row>
    <row r="735" spans="11:12">
      <c r="K735" s="435">
        <v>3455</v>
      </c>
      <c r="L735" t="s">
        <v>219</v>
      </c>
    </row>
    <row r="736" spans="11:12">
      <c r="K736" s="435">
        <v>3456</v>
      </c>
      <c r="L736" t="s">
        <v>214</v>
      </c>
    </row>
    <row r="737" spans="11:12">
      <c r="K737" s="435">
        <v>3457</v>
      </c>
      <c r="L737" t="s">
        <v>214</v>
      </c>
    </row>
    <row r="738" spans="11:12">
      <c r="K738" s="435">
        <v>3458</v>
      </c>
      <c r="L738" t="s">
        <v>214</v>
      </c>
    </row>
    <row r="739" spans="11:12">
      <c r="K739" s="435">
        <v>3461</v>
      </c>
      <c r="L739" t="s">
        <v>214</v>
      </c>
    </row>
    <row r="740" spans="11:12">
      <c r="K740" s="435">
        <v>3462</v>
      </c>
      <c r="L740" t="s">
        <v>214</v>
      </c>
    </row>
    <row r="741" spans="11:12">
      <c r="K741" s="435">
        <v>3464</v>
      </c>
      <c r="L741" t="s">
        <v>219</v>
      </c>
    </row>
    <row r="742" spans="11:12">
      <c r="K742" s="435">
        <v>3465</v>
      </c>
      <c r="L742" t="s">
        <v>219</v>
      </c>
    </row>
    <row r="743" spans="11:12">
      <c r="K743" s="435">
        <v>3466</v>
      </c>
      <c r="L743" t="s">
        <v>214</v>
      </c>
    </row>
    <row r="744" spans="11:12">
      <c r="K744" s="435">
        <v>3467</v>
      </c>
      <c r="L744" t="s">
        <v>214</v>
      </c>
    </row>
    <row r="745" spans="11:12">
      <c r="K745" s="435">
        <v>3470</v>
      </c>
      <c r="L745" t="s">
        <v>214</v>
      </c>
    </row>
    <row r="746" spans="11:12">
      <c r="K746" s="435">
        <v>3561</v>
      </c>
      <c r="L746" t="s">
        <v>219</v>
      </c>
    </row>
    <row r="747" spans="11:12">
      <c r="K747" s="435">
        <v>3570</v>
      </c>
      <c r="L747" t="s">
        <v>219</v>
      </c>
    </row>
    <row r="748" spans="11:12">
      <c r="K748" s="435">
        <v>3574</v>
      </c>
      <c r="L748" t="s">
        <v>219</v>
      </c>
    </row>
    <row r="749" spans="11:12">
      <c r="K749" s="435">
        <v>3575</v>
      </c>
      <c r="L749" t="s">
        <v>219</v>
      </c>
    </row>
    <row r="750" spans="11:12">
      <c r="K750" s="435">
        <v>3576</v>
      </c>
      <c r="L750">
        <v>7</v>
      </c>
    </row>
    <row r="751" spans="11:12">
      <c r="K751" s="435">
        <v>3579</v>
      </c>
      <c r="L751" t="s">
        <v>219</v>
      </c>
    </row>
    <row r="752" spans="11:12">
      <c r="K752" s="435">
        <v>3580</v>
      </c>
      <c r="L752" t="s">
        <v>219</v>
      </c>
    </row>
    <row r="753" spans="11:12">
      <c r="K753" s="435">
        <v>3581</v>
      </c>
      <c r="L753" t="s">
        <v>219</v>
      </c>
    </row>
    <row r="754" spans="11:12">
      <c r="K754" s="435">
        <v>3582</v>
      </c>
      <c r="L754" t="s">
        <v>219</v>
      </c>
    </row>
    <row r="755" spans="11:12">
      <c r="K755" s="435">
        <v>3583</v>
      </c>
      <c r="L755" t="s">
        <v>219</v>
      </c>
    </row>
    <row r="756" spans="11:12">
      <c r="K756" s="435">
        <v>3584</v>
      </c>
      <c r="L756" t="s">
        <v>219</v>
      </c>
    </row>
    <row r="757" spans="11:12">
      <c r="K757" s="435">
        <v>3585</v>
      </c>
      <c r="L757" t="s">
        <v>219</v>
      </c>
    </row>
    <row r="758" spans="11:12">
      <c r="K758" s="435">
        <v>3586</v>
      </c>
      <c r="L758" t="s">
        <v>219</v>
      </c>
    </row>
    <row r="759" spans="11:12">
      <c r="K759" s="435">
        <v>3588</v>
      </c>
      <c r="L759" t="s">
        <v>219</v>
      </c>
    </row>
    <row r="760" spans="11:12">
      <c r="K760" s="435">
        <v>3590</v>
      </c>
      <c r="L760">
        <v>7</v>
      </c>
    </row>
    <row r="761" spans="11:12">
      <c r="K761" s="435">
        <v>3592</v>
      </c>
      <c r="L761">
        <v>7</v>
      </c>
    </row>
    <row r="762" spans="11:12">
      <c r="K762" s="435">
        <v>3593</v>
      </c>
      <c r="L762" t="s">
        <v>219</v>
      </c>
    </row>
    <row r="763" spans="11:12">
      <c r="K763" s="435">
        <v>3595</v>
      </c>
      <c r="L763" t="s">
        <v>219</v>
      </c>
    </row>
    <row r="764" spans="11:12">
      <c r="K764" s="435">
        <v>3597</v>
      </c>
      <c r="L764">
        <v>7</v>
      </c>
    </row>
    <row r="765" spans="11:12">
      <c r="K765" s="435">
        <v>3598</v>
      </c>
      <c r="L765" t="s">
        <v>219</v>
      </c>
    </row>
    <row r="766" spans="11:12">
      <c r="K766" s="435">
        <v>3601</v>
      </c>
      <c r="L766" t="s">
        <v>219</v>
      </c>
    </row>
    <row r="767" spans="11:12">
      <c r="K767" s="435">
        <v>3602</v>
      </c>
      <c r="L767" t="s">
        <v>214</v>
      </c>
    </row>
    <row r="768" spans="11:12">
      <c r="K768" s="435">
        <v>3603</v>
      </c>
      <c r="L768" t="s">
        <v>214</v>
      </c>
    </row>
    <row r="769" spans="11:12">
      <c r="K769" s="435">
        <v>3604</v>
      </c>
      <c r="L769" t="s">
        <v>214</v>
      </c>
    </row>
    <row r="770" spans="11:12">
      <c r="K770" s="435">
        <v>3605</v>
      </c>
      <c r="L770" t="s">
        <v>219</v>
      </c>
    </row>
    <row r="771" spans="11:12">
      <c r="K771" s="435">
        <v>3607</v>
      </c>
      <c r="L771" t="s">
        <v>219</v>
      </c>
    </row>
    <row r="772" spans="11:12">
      <c r="K772" s="435">
        <v>3608</v>
      </c>
      <c r="L772" t="s">
        <v>214</v>
      </c>
    </row>
    <row r="773" spans="11:12">
      <c r="K773" s="435">
        <v>3609</v>
      </c>
      <c r="L773" t="s">
        <v>219</v>
      </c>
    </row>
    <row r="774" spans="11:12">
      <c r="K774" s="435">
        <v>3740</v>
      </c>
      <c r="L774" t="s">
        <v>219</v>
      </c>
    </row>
    <row r="775" spans="11:12">
      <c r="K775" s="435">
        <v>3741</v>
      </c>
      <c r="L775" t="s">
        <v>219</v>
      </c>
    </row>
    <row r="776" spans="11:12">
      <c r="K776" s="435">
        <v>3743</v>
      </c>
      <c r="L776" t="s">
        <v>219</v>
      </c>
    </row>
    <row r="777" spans="11:12">
      <c r="K777" s="435">
        <v>3745</v>
      </c>
      <c r="L777" t="s">
        <v>219</v>
      </c>
    </row>
    <row r="778" spans="11:12">
      <c r="K778" s="435">
        <v>3746</v>
      </c>
      <c r="L778" t="s">
        <v>219</v>
      </c>
    </row>
    <row r="779" spans="11:12">
      <c r="K779" s="435">
        <v>3748</v>
      </c>
      <c r="L779" t="s">
        <v>219</v>
      </c>
    </row>
    <row r="780" spans="11:12">
      <c r="K780" s="435">
        <v>3750</v>
      </c>
      <c r="L780" t="s">
        <v>219</v>
      </c>
    </row>
    <row r="781" spans="11:12">
      <c r="K781" s="435">
        <v>3751</v>
      </c>
      <c r="L781" t="s">
        <v>219</v>
      </c>
    </row>
    <row r="782" spans="11:12">
      <c r="K782" s="435">
        <v>3752</v>
      </c>
      <c r="L782" t="s">
        <v>214</v>
      </c>
    </row>
    <row r="783" spans="11:12">
      <c r="K783" s="435">
        <v>3753</v>
      </c>
      <c r="L783" t="s">
        <v>219</v>
      </c>
    </row>
    <row r="784" spans="11:12">
      <c r="K784" s="435">
        <v>3754</v>
      </c>
      <c r="L784" t="s">
        <v>219</v>
      </c>
    </row>
    <row r="785" spans="11:12">
      <c r="K785" s="435">
        <v>3755</v>
      </c>
      <c r="L785" t="s">
        <v>219</v>
      </c>
    </row>
    <row r="786" spans="11:12">
      <c r="K786" s="435">
        <v>3765</v>
      </c>
      <c r="L786" t="s">
        <v>219</v>
      </c>
    </row>
    <row r="787" spans="11:12">
      <c r="K787" s="435">
        <v>3766</v>
      </c>
      <c r="L787" t="s">
        <v>219</v>
      </c>
    </row>
    <row r="788" spans="11:12">
      <c r="K788" s="435">
        <v>3768</v>
      </c>
      <c r="L788" t="s">
        <v>219</v>
      </c>
    </row>
    <row r="789" spans="11:12">
      <c r="K789" s="435">
        <v>3770</v>
      </c>
      <c r="L789" t="s">
        <v>219</v>
      </c>
    </row>
    <row r="790" spans="11:12">
      <c r="K790" s="435">
        <v>3771</v>
      </c>
      <c r="L790" t="s">
        <v>219</v>
      </c>
    </row>
    <row r="791" spans="11:12">
      <c r="K791" s="435">
        <v>3773</v>
      </c>
      <c r="L791" t="s">
        <v>219</v>
      </c>
    </row>
    <row r="792" spans="11:12">
      <c r="K792" s="435">
        <v>3774</v>
      </c>
      <c r="L792" t="s">
        <v>219</v>
      </c>
    </row>
    <row r="793" spans="11:12">
      <c r="K793" s="435">
        <v>3777</v>
      </c>
      <c r="L793" t="s">
        <v>219</v>
      </c>
    </row>
    <row r="794" spans="11:12">
      <c r="K794" s="435">
        <v>3779</v>
      </c>
      <c r="L794" t="s">
        <v>219</v>
      </c>
    </row>
    <row r="795" spans="11:12">
      <c r="K795" s="435">
        <v>3780</v>
      </c>
      <c r="L795" t="s">
        <v>219</v>
      </c>
    </row>
    <row r="796" spans="11:12">
      <c r="K796" s="435">
        <v>3781</v>
      </c>
      <c r="L796" t="s">
        <v>219</v>
      </c>
    </row>
    <row r="797" spans="11:12">
      <c r="K797" s="435">
        <v>3782</v>
      </c>
      <c r="L797" t="s">
        <v>219</v>
      </c>
    </row>
    <row r="798" spans="11:12">
      <c r="K798" s="435">
        <v>3784</v>
      </c>
      <c r="L798" t="s">
        <v>219</v>
      </c>
    </row>
    <row r="799" spans="11:12">
      <c r="K799" s="435">
        <v>3785</v>
      </c>
      <c r="L799" t="s">
        <v>219</v>
      </c>
    </row>
    <row r="800" spans="11:12">
      <c r="K800" s="435">
        <v>3801</v>
      </c>
      <c r="L800" t="s">
        <v>214</v>
      </c>
    </row>
    <row r="801" spans="11:12">
      <c r="K801" s="435">
        <v>3809</v>
      </c>
      <c r="L801" t="s">
        <v>219</v>
      </c>
    </row>
    <row r="802" spans="11:12">
      <c r="K802" s="435">
        <v>3810</v>
      </c>
      <c r="L802" t="s">
        <v>219</v>
      </c>
    </row>
    <row r="803" spans="11:12">
      <c r="K803" s="435">
        <v>3811</v>
      </c>
      <c r="L803" t="s">
        <v>214</v>
      </c>
    </row>
    <row r="804" spans="11:12">
      <c r="K804" s="435">
        <v>3812</v>
      </c>
      <c r="L804" t="s">
        <v>219</v>
      </c>
    </row>
    <row r="805" spans="11:12">
      <c r="K805" s="435">
        <v>3813</v>
      </c>
      <c r="L805" t="s">
        <v>219</v>
      </c>
    </row>
    <row r="806" spans="11:12">
      <c r="K806" s="435">
        <v>3814</v>
      </c>
      <c r="L806" t="s">
        <v>219</v>
      </c>
    </row>
    <row r="807" spans="11:12">
      <c r="K807" s="435">
        <v>3816</v>
      </c>
      <c r="L807" t="s">
        <v>219</v>
      </c>
    </row>
    <row r="808" spans="11:12">
      <c r="K808" s="435">
        <v>3817</v>
      </c>
      <c r="L808" t="s">
        <v>219</v>
      </c>
    </row>
    <row r="809" spans="11:12">
      <c r="K809" s="435">
        <v>3818</v>
      </c>
      <c r="L809" t="s">
        <v>219</v>
      </c>
    </row>
    <row r="810" spans="11:12">
      <c r="K810" s="435">
        <v>3819</v>
      </c>
      <c r="L810" t="s">
        <v>214</v>
      </c>
    </row>
    <row r="811" spans="11:12">
      <c r="K811" s="435">
        <v>3820</v>
      </c>
      <c r="L811" t="s">
        <v>214</v>
      </c>
    </row>
    <row r="812" spans="11:12">
      <c r="K812" s="435">
        <v>3823</v>
      </c>
      <c r="L812" t="s">
        <v>219</v>
      </c>
    </row>
    <row r="813" spans="11:12">
      <c r="K813" s="435">
        <v>3824</v>
      </c>
      <c r="L813" t="s">
        <v>214</v>
      </c>
    </row>
    <row r="814" spans="11:12">
      <c r="K814" s="435">
        <v>3825</v>
      </c>
      <c r="L814" t="s">
        <v>219</v>
      </c>
    </row>
    <row r="815" spans="11:12">
      <c r="K815" s="435">
        <v>3826</v>
      </c>
      <c r="L815" t="s">
        <v>214</v>
      </c>
    </row>
    <row r="816" spans="11:12">
      <c r="K816" s="435">
        <v>3827</v>
      </c>
      <c r="L816" t="s">
        <v>214</v>
      </c>
    </row>
    <row r="817" spans="11:12">
      <c r="K817" s="435">
        <v>3830</v>
      </c>
      <c r="L817" t="s">
        <v>219</v>
      </c>
    </row>
    <row r="818" spans="11:12">
      <c r="K818" s="435">
        <v>3832</v>
      </c>
      <c r="L818" t="s">
        <v>219</v>
      </c>
    </row>
    <row r="819" spans="11:12">
      <c r="K819" s="435">
        <v>3833</v>
      </c>
      <c r="L819" t="s">
        <v>214</v>
      </c>
    </row>
    <row r="820" spans="11:12">
      <c r="K820" s="435">
        <v>3835</v>
      </c>
      <c r="L820" t="s">
        <v>219</v>
      </c>
    </row>
    <row r="821" spans="11:12">
      <c r="K821" s="435">
        <v>3836</v>
      </c>
      <c r="L821" t="s">
        <v>219</v>
      </c>
    </row>
    <row r="822" spans="11:12">
      <c r="K822" s="435">
        <v>3837</v>
      </c>
      <c r="L822" t="s">
        <v>219</v>
      </c>
    </row>
    <row r="823" spans="11:12">
      <c r="K823" s="435">
        <v>3838</v>
      </c>
      <c r="L823" t="s">
        <v>219</v>
      </c>
    </row>
    <row r="824" spans="11:12">
      <c r="K824" s="435">
        <v>3839</v>
      </c>
      <c r="L824" t="s">
        <v>214</v>
      </c>
    </row>
    <row r="825" spans="11:12">
      <c r="K825" s="435">
        <v>3840</v>
      </c>
      <c r="L825" t="s">
        <v>214</v>
      </c>
    </row>
    <row r="826" spans="11:12">
      <c r="K826" s="435">
        <v>3841</v>
      </c>
      <c r="L826" t="s">
        <v>214</v>
      </c>
    </row>
    <row r="827" spans="11:12">
      <c r="K827" s="435">
        <v>3842</v>
      </c>
      <c r="L827" t="s">
        <v>214</v>
      </c>
    </row>
    <row r="828" spans="11:12">
      <c r="K828" s="435">
        <v>3844</v>
      </c>
      <c r="L828" t="s">
        <v>214</v>
      </c>
    </row>
    <row r="829" spans="11:12">
      <c r="K829" s="435">
        <v>3845</v>
      </c>
      <c r="L829" t="s">
        <v>219</v>
      </c>
    </row>
    <row r="830" spans="11:12">
      <c r="K830" s="435">
        <v>3846</v>
      </c>
      <c r="L830" t="s">
        <v>219</v>
      </c>
    </row>
    <row r="831" spans="11:12">
      <c r="K831" s="435">
        <v>3847</v>
      </c>
      <c r="L831" t="s">
        <v>219</v>
      </c>
    </row>
    <row r="832" spans="11:12">
      <c r="K832" s="435">
        <v>3848</v>
      </c>
      <c r="L832" t="s">
        <v>214</v>
      </c>
    </row>
    <row r="833" spans="11:12">
      <c r="K833" s="435">
        <v>3849</v>
      </c>
      <c r="L833" t="s">
        <v>219</v>
      </c>
    </row>
    <row r="834" spans="11:12">
      <c r="K834" s="435">
        <v>3850</v>
      </c>
      <c r="L834" t="s">
        <v>219</v>
      </c>
    </row>
    <row r="835" spans="11:12">
      <c r="K835" s="435">
        <v>3851</v>
      </c>
      <c r="L835" t="s">
        <v>219</v>
      </c>
    </row>
    <row r="836" spans="11:12">
      <c r="K836" s="435">
        <v>3852</v>
      </c>
      <c r="L836" t="s">
        <v>219</v>
      </c>
    </row>
    <row r="837" spans="11:12">
      <c r="K837" s="435">
        <v>3853</v>
      </c>
      <c r="L837" t="s">
        <v>219</v>
      </c>
    </row>
    <row r="838" spans="11:12">
      <c r="K838" s="435">
        <v>3854</v>
      </c>
      <c r="L838" t="s">
        <v>214</v>
      </c>
    </row>
    <row r="839" spans="11:12">
      <c r="K839" s="435">
        <v>3855</v>
      </c>
      <c r="L839" t="s">
        <v>219</v>
      </c>
    </row>
    <row r="840" spans="11:12">
      <c r="K840" s="435">
        <v>3856</v>
      </c>
      <c r="L840" t="s">
        <v>214</v>
      </c>
    </row>
    <row r="841" spans="11:12">
      <c r="K841" s="435">
        <v>3857</v>
      </c>
      <c r="L841" t="s">
        <v>214</v>
      </c>
    </row>
    <row r="842" spans="11:12">
      <c r="K842" s="435">
        <v>3858</v>
      </c>
      <c r="L842" t="s">
        <v>214</v>
      </c>
    </row>
    <row r="843" spans="11:12">
      <c r="K843" s="435">
        <v>3860</v>
      </c>
      <c r="L843" t="s">
        <v>219</v>
      </c>
    </row>
    <row r="844" spans="11:12">
      <c r="K844" s="435">
        <v>3861</v>
      </c>
      <c r="L844" t="s">
        <v>214</v>
      </c>
    </row>
    <row r="845" spans="11:12">
      <c r="K845" s="435">
        <v>3862</v>
      </c>
      <c r="L845" t="s">
        <v>214</v>
      </c>
    </row>
    <row r="846" spans="11:12">
      <c r="K846" s="435">
        <v>3864</v>
      </c>
      <c r="L846" t="s">
        <v>219</v>
      </c>
    </row>
    <row r="847" spans="11:12">
      <c r="K847" s="435">
        <v>3865</v>
      </c>
      <c r="L847" t="s">
        <v>214</v>
      </c>
    </row>
    <row r="848" spans="11:12">
      <c r="K848" s="435">
        <v>3867</v>
      </c>
      <c r="L848" t="s">
        <v>219</v>
      </c>
    </row>
    <row r="849" spans="11:12">
      <c r="K849" s="435">
        <v>3868</v>
      </c>
      <c r="L849" t="s">
        <v>219</v>
      </c>
    </row>
    <row r="850" spans="11:12">
      <c r="K850" s="435">
        <v>3869</v>
      </c>
      <c r="L850" t="s">
        <v>214</v>
      </c>
    </row>
    <row r="851" spans="11:12">
      <c r="K851" s="435">
        <v>3870</v>
      </c>
      <c r="L851" t="s">
        <v>214</v>
      </c>
    </row>
    <row r="852" spans="11:12">
      <c r="K852" s="435">
        <v>3871</v>
      </c>
      <c r="L852" t="s">
        <v>214</v>
      </c>
    </row>
    <row r="853" spans="11:12">
      <c r="K853" s="435">
        <v>3872</v>
      </c>
      <c r="L853" t="s">
        <v>219</v>
      </c>
    </row>
    <row r="854" spans="11:12">
      <c r="K854" s="435">
        <v>3873</v>
      </c>
      <c r="L854" t="s">
        <v>214</v>
      </c>
    </row>
    <row r="855" spans="11:12">
      <c r="K855" s="435">
        <v>3874</v>
      </c>
      <c r="L855" t="s">
        <v>214</v>
      </c>
    </row>
    <row r="856" spans="11:12">
      <c r="K856" s="435">
        <v>3875</v>
      </c>
      <c r="L856" t="s">
        <v>219</v>
      </c>
    </row>
    <row r="857" spans="11:12">
      <c r="K857" s="435">
        <v>3878</v>
      </c>
      <c r="L857" t="s">
        <v>214</v>
      </c>
    </row>
    <row r="858" spans="11:12">
      <c r="K858" s="435">
        <v>3882</v>
      </c>
      <c r="L858" t="s">
        <v>219</v>
      </c>
    </row>
    <row r="859" spans="11:12">
      <c r="K859" s="435">
        <v>3883</v>
      </c>
      <c r="L859" t="s">
        <v>219</v>
      </c>
    </row>
    <row r="860" spans="11:12">
      <c r="K860" s="435">
        <v>3884</v>
      </c>
      <c r="L860" t="s">
        <v>219</v>
      </c>
    </row>
    <row r="861" spans="11:12">
      <c r="K861" s="435">
        <v>3885</v>
      </c>
      <c r="L861" t="s">
        <v>214</v>
      </c>
    </row>
    <row r="862" spans="11:12">
      <c r="K862" s="435">
        <v>3886</v>
      </c>
      <c r="L862" t="s">
        <v>219</v>
      </c>
    </row>
    <row r="863" spans="11:12">
      <c r="K863" s="435">
        <v>3887</v>
      </c>
      <c r="L863" t="s">
        <v>219</v>
      </c>
    </row>
    <row r="864" spans="11:12">
      <c r="K864" s="435">
        <v>3890</v>
      </c>
      <c r="L864" t="s">
        <v>219</v>
      </c>
    </row>
    <row r="865" spans="11:12">
      <c r="K865" s="435">
        <v>3894</v>
      </c>
      <c r="L865" t="s">
        <v>219</v>
      </c>
    </row>
    <row r="866" spans="11:12">
      <c r="K866" s="435">
        <v>3901</v>
      </c>
      <c r="L866" t="s">
        <v>219</v>
      </c>
    </row>
    <row r="867" spans="11:12">
      <c r="K867" s="435">
        <v>3902</v>
      </c>
      <c r="L867" t="s">
        <v>219</v>
      </c>
    </row>
    <row r="868" spans="11:12">
      <c r="K868" s="435">
        <v>3903</v>
      </c>
      <c r="L868" t="s">
        <v>214</v>
      </c>
    </row>
    <row r="869" spans="11:12">
      <c r="K869" s="435">
        <v>3904</v>
      </c>
      <c r="L869" t="s">
        <v>214</v>
      </c>
    </row>
    <row r="870" spans="11:12">
      <c r="K870" s="435">
        <v>3905</v>
      </c>
      <c r="L870" t="s">
        <v>214</v>
      </c>
    </row>
    <row r="871" spans="11:12">
      <c r="K871" s="435">
        <v>3906</v>
      </c>
      <c r="L871" t="s">
        <v>219</v>
      </c>
    </row>
    <row r="872" spans="11:12">
      <c r="K872" s="435">
        <v>3907</v>
      </c>
      <c r="L872" t="s">
        <v>219</v>
      </c>
    </row>
    <row r="873" spans="11:12">
      <c r="K873" s="435">
        <v>3908</v>
      </c>
      <c r="L873" t="s">
        <v>219</v>
      </c>
    </row>
    <row r="874" spans="11:12">
      <c r="K874" s="435">
        <v>3909</v>
      </c>
      <c r="L874" t="s">
        <v>214</v>
      </c>
    </row>
    <row r="875" spans="11:12">
      <c r="K875" s="435">
        <v>3910</v>
      </c>
      <c r="L875" t="s">
        <v>214</v>
      </c>
    </row>
    <row r="876" spans="11:12">
      <c r="K876" s="435">
        <v>3911</v>
      </c>
      <c r="L876" t="s">
        <v>214</v>
      </c>
    </row>
    <row r="877" spans="11:12">
      <c r="K877" s="435">
        <v>4001</v>
      </c>
      <c r="L877" t="s">
        <v>219</v>
      </c>
    </row>
    <row r="878" spans="11:12">
      <c r="K878" s="435">
        <v>4002</v>
      </c>
      <c r="L878" t="s">
        <v>219</v>
      </c>
    </row>
    <row r="879" spans="11:12">
      <c r="K879" s="435">
        <v>4003</v>
      </c>
      <c r="L879" t="s">
        <v>219</v>
      </c>
    </row>
    <row r="880" spans="11:12">
      <c r="K880" s="435">
        <v>4005</v>
      </c>
      <c r="L880" t="s">
        <v>219</v>
      </c>
    </row>
    <row r="881" spans="11:12">
      <c r="K881" s="435">
        <v>4006</v>
      </c>
      <c r="L881" t="s">
        <v>219</v>
      </c>
    </row>
    <row r="882" spans="11:12">
      <c r="K882" s="435">
        <v>4008</v>
      </c>
      <c r="L882" t="s">
        <v>219</v>
      </c>
    </row>
    <row r="883" spans="11:12">
      <c r="K883" s="435">
        <v>4009</v>
      </c>
      <c r="L883" t="s">
        <v>219</v>
      </c>
    </row>
    <row r="884" spans="11:12">
      <c r="K884" s="435">
        <v>4010</v>
      </c>
      <c r="L884" t="s">
        <v>219</v>
      </c>
    </row>
    <row r="885" spans="11:12">
      <c r="K885" s="435">
        <v>4011</v>
      </c>
      <c r="L885" t="s">
        <v>219</v>
      </c>
    </row>
    <row r="886" spans="11:12">
      <c r="K886" s="435">
        <v>4015</v>
      </c>
      <c r="L886" t="s">
        <v>219</v>
      </c>
    </row>
    <row r="887" spans="11:12">
      <c r="K887" s="435">
        <v>4017</v>
      </c>
      <c r="L887" t="s">
        <v>219</v>
      </c>
    </row>
    <row r="888" spans="11:12">
      <c r="K888" s="435">
        <v>4019</v>
      </c>
      <c r="L888" t="s">
        <v>219</v>
      </c>
    </row>
    <row r="889" spans="11:12">
      <c r="K889" s="435">
        <v>4020</v>
      </c>
      <c r="L889" t="s">
        <v>219</v>
      </c>
    </row>
    <row r="890" spans="11:12">
      <c r="K890" s="435">
        <v>4021</v>
      </c>
      <c r="L890" t="s">
        <v>219</v>
      </c>
    </row>
    <row r="891" spans="11:12">
      <c r="K891" s="435">
        <v>4022</v>
      </c>
      <c r="L891" t="s">
        <v>219</v>
      </c>
    </row>
    <row r="892" spans="11:12">
      <c r="K892" s="435">
        <v>4024</v>
      </c>
      <c r="L892" t="s">
        <v>219</v>
      </c>
    </row>
    <row r="893" spans="11:12">
      <c r="K893" s="435">
        <v>4027</v>
      </c>
      <c r="L893" t="s">
        <v>219</v>
      </c>
    </row>
    <row r="894" spans="11:12">
      <c r="K894" s="435">
        <v>4029</v>
      </c>
      <c r="L894" t="s">
        <v>219</v>
      </c>
    </row>
    <row r="895" spans="11:12">
      <c r="K895" s="435">
        <v>4030</v>
      </c>
      <c r="L895" t="s">
        <v>219</v>
      </c>
    </row>
    <row r="896" spans="11:12">
      <c r="K896" s="435">
        <v>4032</v>
      </c>
      <c r="L896" t="s">
        <v>219</v>
      </c>
    </row>
    <row r="897" spans="11:12">
      <c r="K897" s="435">
        <v>4037</v>
      </c>
      <c r="L897" t="s">
        <v>219</v>
      </c>
    </row>
    <row r="898" spans="11:12">
      <c r="K898" s="435">
        <v>4038</v>
      </c>
      <c r="L898" t="s">
        <v>219</v>
      </c>
    </row>
    <row r="899" spans="11:12">
      <c r="K899" s="435">
        <v>4039</v>
      </c>
      <c r="L899" t="s">
        <v>219</v>
      </c>
    </row>
    <row r="900" spans="11:12">
      <c r="K900" s="435">
        <v>4040</v>
      </c>
      <c r="L900" t="s">
        <v>219</v>
      </c>
    </row>
    <row r="901" spans="11:12">
      <c r="K901" s="435">
        <v>4041</v>
      </c>
      <c r="L901" t="s">
        <v>219</v>
      </c>
    </row>
    <row r="902" spans="11:12">
      <c r="K902" s="435">
        <v>4042</v>
      </c>
      <c r="L902" t="s">
        <v>219</v>
      </c>
    </row>
    <row r="903" spans="11:12">
      <c r="K903" s="435">
        <v>4043</v>
      </c>
      <c r="L903" t="s">
        <v>214</v>
      </c>
    </row>
    <row r="904" spans="11:12">
      <c r="K904" s="435">
        <v>4046</v>
      </c>
      <c r="L904" t="s">
        <v>219</v>
      </c>
    </row>
    <row r="905" spans="11:12">
      <c r="K905" s="435">
        <v>4047</v>
      </c>
      <c r="L905" t="s">
        <v>219</v>
      </c>
    </row>
    <row r="906" spans="11:12">
      <c r="K906" s="435">
        <v>4048</v>
      </c>
      <c r="L906" t="s">
        <v>219</v>
      </c>
    </row>
    <row r="907" spans="11:12">
      <c r="K907" s="435">
        <v>4049</v>
      </c>
      <c r="L907" t="s">
        <v>219</v>
      </c>
    </row>
    <row r="908" spans="11:12">
      <c r="K908" s="435">
        <v>4050</v>
      </c>
      <c r="L908" t="s">
        <v>219</v>
      </c>
    </row>
    <row r="909" spans="11:12">
      <c r="K909" s="435">
        <v>4051</v>
      </c>
      <c r="L909" t="s">
        <v>219</v>
      </c>
    </row>
    <row r="910" spans="11:12">
      <c r="K910" s="435">
        <v>4055</v>
      </c>
      <c r="L910" t="s">
        <v>219</v>
      </c>
    </row>
    <row r="911" spans="11:12">
      <c r="K911" s="435">
        <v>4056</v>
      </c>
      <c r="L911" t="s">
        <v>219</v>
      </c>
    </row>
    <row r="912" spans="11:12">
      <c r="K912" s="435">
        <v>4057</v>
      </c>
      <c r="L912" t="s">
        <v>219</v>
      </c>
    </row>
    <row r="913" spans="11:12">
      <c r="K913" s="435">
        <v>4061</v>
      </c>
      <c r="L913" t="s">
        <v>219</v>
      </c>
    </row>
    <row r="914" spans="11:12">
      <c r="K914" s="435">
        <v>4062</v>
      </c>
      <c r="L914" t="s">
        <v>219</v>
      </c>
    </row>
    <row r="915" spans="11:12">
      <c r="K915" s="435">
        <v>4063</v>
      </c>
      <c r="L915" t="s">
        <v>219</v>
      </c>
    </row>
    <row r="916" spans="11:12">
      <c r="K916" s="435">
        <v>4064</v>
      </c>
      <c r="L916" t="s">
        <v>219</v>
      </c>
    </row>
    <row r="917" spans="11:12">
      <c r="K917" s="435">
        <v>4066</v>
      </c>
      <c r="L917" t="s">
        <v>219</v>
      </c>
    </row>
    <row r="918" spans="11:12">
      <c r="K918" s="435">
        <v>4068</v>
      </c>
      <c r="L918" t="s">
        <v>219</v>
      </c>
    </row>
    <row r="919" spans="11:12">
      <c r="K919" s="435">
        <v>4069</v>
      </c>
      <c r="L919" t="s">
        <v>219</v>
      </c>
    </row>
    <row r="920" spans="11:12">
      <c r="K920" s="435">
        <v>4071</v>
      </c>
      <c r="L920" t="s">
        <v>219</v>
      </c>
    </row>
    <row r="921" spans="11:12">
      <c r="K921" s="435">
        <v>4072</v>
      </c>
      <c r="L921" t="s">
        <v>219</v>
      </c>
    </row>
    <row r="922" spans="11:12">
      <c r="K922" s="435">
        <v>4073</v>
      </c>
      <c r="L922" t="s">
        <v>219</v>
      </c>
    </row>
    <row r="923" spans="11:12">
      <c r="K923" s="435">
        <v>4074</v>
      </c>
      <c r="L923" t="s">
        <v>219</v>
      </c>
    </row>
    <row r="924" spans="11:12">
      <c r="K924" s="435">
        <v>4076</v>
      </c>
      <c r="L924" t="s">
        <v>219</v>
      </c>
    </row>
    <row r="925" spans="11:12">
      <c r="K925" s="435">
        <v>4079</v>
      </c>
      <c r="L925" t="s">
        <v>219</v>
      </c>
    </row>
    <row r="926" spans="11:12">
      <c r="K926" s="435">
        <v>4083</v>
      </c>
      <c r="L926" t="s">
        <v>219</v>
      </c>
    </row>
    <row r="927" spans="11:12">
      <c r="K927" s="435">
        <v>4084</v>
      </c>
      <c r="L927" t="s">
        <v>219</v>
      </c>
    </row>
    <row r="928" spans="11:12">
      <c r="K928" s="435">
        <v>4085</v>
      </c>
      <c r="L928" t="s">
        <v>219</v>
      </c>
    </row>
    <row r="929" spans="11:12">
      <c r="K929" s="435">
        <v>4086</v>
      </c>
      <c r="L929" t="s">
        <v>219</v>
      </c>
    </row>
    <row r="930" spans="11:12">
      <c r="K930" s="435">
        <v>4087</v>
      </c>
      <c r="L930" t="s">
        <v>219</v>
      </c>
    </row>
    <row r="931" spans="11:12">
      <c r="K931" s="435">
        <v>4088</v>
      </c>
      <c r="L931" t="s">
        <v>219</v>
      </c>
    </row>
    <row r="932" spans="11:12">
      <c r="K932" s="435">
        <v>4090</v>
      </c>
      <c r="L932" t="s">
        <v>214</v>
      </c>
    </row>
    <row r="933" spans="11:12">
      <c r="K933" s="435">
        <v>4091</v>
      </c>
      <c r="L933" t="s">
        <v>219</v>
      </c>
    </row>
    <row r="934" spans="11:12">
      <c r="K934" s="435">
        <v>4092</v>
      </c>
      <c r="L934" t="s">
        <v>219</v>
      </c>
    </row>
    <row r="935" spans="11:12">
      <c r="K935" s="435">
        <v>4093</v>
      </c>
      <c r="L935" t="s">
        <v>219</v>
      </c>
    </row>
    <row r="936" spans="11:12">
      <c r="K936" s="435">
        <v>4095</v>
      </c>
      <c r="L936" t="s">
        <v>219</v>
      </c>
    </row>
    <row r="937" spans="11:12">
      <c r="K937" s="435">
        <v>4096</v>
      </c>
      <c r="L937" t="s">
        <v>219</v>
      </c>
    </row>
    <row r="938" spans="11:12">
      <c r="K938" s="435">
        <v>4097</v>
      </c>
      <c r="L938" t="s">
        <v>219</v>
      </c>
    </row>
    <row r="939" spans="11:12">
      <c r="K939" s="435">
        <v>4101</v>
      </c>
      <c r="L939" t="s">
        <v>219</v>
      </c>
    </row>
    <row r="940" spans="11:12">
      <c r="K940" s="435">
        <v>4102</v>
      </c>
      <c r="L940" t="s">
        <v>219</v>
      </c>
    </row>
    <row r="941" spans="11:12">
      <c r="K941" s="435">
        <v>4103</v>
      </c>
      <c r="L941" t="s">
        <v>219</v>
      </c>
    </row>
    <row r="942" spans="11:12">
      <c r="K942" s="435">
        <v>4105</v>
      </c>
      <c r="L942" t="s">
        <v>219</v>
      </c>
    </row>
    <row r="943" spans="11:12">
      <c r="K943" s="435">
        <v>4106</v>
      </c>
      <c r="L943" t="s">
        <v>219</v>
      </c>
    </row>
    <row r="944" spans="11:12">
      <c r="K944" s="435">
        <v>4107</v>
      </c>
      <c r="L944" t="s">
        <v>219</v>
      </c>
    </row>
    <row r="945" spans="11:12">
      <c r="K945" s="435">
        <v>4108</v>
      </c>
      <c r="L945" t="s">
        <v>219</v>
      </c>
    </row>
    <row r="946" spans="11:12">
      <c r="K946" s="435">
        <v>4109</v>
      </c>
      <c r="L946" t="s">
        <v>219</v>
      </c>
    </row>
    <row r="947" spans="11:12">
      <c r="K947" s="435">
        <v>4110</v>
      </c>
      <c r="L947" t="s">
        <v>219</v>
      </c>
    </row>
    <row r="948" spans="11:12">
      <c r="K948" s="435">
        <v>4210</v>
      </c>
      <c r="L948" t="s">
        <v>219</v>
      </c>
    </row>
    <row r="949" spans="11:12">
      <c r="K949" s="435">
        <v>4216</v>
      </c>
      <c r="L949" t="s">
        <v>219</v>
      </c>
    </row>
    <row r="950" spans="11:12">
      <c r="K950" s="435">
        <v>4217</v>
      </c>
      <c r="L950" t="s">
        <v>219</v>
      </c>
    </row>
    <row r="951" spans="11:12">
      <c r="K951" s="435">
        <v>4219</v>
      </c>
      <c r="L951" t="s">
        <v>219</v>
      </c>
    </row>
    <row r="952" spans="11:12">
      <c r="K952" s="435">
        <v>4220</v>
      </c>
      <c r="L952" t="s">
        <v>219</v>
      </c>
    </row>
    <row r="953" spans="11:12">
      <c r="K953" s="435">
        <v>4221</v>
      </c>
      <c r="L953" t="s">
        <v>219</v>
      </c>
    </row>
    <row r="954" spans="11:12">
      <c r="K954" s="435">
        <v>4222</v>
      </c>
      <c r="L954" t="s">
        <v>219</v>
      </c>
    </row>
    <row r="955" spans="11:12">
      <c r="K955" s="435">
        <v>4224</v>
      </c>
      <c r="L955" t="s">
        <v>219</v>
      </c>
    </row>
    <row r="956" spans="11:12">
      <c r="K956" s="435">
        <v>4226</v>
      </c>
      <c r="L956" t="s">
        <v>219</v>
      </c>
    </row>
    <row r="957" spans="11:12">
      <c r="K957" s="435">
        <v>4227</v>
      </c>
      <c r="L957" t="s">
        <v>219</v>
      </c>
    </row>
    <row r="958" spans="11:12">
      <c r="K958" s="435">
        <v>4228</v>
      </c>
      <c r="L958" t="s">
        <v>219</v>
      </c>
    </row>
    <row r="959" spans="11:12">
      <c r="K959" s="435">
        <v>4231</v>
      </c>
      <c r="L959" t="s">
        <v>219</v>
      </c>
    </row>
    <row r="960" spans="11:12">
      <c r="K960" s="435">
        <v>4234</v>
      </c>
      <c r="L960" t="s">
        <v>219</v>
      </c>
    </row>
    <row r="961" spans="11:12">
      <c r="K961" s="435">
        <v>4236</v>
      </c>
      <c r="L961" t="s">
        <v>219</v>
      </c>
    </row>
    <row r="962" spans="11:12">
      <c r="K962" s="435">
        <v>4237</v>
      </c>
      <c r="L962" t="s">
        <v>219</v>
      </c>
    </row>
    <row r="963" spans="11:12">
      <c r="K963" s="435">
        <v>4238</v>
      </c>
      <c r="L963" t="s">
        <v>219</v>
      </c>
    </row>
    <row r="964" spans="11:12">
      <c r="K964" s="435">
        <v>4239</v>
      </c>
      <c r="L964" t="s">
        <v>219</v>
      </c>
    </row>
    <row r="965" spans="11:12">
      <c r="K965" s="435">
        <v>4240</v>
      </c>
      <c r="L965" t="s">
        <v>219</v>
      </c>
    </row>
    <row r="966" spans="11:12">
      <c r="K966" s="435">
        <v>4250</v>
      </c>
      <c r="L966" t="s">
        <v>219</v>
      </c>
    </row>
    <row r="967" spans="11:12">
      <c r="K967" s="435">
        <v>4252</v>
      </c>
      <c r="L967" t="s">
        <v>219</v>
      </c>
    </row>
    <row r="968" spans="11:12">
      <c r="K968" s="435">
        <v>4253</v>
      </c>
      <c r="L968" t="s">
        <v>219</v>
      </c>
    </row>
    <row r="969" spans="11:12">
      <c r="K969" s="435">
        <v>4254</v>
      </c>
      <c r="L969" t="s">
        <v>219</v>
      </c>
    </row>
    <row r="970" spans="11:12">
      <c r="K970" s="435">
        <v>4255</v>
      </c>
      <c r="L970" t="s">
        <v>219</v>
      </c>
    </row>
    <row r="971" spans="11:12">
      <c r="K971" s="435">
        <v>4256</v>
      </c>
      <c r="L971" t="s">
        <v>219</v>
      </c>
    </row>
    <row r="972" spans="11:12">
      <c r="K972" s="435">
        <v>4257</v>
      </c>
      <c r="L972" t="s">
        <v>219</v>
      </c>
    </row>
    <row r="973" spans="11:12">
      <c r="K973" s="435">
        <v>4258</v>
      </c>
      <c r="L973" t="s">
        <v>219</v>
      </c>
    </row>
    <row r="974" spans="11:12">
      <c r="K974" s="435">
        <v>4259</v>
      </c>
      <c r="L974" t="s">
        <v>219</v>
      </c>
    </row>
    <row r="975" spans="11:12">
      <c r="K975" s="435">
        <v>4260</v>
      </c>
      <c r="L975" t="s">
        <v>219</v>
      </c>
    </row>
    <row r="976" spans="11:12">
      <c r="K976" s="435">
        <v>4261</v>
      </c>
      <c r="L976" t="s">
        <v>219</v>
      </c>
    </row>
    <row r="977" spans="11:12">
      <c r="K977" s="435">
        <v>4263</v>
      </c>
      <c r="L977" t="s">
        <v>219</v>
      </c>
    </row>
    <row r="978" spans="11:12">
      <c r="K978" s="435">
        <v>4265</v>
      </c>
      <c r="L978" t="s">
        <v>219</v>
      </c>
    </row>
    <row r="979" spans="11:12">
      <c r="K979" s="435">
        <v>4267</v>
      </c>
      <c r="L979" t="s">
        <v>219</v>
      </c>
    </row>
    <row r="980" spans="11:12">
      <c r="K980" s="435">
        <v>4268</v>
      </c>
      <c r="L980" t="s">
        <v>219</v>
      </c>
    </row>
    <row r="981" spans="11:12">
      <c r="K981" s="435">
        <v>4270</v>
      </c>
      <c r="L981" t="s">
        <v>219</v>
      </c>
    </row>
    <row r="982" spans="11:12">
      <c r="K982" s="435">
        <v>4271</v>
      </c>
      <c r="L982" t="s">
        <v>219</v>
      </c>
    </row>
    <row r="983" spans="11:12">
      <c r="K983" s="435">
        <v>4274</v>
      </c>
      <c r="L983" t="s">
        <v>219</v>
      </c>
    </row>
    <row r="984" spans="11:12">
      <c r="K984" s="435">
        <v>4275</v>
      </c>
      <c r="L984" t="s">
        <v>219</v>
      </c>
    </row>
    <row r="985" spans="11:12">
      <c r="K985" s="435">
        <v>4276</v>
      </c>
      <c r="L985" t="s">
        <v>219</v>
      </c>
    </row>
    <row r="986" spans="11:12">
      <c r="K986" s="435">
        <v>4280</v>
      </c>
      <c r="L986" t="s">
        <v>219</v>
      </c>
    </row>
    <row r="987" spans="11:12">
      <c r="K987" s="435">
        <v>4281</v>
      </c>
      <c r="L987" t="s">
        <v>219</v>
      </c>
    </row>
    <row r="988" spans="11:12">
      <c r="K988" s="435">
        <v>4282</v>
      </c>
      <c r="L988" t="s">
        <v>219</v>
      </c>
    </row>
    <row r="989" spans="11:12">
      <c r="K989" s="435">
        <v>4284</v>
      </c>
      <c r="L989" t="s">
        <v>219</v>
      </c>
    </row>
    <row r="990" spans="11:12">
      <c r="K990" s="435">
        <v>4285</v>
      </c>
      <c r="L990" t="s">
        <v>219</v>
      </c>
    </row>
    <row r="991" spans="11:12">
      <c r="K991" s="435">
        <v>4286</v>
      </c>
      <c r="L991" t="s">
        <v>219</v>
      </c>
    </row>
    <row r="992" spans="11:12">
      <c r="K992" s="435">
        <v>4287</v>
      </c>
      <c r="L992" t="s">
        <v>219</v>
      </c>
    </row>
    <row r="993" spans="11:12">
      <c r="K993" s="435">
        <v>4289</v>
      </c>
      <c r="L993" t="s">
        <v>219</v>
      </c>
    </row>
    <row r="994" spans="11:12">
      <c r="K994" s="435">
        <v>4290</v>
      </c>
      <c r="L994" t="s">
        <v>219</v>
      </c>
    </row>
    <row r="995" spans="11:12">
      <c r="K995" s="435">
        <v>4292</v>
      </c>
      <c r="L995" t="s">
        <v>219</v>
      </c>
    </row>
    <row r="996" spans="11:12">
      <c r="K996" s="435">
        <v>4294</v>
      </c>
      <c r="L996">
        <v>7</v>
      </c>
    </row>
    <row r="997" spans="11:12">
      <c r="K997" s="435">
        <v>4330</v>
      </c>
      <c r="L997" t="s">
        <v>219</v>
      </c>
    </row>
    <row r="998" spans="11:12">
      <c r="K998" s="435">
        <v>4342</v>
      </c>
      <c r="L998" t="s">
        <v>219</v>
      </c>
    </row>
    <row r="999" spans="11:12">
      <c r="K999" s="435">
        <v>4343</v>
      </c>
      <c r="L999" t="s">
        <v>219</v>
      </c>
    </row>
    <row r="1000" spans="11:12">
      <c r="K1000" s="435">
        <v>4344</v>
      </c>
      <c r="L1000" t="s">
        <v>219</v>
      </c>
    </row>
    <row r="1001" spans="11:12">
      <c r="K1001" s="435">
        <v>4345</v>
      </c>
      <c r="L1001" t="s">
        <v>219</v>
      </c>
    </row>
    <row r="1002" spans="11:12">
      <c r="K1002" s="435">
        <v>4346</v>
      </c>
      <c r="L1002" t="s">
        <v>219</v>
      </c>
    </row>
    <row r="1003" spans="11:12">
      <c r="K1003" s="435">
        <v>4347</v>
      </c>
      <c r="L1003" t="s">
        <v>219</v>
      </c>
    </row>
    <row r="1004" spans="11:12">
      <c r="K1004" s="435">
        <v>4348</v>
      </c>
      <c r="L1004" t="s">
        <v>219</v>
      </c>
    </row>
    <row r="1005" spans="11:12">
      <c r="K1005" s="435">
        <v>4349</v>
      </c>
      <c r="L1005" t="s">
        <v>219</v>
      </c>
    </row>
    <row r="1006" spans="11:12">
      <c r="K1006" s="435">
        <v>4350</v>
      </c>
      <c r="L1006" t="s">
        <v>219</v>
      </c>
    </row>
    <row r="1007" spans="11:12">
      <c r="K1007" s="435">
        <v>4351</v>
      </c>
      <c r="L1007" t="s">
        <v>219</v>
      </c>
    </row>
    <row r="1008" spans="11:12">
      <c r="K1008" s="435">
        <v>4352</v>
      </c>
      <c r="L1008" t="s">
        <v>219</v>
      </c>
    </row>
    <row r="1009" spans="11:12">
      <c r="K1009" s="435">
        <v>4353</v>
      </c>
      <c r="L1009" t="s">
        <v>219</v>
      </c>
    </row>
    <row r="1010" spans="11:12">
      <c r="K1010" s="435">
        <v>4354</v>
      </c>
      <c r="L1010" t="s">
        <v>219</v>
      </c>
    </row>
    <row r="1011" spans="11:12">
      <c r="K1011" s="435">
        <v>4355</v>
      </c>
      <c r="L1011" t="s">
        <v>219</v>
      </c>
    </row>
    <row r="1012" spans="11:12">
      <c r="K1012" s="435">
        <v>4357</v>
      </c>
      <c r="L1012" t="s">
        <v>219</v>
      </c>
    </row>
    <row r="1013" spans="11:12">
      <c r="K1013" s="435">
        <v>4358</v>
      </c>
      <c r="L1013" t="s">
        <v>219</v>
      </c>
    </row>
    <row r="1014" spans="11:12">
      <c r="K1014" s="435">
        <v>4359</v>
      </c>
      <c r="L1014" t="s">
        <v>219</v>
      </c>
    </row>
    <row r="1015" spans="11:12">
      <c r="K1015" s="435">
        <v>4360</v>
      </c>
      <c r="L1015" t="s">
        <v>219</v>
      </c>
    </row>
    <row r="1016" spans="11:12">
      <c r="K1016" s="435">
        <v>4363</v>
      </c>
      <c r="L1016" t="s">
        <v>219</v>
      </c>
    </row>
    <row r="1017" spans="11:12">
      <c r="K1017" s="435">
        <v>4364</v>
      </c>
      <c r="L1017" t="s">
        <v>219</v>
      </c>
    </row>
    <row r="1018" spans="11:12">
      <c r="K1018" s="435">
        <v>4401</v>
      </c>
      <c r="L1018" t="s">
        <v>219</v>
      </c>
    </row>
    <row r="1019" spans="11:12">
      <c r="K1019" s="435">
        <v>4406</v>
      </c>
      <c r="L1019" t="s">
        <v>219</v>
      </c>
    </row>
    <row r="1020" spans="11:12">
      <c r="K1020" s="435">
        <v>4408</v>
      </c>
      <c r="L1020" t="s">
        <v>219</v>
      </c>
    </row>
    <row r="1021" spans="11:12">
      <c r="K1021" s="435">
        <v>4410</v>
      </c>
      <c r="L1021" t="s">
        <v>219</v>
      </c>
    </row>
    <row r="1022" spans="11:12">
      <c r="K1022" s="435">
        <v>4411</v>
      </c>
      <c r="L1022" t="s">
        <v>219</v>
      </c>
    </row>
    <row r="1023" spans="11:12">
      <c r="K1023" s="435">
        <v>4412</v>
      </c>
      <c r="L1023" t="s">
        <v>219</v>
      </c>
    </row>
    <row r="1024" spans="11:12">
      <c r="K1024" s="435">
        <v>4413</v>
      </c>
      <c r="L1024">
        <v>7</v>
      </c>
    </row>
    <row r="1025" spans="11:12">
      <c r="K1025" s="435">
        <v>4414</v>
      </c>
      <c r="L1025" t="s">
        <v>219</v>
      </c>
    </row>
    <row r="1026" spans="11:12">
      <c r="K1026" s="435">
        <v>4415</v>
      </c>
      <c r="L1026" t="s">
        <v>219</v>
      </c>
    </row>
    <row r="1027" spans="11:12">
      <c r="K1027" s="435">
        <v>4416</v>
      </c>
      <c r="L1027" t="s">
        <v>219</v>
      </c>
    </row>
    <row r="1028" spans="11:12">
      <c r="K1028" s="435">
        <v>4417</v>
      </c>
      <c r="L1028" t="s">
        <v>219</v>
      </c>
    </row>
    <row r="1029" spans="11:12">
      <c r="K1029" s="435">
        <v>4418</v>
      </c>
      <c r="L1029" t="s">
        <v>219</v>
      </c>
    </row>
    <row r="1030" spans="11:12">
      <c r="K1030" s="435">
        <v>4419</v>
      </c>
      <c r="L1030" t="s">
        <v>219</v>
      </c>
    </row>
    <row r="1031" spans="11:12">
      <c r="K1031" s="435">
        <v>4421</v>
      </c>
      <c r="L1031" t="s">
        <v>219</v>
      </c>
    </row>
    <row r="1032" spans="11:12">
      <c r="K1032" s="435">
        <v>4422</v>
      </c>
      <c r="L1032" t="s">
        <v>219</v>
      </c>
    </row>
    <row r="1033" spans="11:12">
      <c r="K1033" s="435">
        <v>4424</v>
      </c>
      <c r="L1033">
        <v>7</v>
      </c>
    </row>
    <row r="1034" spans="11:12">
      <c r="K1034" s="435">
        <v>4426</v>
      </c>
      <c r="L1034" t="s">
        <v>219</v>
      </c>
    </row>
    <row r="1035" spans="11:12">
      <c r="K1035" s="435">
        <v>4427</v>
      </c>
      <c r="L1035" t="s">
        <v>219</v>
      </c>
    </row>
    <row r="1036" spans="11:12">
      <c r="K1036" s="435">
        <v>4428</v>
      </c>
      <c r="L1036" t="s">
        <v>219</v>
      </c>
    </row>
    <row r="1037" spans="11:12">
      <c r="K1037" s="435">
        <v>4429</v>
      </c>
      <c r="L1037" t="s">
        <v>219</v>
      </c>
    </row>
    <row r="1038" spans="11:12">
      <c r="K1038" s="435">
        <v>4430</v>
      </c>
      <c r="L1038" t="s">
        <v>219</v>
      </c>
    </row>
    <row r="1039" spans="11:12">
      <c r="K1039" s="435">
        <v>4431</v>
      </c>
      <c r="L1039" t="s">
        <v>219</v>
      </c>
    </row>
    <row r="1040" spans="11:12">
      <c r="K1040" s="435">
        <v>4434</v>
      </c>
      <c r="L1040" t="s">
        <v>219</v>
      </c>
    </row>
    <row r="1041" spans="11:12">
      <c r="K1041" s="435">
        <v>4435</v>
      </c>
      <c r="L1041" t="s">
        <v>219</v>
      </c>
    </row>
    <row r="1042" spans="11:12">
      <c r="K1042" s="435">
        <v>4438</v>
      </c>
      <c r="L1042" t="s">
        <v>219</v>
      </c>
    </row>
    <row r="1043" spans="11:12">
      <c r="K1043" s="435">
        <v>4441</v>
      </c>
      <c r="L1043">
        <v>7</v>
      </c>
    </row>
    <row r="1044" spans="11:12">
      <c r="K1044" s="435">
        <v>4442</v>
      </c>
      <c r="L1044">
        <v>7</v>
      </c>
    </row>
    <row r="1045" spans="11:12">
      <c r="K1045" s="435">
        <v>4443</v>
      </c>
      <c r="L1045" t="s">
        <v>219</v>
      </c>
    </row>
    <row r="1046" spans="11:12">
      <c r="K1046" s="435">
        <v>4444</v>
      </c>
      <c r="L1046" t="s">
        <v>219</v>
      </c>
    </row>
    <row r="1047" spans="11:12">
      <c r="K1047" s="435">
        <v>4448</v>
      </c>
      <c r="L1047" t="s">
        <v>219</v>
      </c>
    </row>
    <row r="1048" spans="11:12">
      <c r="K1048" s="435">
        <v>4449</v>
      </c>
      <c r="L1048" t="s">
        <v>219</v>
      </c>
    </row>
    <row r="1049" spans="11:12">
      <c r="K1049" s="435">
        <v>4450</v>
      </c>
      <c r="L1049" t="s">
        <v>219</v>
      </c>
    </row>
    <row r="1050" spans="11:12">
      <c r="K1050" s="435">
        <v>4451</v>
      </c>
      <c r="L1050">
        <v>7</v>
      </c>
    </row>
    <row r="1051" spans="11:12">
      <c r="K1051" s="435">
        <v>4453</v>
      </c>
      <c r="L1051" t="s">
        <v>219</v>
      </c>
    </row>
    <row r="1052" spans="11:12">
      <c r="K1052" s="435">
        <v>4454</v>
      </c>
      <c r="L1052">
        <v>7</v>
      </c>
    </row>
    <row r="1053" spans="11:12">
      <c r="K1053" s="435">
        <v>4455</v>
      </c>
      <c r="L1053" t="s">
        <v>219</v>
      </c>
    </row>
    <row r="1054" spans="11:12">
      <c r="K1054" s="435">
        <v>4456</v>
      </c>
      <c r="L1054" t="s">
        <v>219</v>
      </c>
    </row>
    <row r="1055" spans="11:12">
      <c r="K1055" s="435">
        <v>4457</v>
      </c>
      <c r="L1055" t="s">
        <v>219</v>
      </c>
    </row>
    <row r="1056" spans="11:12">
      <c r="K1056" s="435">
        <v>4459</v>
      </c>
      <c r="L1056" t="s">
        <v>219</v>
      </c>
    </row>
    <row r="1057" spans="11:12">
      <c r="K1057" s="435">
        <v>4460</v>
      </c>
      <c r="L1057" t="s">
        <v>219</v>
      </c>
    </row>
    <row r="1058" spans="11:12">
      <c r="K1058" s="435">
        <v>4461</v>
      </c>
      <c r="L1058" t="s">
        <v>219</v>
      </c>
    </row>
    <row r="1059" spans="11:12">
      <c r="K1059" s="435">
        <v>4462</v>
      </c>
      <c r="L1059" t="s">
        <v>219</v>
      </c>
    </row>
    <row r="1060" spans="11:12">
      <c r="K1060" s="435">
        <v>4463</v>
      </c>
      <c r="L1060" t="s">
        <v>219</v>
      </c>
    </row>
    <row r="1061" spans="11:12">
      <c r="K1061" s="435">
        <v>4464</v>
      </c>
      <c r="L1061">
        <v>7</v>
      </c>
    </row>
    <row r="1062" spans="11:12">
      <c r="K1062" s="435">
        <v>4468</v>
      </c>
      <c r="L1062" t="s">
        <v>219</v>
      </c>
    </row>
    <row r="1063" spans="11:12">
      <c r="K1063" s="435">
        <v>4469</v>
      </c>
      <c r="L1063" t="s">
        <v>219</v>
      </c>
    </row>
    <row r="1064" spans="11:12">
      <c r="K1064" s="435">
        <v>4471</v>
      </c>
      <c r="L1064">
        <v>7</v>
      </c>
    </row>
    <row r="1065" spans="11:12">
      <c r="K1065" s="435">
        <v>4472</v>
      </c>
      <c r="L1065" t="s">
        <v>219</v>
      </c>
    </row>
    <row r="1066" spans="11:12">
      <c r="K1066" s="435">
        <v>4473</v>
      </c>
      <c r="L1066" t="s">
        <v>219</v>
      </c>
    </row>
    <row r="1067" spans="11:12">
      <c r="K1067" s="435">
        <v>4474</v>
      </c>
      <c r="L1067" t="s">
        <v>219</v>
      </c>
    </row>
    <row r="1068" spans="11:12">
      <c r="K1068" s="435">
        <v>4475</v>
      </c>
      <c r="L1068" t="s">
        <v>219</v>
      </c>
    </row>
    <row r="1069" spans="11:12">
      <c r="K1069" s="435">
        <v>4476</v>
      </c>
      <c r="L1069" t="s">
        <v>219</v>
      </c>
    </row>
    <row r="1070" spans="11:12">
      <c r="K1070" s="435">
        <v>4478</v>
      </c>
      <c r="L1070">
        <v>7</v>
      </c>
    </row>
    <row r="1071" spans="11:12">
      <c r="K1071" s="435">
        <v>4479</v>
      </c>
      <c r="L1071" t="s">
        <v>219</v>
      </c>
    </row>
    <row r="1072" spans="11:12">
      <c r="K1072" s="435">
        <v>4481</v>
      </c>
      <c r="L1072" t="s">
        <v>219</v>
      </c>
    </row>
    <row r="1073" spans="11:12">
      <c r="K1073" s="435">
        <v>4485</v>
      </c>
      <c r="L1073" t="s">
        <v>219</v>
      </c>
    </row>
    <row r="1074" spans="11:12">
      <c r="K1074" s="435">
        <v>4487</v>
      </c>
      <c r="L1074">
        <v>7</v>
      </c>
    </row>
    <row r="1075" spans="11:12">
      <c r="K1075" s="435">
        <v>4488</v>
      </c>
      <c r="L1075" t="s">
        <v>219</v>
      </c>
    </row>
    <row r="1076" spans="11:12">
      <c r="K1076" s="435">
        <v>4489</v>
      </c>
      <c r="L1076" t="s">
        <v>219</v>
      </c>
    </row>
    <row r="1077" spans="11:12">
      <c r="K1077" s="435">
        <v>4490</v>
      </c>
      <c r="L1077">
        <v>7</v>
      </c>
    </row>
    <row r="1078" spans="11:12">
      <c r="K1078" s="435">
        <v>4491</v>
      </c>
      <c r="L1078">
        <v>7</v>
      </c>
    </row>
    <row r="1079" spans="11:12">
      <c r="K1079" s="435">
        <v>4492</v>
      </c>
      <c r="L1079" t="s">
        <v>219</v>
      </c>
    </row>
    <row r="1080" spans="11:12">
      <c r="K1080" s="435">
        <v>4493</v>
      </c>
      <c r="L1080" t="s">
        <v>219</v>
      </c>
    </row>
    <row r="1081" spans="11:12">
      <c r="K1081" s="435">
        <v>4495</v>
      </c>
      <c r="L1081" t="s">
        <v>219</v>
      </c>
    </row>
    <row r="1082" spans="11:12">
      <c r="K1082" s="435">
        <v>4496</v>
      </c>
      <c r="L1082" t="s">
        <v>219</v>
      </c>
    </row>
    <row r="1083" spans="11:12">
      <c r="K1083" s="435">
        <v>4497</v>
      </c>
      <c r="L1083">
        <v>7</v>
      </c>
    </row>
    <row r="1084" spans="11:12">
      <c r="K1084" s="435">
        <v>4530</v>
      </c>
      <c r="L1084" t="s">
        <v>219</v>
      </c>
    </row>
    <row r="1085" spans="11:12">
      <c r="K1085" s="435">
        <v>4535</v>
      </c>
      <c r="L1085" t="s">
        <v>219</v>
      </c>
    </row>
    <row r="1086" spans="11:12">
      <c r="K1086" s="435">
        <v>4537</v>
      </c>
      <c r="L1086" t="s">
        <v>219</v>
      </c>
    </row>
    <row r="1087" spans="11:12">
      <c r="K1087" s="435">
        <v>4538</v>
      </c>
      <c r="L1087" t="s">
        <v>219</v>
      </c>
    </row>
    <row r="1088" spans="11:12">
      <c r="K1088" s="435">
        <v>4539</v>
      </c>
      <c r="L1088" t="s">
        <v>219</v>
      </c>
    </row>
    <row r="1089" spans="11:12">
      <c r="K1089" s="435">
        <v>4541</v>
      </c>
      <c r="L1089" t="s">
        <v>219</v>
      </c>
    </row>
    <row r="1090" spans="11:12">
      <c r="K1090" s="435">
        <v>4543</v>
      </c>
      <c r="L1090" t="s">
        <v>219</v>
      </c>
    </row>
    <row r="1091" spans="11:12">
      <c r="K1091" s="435">
        <v>4544</v>
      </c>
      <c r="L1091" t="s">
        <v>219</v>
      </c>
    </row>
    <row r="1092" spans="11:12">
      <c r="K1092" s="435">
        <v>4547</v>
      </c>
      <c r="L1092" t="s">
        <v>219</v>
      </c>
    </row>
    <row r="1093" spans="11:12">
      <c r="K1093" s="435">
        <v>4548</v>
      </c>
      <c r="L1093" t="s">
        <v>219</v>
      </c>
    </row>
    <row r="1094" spans="11:12">
      <c r="K1094" s="435">
        <v>4551</v>
      </c>
      <c r="L1094" t="s">
        <v>219</v>
      </c>
    </row>
    <row r="1095" spans="11:12">
      <c r="K1095" s="435">
        <v>4553</v>
      </c>
      <c r="L1095" t="s">
        <v>219</v>
      </c>
    </row>
    <row r="1096" spans="11:12">
      <c r="K1096" s="435">
        <v>4554</v>
      </c>
      <c r="L1096" t="s">
        <v>219</v>
      </c>
    </row>
    <row r="1097" spans="11:12">
      <c r="K1097" s="435">
        <v>4555</v>
      </c>
      <c r="L1097" t="s">
        <v>219</v>
      </c>
    </row>
    <row r="1098" spans="11:12">
      <c r="K1098" s="435">
        <v>4556</v>
      </c>
      <c r="L1098" t="s">
        <v>219</v>
      </c>
    </row>
    <row r="1099" spans="11:12">
      <c r="K1099" s="435">
        <v>4558</v>
      </c>
      <c r="L1099" t="s">
        <v>219</v>
      </c>
    </row>
    <row r="1100" spans="11:12">
      <c r="K1100" s="435">
        <v>4562</v>
      </c>
      <c r="L1100" t="s">
        <v>219</v>
      </c>
    </row>
    <row r="1101" spans="11:12">
      <c r="K1101" s="435">
        <v>4563</v>
      </c>
      <c r="L1101" t="s">
        <v>219</v>
      </c>
    </row>
    <row r="1102" spans="11:12">
      <c r="K1102" s="435">
        <v>4564</v>
      </c>
      <c r="L1102" t="s">
        <v>219</v>
      </c>
    </row>
    <row r="1103" spans="11:12">
      <c r="K1103" s="435">
        <v>4568</v>
      </c>
      <c r="L1103" t="s">
        <v>219</v>
      </c>
    </row>
    <row r="1104" spans="11:12">
      <c r="K1104" s="435">
        <v>4570</v>
      </c>
      <c r="L1104" t="s">
        <v>219</v>
      </c>
    </row>
    <row r="1105" spans="11:12">
      <c r="K1105" s="435">
        <v>4571</v>
      </c>
      <c r="L1105" t="s">
        <v>219</v>
      </c>
    </row>
    <row r="1106" spans="11:12">
      <c r="K1106" s="435">
        <v>4572</v>
      </c>
      <c r="L1106" t="s">
        <v>219</v>
      </c>
    </row>
    <row r="1107" spans="11:12">
      <c r="K1107" s="435">
        <v>4573</v>
      </c>
      <c r="L1107" t="s">
        <v>219</v>
      </c>
    </row>
    <row r="1108" spans="11:12">
      <c r="K1108" s="435">
        <v>4574</v>
      </c>
      <c r="L1108" t="s">
        <v>219</v>
      </c>
    </row>
    <row r="1109" spans="11:12">
      <c r="K1109" s="435">
        <v>4575</v>
      </c>
      <c r="L1109" t="s">
        <v>219</v>
      </c>
    </row>
    <row r="1110" spans="11:12">
      <c r="K1110" s="435">
        <v>4576</v>
      </c>
      <c r="L1110" t="s">
        <v>219</v>
      </c>
    </row>
    <row r="1111" spans="11:12">
      <c r="K1111" s="435">
        <v>4578</v>
      </c>
      <c r="L1111" t="s">
        <v>219</v>
      </c>
    </row>
    <row r="1112" spans="11:12">
      <c r="K1112" s="435">
        <v>4579</v>
      </c>
      <c r="L1112" t="s">
        <v>219</v>
      </c>
    </row>
    <row r="1113" spans="11:12">
      <c r="K1113" s="435">
        <v>4605</v>
      </c>
      <c r="L1113" t="s">
        <v>219</v>
      </c>
    </row>
    <row r="1114" spans="11:12">
      <c r="K1114" s="435">
        <v>4606</v>
      </c>
      <c r="L1114" t="s">
        <v>219</v>
      </c>
    </row>
    <row r="1115" spans="11:12">
      <c r="K1115" s="435">
        <v>4607</v>
      </c>
      <c r="L1115" t="s">
        <v>219</v>
      </c>
    </row>
    <row r="1116" spans="11:12">
      <c r="K1116" s="435">
        <v>4609</v>
      </c>
      <c r="L1116" t="s">
        <v>219</v>
      </c>
    </row>
    <row r="1117" spans="11:12">
      <c r="K1117" s="435">
        <v>4611</v>
      </c>
      <c r="L1117" t="s">
        <v>219</v>
      </c>
    </row>
    <row r="1118" spans="11:12">
      <c r="K1118" s="435">
        <v>4612</v>
      </c>
      <c r="L1118" t="s">
        <v>219</v>
      </c>
    </row>
    <row r="1119" spans="11:12">
      <c r="K1119" s="435">
        <v>4613</v>
      </c>
      <c r="L1119" t="s">
        <v>219</v>
      </c>
    </row>
    <row r="1120" spans="11:12">
      <c r="K1120" s="435">
        <v>4614</v>
      </c>
      <c r="L1120" t="s">
        <v>219</v>
      </c>
    </row>
    <row r="1121" spans="11:12">
      <c r="K1121" s="435">
        <v>4616</v>
      </c>
      <c r="L1121" t="s">
        <v>219</v>
      </c>
    </row>
    <row r="1122" spans="11:12">
      <c r="K1122" s="435">
        <v>4617</v>
      </c>
      <c r="L1122" t="s">
        <v>219</v>
      </c>
    </row>
    <row r="1123" spans="11:12">
      <c r="K1123" s="435">
        <v>4619</v>
      </c>
      <c r="L1123">
        <v>7</v>
      </c>
    </row>
    <row r="1124" spans="11:12">
      <c r="K1124" s="435">
        <v>4622</v>
      </c>
      <c r="L1124" t="s">
        <v>219</v>
      </c>
    </row>
    <row r="1125" spans="11:12">
      <c r="K1125" s="435">
        <v>4623</v>
      </c>
      <c r="L1125" t="s">
        <v>219</v>
      </c>
    </row>
    <row r="1126" spans="11:12">
      <c r="K1126" s="435">
        <v>4624</v>
      </c>
      <c r="L1126" t="s">
        <v>219</v>
      </c>
    </row>
    <row r="1127" spans="11:12">
      <c r="K1127" s="435">
        <v>4625</v>
      </c>
      <c r="L1127" t="s">
        <v>219</v>
      </c>
    </row>
    <row r="1128" spans="11:12">
      <c r="K1128" s="435">
        <v>4626</v>
      </c>
      <c r="L1128" t="s">
        <v>219</v>
      </c>
    </row>
    <row r="1129" spans="11:12">
      <c r="K1129" s="435">
        <v>4627</v>
      </c>
      <c r="L1129" t="s">
        <v>219</v>
      </c>
    </row>
    <row r="1130" spans="11:12">
      <c r="K1130" s="435">
        <v>4628</v>
      </c>
      <c r="L1130" t="s">
        <v>219</v>
      </c>
    </row>
    <row r="1131" spans="11:12">
      <c r="K1131" s="435">
        <v>4629</v>
      </c>
      <c r="L1131" t="s">
        <v>219</v>
      </c>
    </row>
    <row r="1132" spans="11:12">
      <c r="K1132" s="435">
        <v>4630</v>
      </c>
      <c r="L1132" t="s">
        <v>219</v>
      </c>
    </row>
    <row r="1133" spans="11:12">
      <c r="K1133" s="435">
        <v>4631</v>
      </c>
      <c r="L1133" t="s">
        <v>219</v>
      </c>
    </row>
    <row r="1134" spans="11:12">
      <c r="K1134" s="435">
        <v>4634</v>
      </c>
      <c r="L1134" t="s">
        <v>219</v>
      </c>
    </row>
    <row r="1135" spans="11:12">
      <c r="K1135" s="435">
        <v>4635</v>
      </c>
      <c r="L1135" t="s">
        <v>219</v>
      </c>
    </row>
    <row r="1136" spans="11:12">
      <c r="K1136" s="435">
        <v>4637</v>
      </c>
      <c r="L1136" t="s">
        <v>219</v>
      </c>
    </row>
    <row r="1137" spans="11:12">
      <c r="K1137" s="435">
        <v>4640</v>
      </c>
      <c r="L1137" t="s">
        <v>219</v>
      </c>
    </row>
    <row r="1138" spans="11:12">
      <c r="K1138" s="435">
        <v>4642</v>
      </c>
      <c r="L1138" t="s">
        <v>219</v>
      </c>
    </row>
    <row r="1139" spans="11:12">
      <c r="K1139" s="435">
        <v>4643</v>
      </c>
      <c r="L1139" t="s">
        <v>219</v>
      </c>
    </row>
    <row r="1140" spans="11:12">
      <c r="K1140" s="435">
        <v>4644</v>
      </c>
      <c r="L1140" t="s">
        <v>219</v>
      </c>
    </row>
    <row r="1141" spans="11:12">
      <c r="K1141" s="435">
        <v>4645</v>
      </c>
      <c r="L1141" t="s">
        <v>219</v>
      </c>
    </row>
    <row r="1142" spans="11:12">
      <c r="K1142" s="435">
        <v>4646</v>
      </c>
      <c r="L1142" t="s">
        <v>219</v>
      </c>
    </row>
    <row r="1143" spans="11:12">
      <c r="K1143" s="435">
        <v>4648</v>
      </c>
      <c r="L1143" t="s">
        <v>219</v>
      </c>
    </row>
    <row r="1144" spans="11:12">
      <c r="K1144" s="435">
        <v>4649</v>
      </c>
      <c r="L1144" t="s">
        <v>219</v>
      </c>
    </row>
    <row r="1145" spans="11:12">
      <c r="K1145" s="435">
        <v>4650</v>
      </c>
      <c r="L1145" t="s">
        <v>219</v>
      </c>
    </row>
    <row r="1146" spans="11:12">
      <c r="K1146" s="435">
        <v>4652</v>
      </c>
      <c r="L1146" t="s">
        <v>219</v>
      </c>
    </row>
    <row r="1147" spans="11:12">
      <c r="K1147" s="435">
        <v>4653</v>
      </c>
      <c r="L1147" t="s">
        <v>219</v>
      </c>
    </row>
    <row r="1148" spans="11:12">
      <c r="K1148" s="435">
        <v>4654</v>
      </c>
      <c r="L1148" t="s">
        <v>219</v>
      </c>
    </row>
    <row r="1149" spans="11:12">
      <c r="K1149" s="435">
        <v>4655</v>
      </c>
      <c r="L1149" t="s">
        <v>219</v>
      </c>
    </row>
    <row r="1150" spans="11:12">
      <c r="K1150" s="435">
        <v>4657</v>
      </c>
      <c r="L1150" t="s">
        <v>219</v>
      </c>
    </row>
    <row r="1151" spans="11:12">
      <c r="K1151" s="435">
        <v>4658</v>
      </c>
      <c r="L1151" t="s">
        <v>219</v>
      </c>
    </row>
    <row r="1152" spans="11:12">
      <c r="K1152" s="435">
        <v>4660</v>
      </c>
      <c r="L1152" t="s">
        <v>219</v>
      </c>
    </row>
    <row r="1153" spans="11:12">
      <c r="K1153" s="435">
        <v>4662</v>
      </c>
      <c r="L1153" t="s">
        <v>219</v>
      </c>
    </row>
    <row r="1154" spans="11:12">
      <c r="K1154" s="435">
        <v>4664</v>
      </c>
      <c r="L1154" t="s">
        <v>219</v>
      </c>
    </row>
    <row r="1155" spans="11:12">
      <c r="K1155" s="435">
        <v>4666</v>
      </c>
      <c r="L1155" t="s">
        <v>219</v>
      </c>
    </row>
    <row r="1156" spans="11:12">
      <c r="K1156" s="435">
        <v>4667</v>
      </c>
      <c r="L1156" t="s">
        <v>219</v>
      </c>
    </row>
    <row r="1157" spans="11:12">
      <c r="K1157" s="435">
        <v>4668</v>
      </c>
      <c r="L1157" t="s">
        <v>219</v>
      </c>
    </row>
    <row r="1158" spans="11:12">
      <c r="K1158" s="435">
        <v>4669</v>
      </c>
      <c r="L1158" t="s">
        <v>219</v>
      </c>
    </row>
    <row r="1159" spans="11:12">
      <c r="K1159" s="435">
        <v>4671</v>
      </c>
      <c r="L1159" t="s">
        <v>219</v>
      </c>
    </row>
    <row r="1160" spans="11:12">
      <c r="K1160" s="435">
        <v>4673</v>
      </c>
      <c r="L1160" t="s">
        <v>219</v>
      </c>
    </row>
    <row r="1161" spans="11:12">
      <c r="K1161" s="435">
        <v>4674</v>
      </c>
      <c r="L1161" t="s">
        <v>219</v>
      </c>
    </row>
    <row r="1162" spans="11:12">
      <c r="K1162" s="435">
        <v>4675</v>
      </c>
      <c r="L1162" t="s">
        <v>219</v>
      </c>
    </row>
    <row r="1163" spans="11:12">
      <c r="K1163" s="435">
        <v>4676</v>
      </c>
      <c r="L1163" t="s">
        <v>219</v>
      </c>
    </row>
    <row r="1164" spans="11:12">
      <c r="K1164" s="435">
        <v>4677</v>
      </c>
      <c r="L1164" t="s">
        <v>219</v>
      </c>
    </row>
    <row r="1165" spans="11:12">
      <c r="K1165" s="435">
        <v>4679</v>
      </c>
      <c r="L1165" t="s">
        <v>219</v>
      </c>
    </row>
    <row r="1166" spans="11:12">
      <c r="K1166" s="435">
        <v>4680</v>
      </c>
      <c r="L1166" t="s">
        <v>219</v>
      </c>
    </row>
    <row r="1167" spans="11:12">
      <c r="K1167" s="435">
        <v>4681</v>
      </c>
      <c r="L1167" t="s">
        <v>219</v>
      </c>
    </row>
    <row r="1168" spans="11:12">
      <c r="K1168" s="435">
        <v>4683</v>
      </c>
      <c r="L1168" t="s">
        <v>219</v>
      </c>
    </row>
    <row r="1169" spans="11:12">
      <c r="K1169" s="435">
        <v>4684</v>
      </c>
      <c r="L1169" t="s">
        <v>219</v>
      </c>
    </row>
    <row r="1170" spans="11:12">
      <c r="K1170" s="435">
        <v>4685</v>
      </c>
      <c r="L1170" t="s">
        <v>219</v>
      </c>
    </row>
    <row r="1171" spans="11:12">
      <c r="K1171" s="435">
        <v>4686</v>
      </c>
      <c r="L1171" t="s">
        <v>219</v>
      </c>
    </row>
    <row r="1172" spans="11:12">
      <c r="K1172" s="435">
        <v>4691</v>
      </c>
      <c r="L1172" t="s">
        <v>219</v>
      </c>
    </row>
    <row r="1173" spans="11:12">
      <c r="K1173" s="435">
        <v>4693</v>
      </c>
      <c r="L1173" t="s">
        <v>219</v>
      </c>
    </row>
    <row r="1174" spans="11:12">
      <c r="K1174" s="435">
        <v>4694</v>
      </c>
      <c r="L1174" t="s">
        <v>219</v>
      </c>
    </row>
    <row r="1175" spans="11:12">
      <c r="K1175" s="435">
        <v>4730</v>
      </c>
      <c r="L1175">
        <v>7</v>
      </c>
    </row>
    <row r="1176" spans="11:12">
      <c r="K1176" s="435">
        <v>4732</v>
      </c>
      <c r="L1176">
        <v>7</v>
      </c>
    </row>
    <row r="1177" spans="11:12">
      <c r="K1177" s="435">
        <v>4733</v>
      </c>
      <c r="L1177">
        <v>7</v>
      </c>
    </row>
    <row r="1178" spans="11:12">
      <c r="K1178" s="435">
        <v>4734</v>
      </c>
      <c r="L1178">
        <v>7</v>
      </c>
    </row>
    <row r="1179" spans="11:12">
      <c r="K1179" s="435">
        <v>4735</v>
      </c>
      <c r="L1179">
        <v>7</v>
      </c>
    </row>
    <row r="1180" spans="11:12">
      <c r="K1180" s="435">
        <v>4736</v>
      </c>
      <c r="L1180">
        <v>7</v>
      </c>
    </row>
    <row r="1181" spans="11:12">
      <c r="K1181" s="435">
        <v>4739</v>
      </c>
      <c r="L1181">
        <v>7</v>
      </c>
    </row>
    <row r="1182" spans="11:12">
      <c r="K1182" s="435">
        <v>4740</v>
      </c>
      <c r="L1182">
        <v>7</v>
      </c>
    </row>
    <row r="1183" spans="11:12">
      <c r="K1183" s="435">
        <v>4741</v>
      </c>
      <c r="L1183">
        <v>7</v>
      </c>
    </row>
    <row r="1184" spans="11:12">
      <c r="K1184" s="435">
        <v>4742</v>
      </c>
      <c r="L1184">
        <v>7</v>
      </c>
    </row>
    <row r="1185" spans="11:12">
      <c r="K1185" s="435">
        <v>4743</v>
      </c>
      <c r="L1185">
        <v>7</v>
      </c>
    </row>
    <row r="1186" spans="11:12">
      <c r="K1186" s="435">
        <v>4745</v>
      </c>
      <c r="L1186">
        <v>7</v>
      </c>
    </row>
    <row r="1187" spans="11:12">
      <c r="K1187" s="435">
        <v>4746</v>
      </c>
      <c r="L1187">
        <v>7</v>
      </c>
    </row>
    <row r="1188" spans="11:12">
      <c r="K1188" s="435">
        <v>4747</v>
      </c>
      <c r="L1188">
        <v>7</v>
      </c>
    </row>
    <row r="1189" spans="11:12">
      <c r="K1189" s="435">
        <v>4750</v>
      </c>
      <c r="L1189">
        <v>7</v>
      </c>
    </row>
    <row r="1190" spans="11:12">
      <c r="K1190" s="435">
        <v>4756</v>
      </c>
      <c r="L1190">
        <v>7</v>
      </c>
    </row>
    <row r="1191" spans="11:12">
      <c r="K1191" s="435">
        <v>4757</v>
      </c>
      <c r="L1191">
        <v>7</v>
      </c>
    </row>
    <row r="1192" spans="11:12">
      <c r="K1192" s="435">
        <v>4758</v>
      </c>
      <c r="L1192">
        <v>7</v>
      </c>
    </row>
    <row r="1193" spans="11:12">
      <c r="K1193" s="435">
        <v>4760</v>
      </c>
      <c r="L1193">
        <v>7</v>
      </c>
    </row>
    <row r="1194" spans="11:12">
      <c r="K1194" s="435">
        <v>4761</v>
      </c>
      <c r="L1194">
        <v>7</v>
      </c>
    </row>
    <row r="1195" spans="11:12">
      <c r="K1195" s="435">
        <v>4762</v>
      </c>
      <c r="L1195">
        <v>7</v>
      </c>
    </row>
    <row r="1196" spans="11:12">
      <c r="K1196" s="435">
        <v>4763</v>
      </c>
      <c r="L1196">
        <v>7</v>
      </c>
    </row>
    <row r="1197" spans="11:12">
      <c r="K1197" s="435">
        <v>4764</v>
      </c>
      <c r="L1197">
        <v>7</v>
      </c>
    </row>
    <row r="1198" spans="11:12">
      <c r="K1198" s="435">
        <v>4765</v>
      </c>
      <c r="L1198">
        <v>7</v>
      </c>
    </row>
    <row r="1199" spans="11:12">
      <c r="K1199" s="435">
        <v>4766</v>
      </c>
      <c r="L1199">
        <v>7</v>
      </c>
    </row>
    <row r="1200" spans="11:12">
      <c r="K1200" s="435">
        <v>4768</v>
      </c>
      <c r="L1200">
        <v>7</v>
      </c>
    </row>
    <row r="1201" spans="11:12">
      <c r="K1201" s="435">
        <v>4769</v>
      </c>
      <c r="L1201">
        <v>7</v>
      </c>
    </row>
    <row r="1202" spans="11:12">
      <c r="K1202" s="435">
        <v>4772</v>
      </c>
      <c r="L1202">
        <v>7</v>
      </c>
    </row>
    <row r="1203" spans="11:12">
      <c r="K1203" s="435">
        <v>4773</v>
      </c>
      <c r="L1203">
        <v>7</v>
      </c>
    </row>
    <row r="1204" spans="11:12">
      <c r="K1204" s="435">
        <v>4774</v>
      </c>
      <c r="L1204">
        <v>7</v>
      </c>
    </row>
    <row r="1205" spans="11:12">
      <c r="K1205" s="435">
        <v>4776</v>
      </c>
      <c r="L1205">
        <v>7</v>
      </c>
    </row>
    <row r="1206" spans="11:12">
      <c r="K1206" s="435">
        <v>4777</v>
      </c>
      <c r="L1206">
        <v>7</v>
      </c>
    </row>
    <row r="1207" spans="11:12">
      <c r="K1207" s="435">
        <v>4779</v>
      </c>
      <c r="L1207">
        <v>7</v>
      </c>
    </row>
    <row r="1208" spans="11:12">
      <c r="K1208" s="435">
        <v>4780</v>
      </c>
      <c r="L1208">
        <v>7</v>
      </c>
    </row>
    <row r="1209" spans="11:12">
      <c r="K1209" s="435">
        <v>4781</v>
      </c>
      <c r="L1209">
        <v>7</v>
      </c>
    </row>
    <row r="1210" spans="11:12">
      <c r="K1210" s="435">
        <v>4783</v>
      </c>
      <c r="L1210">
        <v>7</v>
      </c>
    </row>
    <row r="1211" spans="11:12">
      <c r="K1211" s="435">
        <v>4785</v>
      </c>
      <c r="L1211">
        <v>7</v>
      </c>
    </row>
    <row r="1212" spans="11:12">
      <c r="K1212" s="435">
        <v>4786</v>
      </c>
      <c r="L1212">
        <v>7</v>
      </c>
    </row>
    <row r="1213" spans="11:12">
      <c r="K1213" s="435">
        <v>4787</v>
      </c>
      <c r="L1213">
        <v>7</v>
      </c>
    </row>
    <row r="1214" spans="11:12">
      <c r="K1214" s="435">
        <v>4841</v>
      </c>
      <c r="L1214" t="s">
        <v>219</v>
      </c>
    </row>
    <row r="1215" spans="11:12">
      <c r="K1215" s="435">
        <v>4843</v>
      </c>
      <c r="L1215" t="s">
        <v>219</v>
      </c>
    </row>
    <row r="1216" spans="11:12">
      <c r="K1216" s="435">
        <v>4847</v>
      </c>
      <c r="L1216" t="s">
        <v>219</v>
      </c>
    </row>
    <row r="1217" spans="11:12">
      <c r="K1217" s="435">
        <v>4848</v>
      </c>
      <c r="L1217" t="s">
        <v>219</v>
      </c>
    </row>
    <row r="1218" spans="11:12">
      <c r="K1218" s="435">
        <v>4849</v>
      </c>
      <c r="L1218" t="s">
        <v>219</v>
      </c>
    </row>
    <row r="1219" spans="11:12">
      <c r="K1219" s="435">
        <v>4851</v>
      </c>
      <c r="L1219" t="s">
        <v>219</v>
      </c>
    </row>
    <row r="1220" spans="11:12">
      <c r="K1220" s="435">
        <v>4852</v>
      </c>
      <c r="L1220" t="s">
        <v>219</v>
      </c>
    </row>
    <row r="1221" spans="11:12">
      <c r="K1221" s="435">
        <v>4853</v>
      </c>
      <c r="L1221" t="s">
        <v>219</v>
      </c>
    </row>
    <row r="1222" spans="11:12">
      <c r="K1222" s="435">
        <v>4854</v>
      </c>
      <c r="L1222" t="s">
        <v>219</v>
      </c>
    </row>
    <row r="1223" spans="11:12">
      <c r="K1223" s="435">
        <v>4855</v>
      </c>
      <c r="L1223" t="s">
        <v>219</v>
      </c>
    </row>
    <row r="1224" spans="11:12">
      <c r="K1224" s="435">
        <v>4856</v>
      </c>
      <c r="L1224" t="s">
        <v>219</v>
      </c>
    </row>
    <row r="1225" spans="11:12">
      <c r="K1225" s="435">
        <v>4858</v>
      </c>
      <c r="L1225" t="s">
        <v>219</v>
      </c>
    </row>
    <row r="1226" spans="11:12">
      <c r="K1226" s="435">
        <v>4859</v>
      </c>
      <c r="L1226" t="s">
        <v>219</v>
      </c>
    </row>
    <row r="1227" spans="11:12">
      <c r="K1227" s="435">
        <v>4860</v>
      </c>
      <c r="L1227" t="s">
        <v>219</v>
      </c>
    </row>
    <row r="1228" spans="11:12">
      <c r="K1228" s="435">
        <v>4861</v>
      </c>
      <c r="L1228" t="s">
        <v>219</v>
      </c>
    </row>
    <row r="1229" spans="11:12">
      <c r="K1229" s="435">
        <v>4862</v>
      </c>
      <c r="L1229" t="s">
        <v>219</v>
      </c>
    </row>
    <row r="1230" spans="11:12">
      <c r="K1230" s="435">
        <v>4863</v>
      </c>
      <c r="L1230" t="s">
        <v>219</v>
      </c>
    </row>
    <row r="1231" spans="11:12">
      <c r="K1231" s="435">
        <v>4864</v>
      </c>
      <c r="L1231" t="s">
        <v>219</v>
      </c>
    </row>
    <row r="1232" spans="11:12">
      <c r="K1232" s="435">
        <v>4901</v>
      </c>
      <c r="L1232" t="s">
        <v>219</v>
      </c>
    </row>
    <row r="1233" spans="11:12">
      <c r="K1233" s="435">
        <v>4910</v>
      </c>
      <c r="L1233" t="s">
        <v>219</v>
      </c>
    </row>
    <row r="1234" spans="11:12">
      <c r="K1234" s="435">
        <v>4911</v>
      </c>
      <c r="L1234" t="s">
        <v>219</v>
      </c>
    </row>
    <row r="1235" spans="11:12">
      <c r="K1235" s="435">
        <v>4912</v>
      </c>
      <c r="L1235" t="s">
        <v>219</v>
      </c>
    </row>
    <row r="1236" spans="11:12">
      <c r="K1236" s="435">
        <v>4915</v>
      </c>
      <c r="L1236" t="s">
        <v>219</v>
      </c>
    </row>
    <row r="1237" spans="11:12">
      <c r="K1237" s="435">
        <v>4917</v>
      </c>
      <c r="L1237" t="s">
        <v>219</v>
      </c>
    </row>
    <row r="1238" spans="11:12">
      <c r="K1238" s="435">
        <v>4918</v>
      </c>
      <c r="L1238" t="s">
        <v>219</v>
      </c>
    </row>
    <row r="1239" spans="11:12">
      <c r="K1239" s="435">
        <v>4920</v>
      </c>
      <c r="L1239" t="s">
        <v>219</v>
      </c>
    </row>
    <row r="1240" spans="11:12">
      <c r="K1240" s="435">
        <v>4921</v>
      </c>
      <c r="L1240" t="s">
        <v>219</v>
      </c>
    </row>
    <row r="1241" spans="11:12">
      <c r="K1241" s="435">
        <v>4922</v>
      </c>
      <c r="L1241" t="s">
        <v>219</v>
      </c>
    </row>
    <row r="1242" spans="11:12">
      <c r="K1242" s="435">
        <v>4923</v>
      </c>
      <c r="L1242" t="s">
        <v>219</v>
      </c>
    </row>
    <row r="1243" spans="11:12">
      <c r="K1243" s="435">
        <v>4924</v>
      </c>
      <c r="L1243" t="s">
        <v>219</v>
      </c>
    </row>
    <row r="1244" spans="11:12">
      <c r="K1244" s="435">
        <v>4925</v>
      </c>
      <c r="L1244" t="s">
        <v>219</v>
      </c>
    </row>
    <row r="1245" spans="11:12">
      <c r="K1245" s="435">
        <v>4926</v>
      </c>
      <c r="L1245" t="s">
        <v>219</v>
      </c>
    </row>
    <row r="1246" spans="11:12">
      <c r="K1246" s="435">
        <v>4927</v>
      </c>
      <c r="L1246" t="s">
        <v>219</v>
      </c>
    </row>
    <row r="1247" spans="11:12">
      <c r="K1247" s="435">
        <v>4928</v>
      </c>
      <c r="L1247" t="s">
        <v>219</v>
      </c>
    </row>
    <row r="1248" spans="11:12">
      <c r="K1248" s="435">
        <v>4929</v>
      </c>
      <c r="L1248" t="s">
        <v>219</v>
      </c>
    </row>
    <row r="1249" spans="11:12">
      <c r="K1249" s="435">
        <v>4930</v>
      </c>
      <c r="L1249" t="s">
        <v>219</v>
      </c>
    </row>
    <row r="1250" spans="11:12">
      <c r="K1250" s="435">
        <v>4932</v>
      </c>
      <c r="L1250" t="s">
        <v>219</v>
      </c>
    </row>
    <row r="1251" spans="11:12">
      <c r="K1251" s="435">
        <v>4933</v>
      </c>
      <c r="L1251" t="s">
        <v>219</v>
      </c>
    </row>
    <row r="1252" spans="11:12">
      <c r="K1252" s="435">
        <v>4936</v>
      </c>
      <c r="L1252" t="s">
        <v>219</v>
      </c>
    </row>
    <row r="1253" spans="11:12">
      <c r="K1253" s="435">
        <v>4937</v>
      </c>
      <c r="L1253" t="s">
        <v>219</v>
      </c>
    </row>
    <row r="1254" spans="11:12">
      <c r="K1254" s="435">
        <v>4938</v>
      </c>
      <c r="L1254" t="s">
        <v>219</v>
      </c>
    </row>
    <row r="1255" spans="11:12">
      <c r="K1255" s="435">
        <v>4939</v>
      </c>
      <c r="L1255" t="s">
        <v>219</v>
      </c>
    </row>
    <row r="1256" spans="11:12">
      <c r="K1256" s="435">
        <v>4940</v>
      </c>
      <c r="L1256" t="s">
        <v>219</v>
      </c>
    </row>
    <row r="1257" spans="11:12">
      <c r="K1257" s="435">
        <v>4941</v>
      </c>
      <c r="L1257" t="s">
        <v>219</v>
      </c>
    </row>
    <row r="1258" spans="11:12">
      <c r="K1258" s="435">
        <v>4942</v>
      </c>
      <c r="L1258" t="s">
        <v>219</v>
      </c>
    </row>
    <row r="1259" spans="11:12">
      <c r="K1259" s="435">
        <v>4943</v>
      </c>
      <c r="L1259" t="s">
        <v>219</v>
      </c>
    </row>
    <row r="1260" spans="11:12">
      <c r="K1260" s="435">
        <v>4944</v>
      </c>
      <c r="L1260" t="s">
        <v>219</v>
      </c>
    </row>
    <row r="1261" spans="11:12">
      <c r="K1261" s="435">
        <v>4945</v>
      </c>
      <c r="L1261">
        <v>7</v>
      </c>
    </row>
    <row r="1262" spans="11:12">
      <c r="K1262" s="435">
        <v>4947</v>
      </c>
      <c r="L1262" t="s">
        <v>219</v>
      </c>
    </row>
    <row r="1263" spans="11:12">
      <c r="K1263" s="435">
        <v>4949</v>
      </c>
      <c r="L1263" t="s">
        <v>219</v>
      </c>
    </row>
    <row r="1264" spans="11:12">
      <c r="K1264" s="435">
        <v>4950</v>
      </c>
      <c r="L1264" t="s">
        <v>219</v>
      </c>
    </row>
    <row r="1265" spans="11:12">
      <c r="K1265" s="435">
        <v>4951</v>
      </c>
      <c r="L1265" t="s">
        <v>219</v>
      </c>
    </row>
    <row r="1266" spans="11:12">
      <c r="K1266" s="435">
        <v>4952</v>
      </c>
      <c r="L1266" t="s">
        <v>219</v>
      </c>
    </row>
    <row r="1267" spans="11:12">
      <c r="K1267" s="435">
        <v>4953</v>
      </c>
      <c r="L1267" t="s">
        <v>219</v>
      </c>
    </row>
    <row r="1268" spans="11:12">
      <c r="K1268" s="435">
        <v>4955</v>
      </c>
      <c r="L1268" t="s">
        <v>219</v>
      </c>
    </row>
    <row r="1269" spans="11:12">
      <c r="K1269" s="435">
        <v>4956</v>
      </c>
      <c r="L1269" t="s">
        <v>219</v>
      </c>
    </row>
    <row r="1270" spans="11:12">
      <c r="K1270" s="435">
        <v>4957</v>
      </c>
      <c r="L1270" t="s">
        <v>219</v>
      </c>
    </row>
    <row r="1271" spans="11:12">
      <c r="K1271" s="435">
        <v>4958</v>
      </c>
      <c r="L1271" t="s">
        <v>219</v>
      </c>
    </row>
    <row r="1272" spans="11:12">
      <c r="K1272" s="435">
        <v>4961</v>
      </c>
      <c r="L1272" t="s">
        <v>219</v>
      </c>
    </row>
    <row r="1273" spans="11:12">
      <c r="K1273" s="435">
        <v>4962</v>
      </c>
      <c r="L1273" t="s">
        <v>219</v>
      </c>
    </row>
    <row r="1274" spans="11:12">
      <c r="K1274" s="435">
        <v>4963</v>
      </c>
      <c r="L1274" t="s">
        <v>219</v>
      </c>
    </row>
    <row r="1275" spans="11:12">
      <c r="K1275" s="435">
        <v>4964</v>
      </c>
      <c r="L1275" t="s">
        <v>219</v>
      </c>
    </row>
    <row r="1276" spans="11:12">
      <c r="K1276" s="435">
        <v>4965</v>
      </c>
      <c r="L1276" t="s">
        <v>219</v>
      </c>
    </row>
    <row r="1277" spans="11:12">
      <c r="K1277" s="435">
        <v>4966</v>
      </c>
      <c r="L1277" t="s">
        <v>219</v>
      </c>
    </row>
    <row r="1278" spans="11:12">
      <c r="K1278" s="435">
        <v>4967</v>
      </c>
      <c r="L1278" t="s">
        <v>219</v>
      </c>
    </row>
    <row r="1279" spans="11:12">
      <c r="K1279" s="435">
        <v>4969</v>
      </c>
      <c r="L1279" t="s">
        <v>219</v>
      </c>
    </row>
    <row r="1280" spans="11:12">
      <c r="K1280" s="435">
        <v>4970</v>
      </c>
      <c r="L1280" t="s">
        <v>219</v>
      </c>
    </row>
    <row r="1281" spans="11:12">
      <c r="K1281" s="435">
        <v>4971</v>
      </c>
      <c r="L1281" t="s">
        <v>219</v>
      </c>
    </row>
    <row r="1282" spans="11:12">
      <c r="K1282" s="435">
        <v>4973</v>
      </c>
      <c r="L1282" t="s">
        <v>219</v>
      </c>
    </row>
    <row r="1283" spans="11:12">
      <c r="K1283" s="435">
        <v>4974</v>
      </c>
      <c r="L1283" t="s">
        <v>219</v>
      </c>
    </row>
    <row r="1284" spans="11:12">
      <c r="K1284" s="435">
        <v>4975</v>
      </c>
      <c r="L1284" t="s">
        <v>219</v>
      </c>
    </row>
    <row r="1285" spans="11:12">
      <c r="K1285" s="435">
        <v>4976</v>
      </c>
      <c r="L1285" t="s">
        <v>219</v>
      </c>
    </row>
    <row r="1286" spans="11:12">
      <c r="K1286" s="435">
        <v>4978</v>
      </c>
      <c r="L1286" t="s">
        <v>219</v>
      </c>
    </row>
    <row r="1287" spans="11:12">
      <c r="K1287" s="435">
        <v>4979</v>
      </c>
      <c r="L1287" t="s">
        <v>219</v>
      </c>
    </row>
    <row r="1288" spans="11:12">
      <c r="K1288" s="435">
        <v>4981</v>
      </c>
      <c r="L1288" t="s">
        <v>219</v>
      </c>
    </row>
    <row r="1289" spans="11:12">
      <c r="K1289" s="435">
        <v>4982</v>
      </c>
      <c r="L1289" t="s">
        <v>219</v>
      </c>
    </row>
    <row r="1290" spans="11:12">
      <c r="K1290" s="435">
        <v>4983</v>
      </c>
      <c r="L1290" t="s">
        <v>219</v>
      </c>
    </row>
    <row r="1291" spans="11:12">
      <c r="K1291" s="435">
        <v>4984</v>
      </c>
      <c r="L1291" t="s">
        <v>219</v>
      </c>
    </row>
    <row r="1292" spans="11:12">
      <c r="K1292" s="435">
        <v>4985</v>
      </c>
      <c r="L1292">
        <v>7</v>
      </c>
    </row>
    <row r="1293" spans="11:12">
      <c r="K1293" s="435">
        <v>4986</v>
      </c>
      <c r="L1293" t="s">
        <v>219</v>
      </c>
    </row>
    <row r="1294" spans="11:12">
      <c r="K1294" s="435">
        <v>4987</v>
      </c>
      <c r="L1294" t="s">
        <v>219</v>
      </c>
    </row>
    <row r="1295" spans="11:12">
      <c r="K1295" s="435">
        <v>4988</v>
      </c>
      <c r="L1295" t="s">
        <v>219</v>
      </c>
    </row>
    <row r="1296" spans="11:12">
      <c r="K1296" s="435">
        <v>4989</v>
      </c>
      <c r="L1296" t="s">
        <v>219</v>
      </c>
    </row>
    <row r="1297" spans="11:12">
      <c r="K1297" s="435">
        <v>4992</v>
      </c>
      <c r="L1297" t="s">
        <v>219</v>
      </c>
    </row>
    <row r="1298" spans="11:12">
      <c r="K1298" s="435">
        <v>5001</v>
      </c>
      <c r="L1298" t="s">
        <v>219</v>
      </c>
    </row>
    <row r="1299" spans="11:12">
      <c r="K1299" s="435">
        <v>5031</v>
      </c>
      <c r="L1299" t="s">
        <v>219</v>
      </c>
    </row>
    <row r="1300" spans="11:12">
      <c r="K1300" s="435">
        <v>5032</v>
      </c>
      <c r="L1300" t="s">
        <v>219</v>
      </c>
    </row>
    <row r="1301" spans="11:12">
      <c r="K1301" s="435">
        <v>5033</v>
      </c>
      <c r="L1301" t="s">
        <v>219</v>
      </c>
    </row>
    <row r="1302" spans="11:12">
      <c r="K1302" s="435">
        <v>5034</v>
      </c>
      <c r="L1302" t="s">
        <v>219</v>
      </c>
    </row>
    <row r="1303" spans="11:12">
      <c r="K1303" s="435">
        <v>5035</v>
      </c>
      <c r="L1303" t="s">
        <v>219</v>
      </c>
    </row>
    <row r="1304" spans="11:12">
      <c r="K1304" s="435">
        <v>5036</v>
      </c>
      <c r="L1304" t="s">
        <v>219</v>
      </c>
    </row>
    <row r="1305" spans="11:12">
      <c r="K1305" s="435">
        <v>5037</v>
      </c>
      <c r="L1305" t="s">
        <v>219</v>
      </c>
    </row>
    <row r="1306" spans="11:12">
      <c r="K1306" s="435">
        <v>5038</v>
      </c>
      <c r="L1306" t="s">
        <v>219</v>
      </c>
    </row>
    <row r="1307" spans="11:12">
      <c r="K1307" s="435">
        <v>5039</v>
      </c>
      <c r="L1307" t="s">
        <v>219</v>
      </c>
    </row>
    <row r="1308" spans="11:12">
      <c r="K1308" s="435">
        <v>5040</v>
      </c>
      <c r="L1308" t="s">
        <v>219</v>
      </c>
    </row>
    <row r="1309" spans="11:12">
      <c r="K1309" s="435">
        <v>5041</v>
      </c>
      <c r="L1309" t="s">
        <v>219</v>
      </c>
    </row>
    <row r="1310" spans="11:12">
      <c r="K1310" s="435">
        <v>5042</v>
      </c>
      <c r="L1310" t="s">
        <v>219</v>
      </c>
    </row>
    <row r="1311" spans="11:12">
      <c r="K1311" s="435">
        <v>5043</v>
      </c>
      <c r="L1311" t="s">
        <v>219</v>
      </c>
    </row>
    <row r="1312" spans="11:12">
      <c r="K1312" s="435">
        <v>5045</v>
      </c>
      <c r="L1312" t="s">
        <v>219</v>
      </c>
    </row>
    <row r="1313" spans="11:12">
      <c r="K1313" s="435">
        <v>5046</v>
      </c>
      <c r="L1313">
        <v>7</v>
      </c>
    </row>
    <row r="1314" spans="11:12">
      <c r="K1314" s="435">
        <v>5048</v>
      </c>
      <c r="L1314" t="s">
        <v>219</v>
      </c>
    </row>
    <row r="1315" spans="11:12">
      <c r="K1315" s="435">
        <v>5050</v>
      </c>
      <c r="L1315" t="s">
        <v>219</v>
      </c>
    </row>
    <row r="1316" spans="11:12">
      <c r="K1316" s="435">
        <v>5051</v>
      </c>
      <c r="L1316" t="s">
        <v>219</v>
      </c>
    </row>
    <row r="1317" spans="11:12">
      <c r="K1317" s="435">
        <v>5052</v>
      </c>
      <c r="L1317" t="s">
        <v>219</v>
      </c>
    </row>
    <row r="1318" spans="11:12">
      <c r="K1318" s="435">
        <v>5053</v>
      </c>
      <c r="L1318" t="s">
        <v>219</v>
      </c>
    </row>
    <row r="1319" spans="11:12">
      <c r="K1319" s="435">
        <v>5055</v>
      </c>
      <c r="L1319" t="s">
        <v>219</v>
      </c>
    </row>
    <row r="1320" spans="11:12">
      <c r="K1320" s="435">
        <v>5056</v>
      </c>
      <c r="L1320" t="s">
        <v>219</v>
      </c>
    </row>
    <row r="1321" spans="11:12">
      <c r="K1321" s="435">
        <v>5058</v>
      </c>
      <c r="L1321" t="s">
        <v>219</v>
      </c>
    </row>
    <row r="1322" spans="11:12">
      <c r="K1322" s="435">
        <v>5059</v>
      </c>
      <c r="L1322" t="s">
        <v>219</v>
      </c>
    </row>
    <row r="1323" spans="11:12">
      <c r="K1323" s="435">
        <v>5060</v>
      </c>
      <c r="L1323" t="s">
        <v>219</v>
      </c>
    </row>
    <row r="1324" spans="11:12">
      <c r="K1324" s="435">
        <v>5061</v>
      </c>
      <c r="L1324" t="s">
        <v>219</v>
      </c>
    </row>
    <row r="1325" spans="11:12">
      <c r="K1325" s="435">
        <v>5062</v>
      </c>
      <c r="L1325" t="s">
        <v>219</v>
      </c>
    </row>
    <row r="1326" spans="11:12">
      <c r="K1326" s="435">
        <v>5065</v>
      </c>
      <c r="L1326" t="s">
        <v>219</v>
      </c>
    </row>
    <row r="1327" spans="11:12">
      <c r="K1327" s="435">
        <v>5067</v>
      </c>
      <c r="L1327" t="s">
        <v>219</v>
      </c>
    </row>
    <row r="1328" spans="11:12">
      <c r="K1328" s="435">
        <v>5068</v>
      </c>
      <c r="L1328" t="s">
        <v>219</v>
      </c>
    </row>
    <row r="1329" spans="11:12">
      <c r="K1329" s="435">
        <v>5069</v>
      </c>
      <c r="L1329" t="s">
        <v>219</v>
      </c>
    </row>
    <row r="1330" spans="11:12">
      <c r="K1330" s="435">
        <v>5070</v>
      </c>
      <c r="L1330" t="s">
        <v>219</v>
      </c>
    </row>
    <row r="1331" spans="11:12">
      <c r="K1331" s="435">
        <v>5071</v>
      </c>
      <c r="L1331" t="s">
        <v>219</v>
      </c>
    </row>
    <row r="1332" spans="11:12">
      <c r="K1332" s="435">
        <v>5072</v>
      </c>
      <c r="L1332" t="s">
        <v>219</v>
      </c>
    </row>
    <row r="1333" spans="11:12">
      <c r="K1333" s="435">
        <v>5075</v>
      </c>
      <c r="L1333" t="s">
        <v>219</v>
      </c>
    </row>
    <row r="1334" spans="11:12">
      <c r="K1334" s="435">
        <v>5076</v>
      </c>
      <c r="L1334" t="s">
        <v>219</v>
      </c>
    </row>
    <row r="1335" spans="11:12">
      <c r="K1335" s="435">
        <v>5077</v>
      </c>
      <c r="L1335" t="s">
        <v>219</v>
      </c>
    </row>
    <row r="1336" spans="11:12">
      <c r="K1336" s="435">
        <v>5079</v>
      </c>
      <c r="L1336" t="s">
        <v>219</v>
      </c>
    </row>
    <row r="1337" spans="11:12">
      <c r="K1337" s="435">
        <v>5081</v>
      </c>
      <c r="L1337" t="s">
        <v>219</v>
      </c>
    </row>
    <row r="1338" spans="11:12">
      <c r="K1338" s="435">
        <v>5083</v>
      </c>
      <c r="L1338" t="s">
        <v>219</v>
      </c>
    </row>
    <row r="1339" spans="11:12">
      <c r="K1339" s="435">
        <v>5084</v>
      </c>
      <c r="L1339" t="s">
        <v>219</v>
      </c>
    </row>
    <row r="1340" spans="11:12">
      <c r="K1340" s="435">
        <v>5086</v>
      </c>
      <c r="L1340" t="s">
        <v>219</v>
      </c>
    </row>
    <row r="1341" spans="11:12">
      <c r="K1341" s="435">
        <v>5089</v>
      </c>
      <c r="L1341" t="s">
        <v>219</v>
      </c>
    </row>
    <row r="1342" spans="11:12">
      <c r="K1342" s="435">
        <v>5091</v>
      </c>
      <c r="L1342" t="s">
        <v>219</v>
      </c>
    </row>
    <row r="1343" spans="11:12">
      <c r="K1343" s="435">
        <v>5101</v>
      </c>
      <c r="L1343" t="s">
        <v>219</v>
      </c>
    </row>
    <row r="1344" spans="11:12">
      <c r="K1344" s="435">
        <v>5141</v>
      </c>
      <c r="L1344" t="s">
        <v>219</v>
      </c>
    </row>
    <row r="1345" spans="11:12">
      <c r="K1345" s="435">
        <v>5142</v>
      </c>
      <c r="L1345" t="s">
        <v>219</v>
      </c>
    </row>
    <row r="1346" spans="11:12">
      <c r="K1346" s="435">
        <v>5143</v>
      </c>
      <c r="L1346" t="s">
        <v>219</v>
      </c>
    </row>
    <row r="1347" spans="11:12">
      <c r="K1347" s="435">
        <v>5146</v>
      </c>
      <c r="L1347" t="s">
        <v>219</v>
      </c>
    </row>
    <row r="1348" spans="11:12">
      <c r="K1348" s="435">
        <v>5148</v>
      </c>
      <c r="L1348" t="s">
        <v>219</v>
      </c>
    </row>
    <row r="1349" spans="11:12">
      <c r="K1349" s="435">
        <v>5149</v>
      </c>
      <c r="L1349" t="s">
        <v>219</v>
      </c>
    </row>
    <row r="1350" spans="11:12">
      <c r="K1350" s="435">
        <v>5150</v>
      </c>
      <c r="L1350" t="s">
        <v>219</v>
      </c>
    </row>
    <row r="1351" spans="11:12">
      <c r="K1351" s="435">
        <v>5151</v>
      </c>
      <c r="L1351" t="s">
        <v>219</v>
      </c>
    </row>
    <row r="1352" spans="11:12">
      <c r="K1352" s="435">
        <v>5152</v>
      </c>
      <c r="L1352" t="s">
        <v>219</v>
      </c>
    </row>
    <row r="1353" spans="11:12">
      <c r="K1353" s="435">
        <v>5153</v>
      </c>
      <c r="L1353" t="s">
        <v>219</v>
      </c>
    </row>
    <row r="1354" spans="11:12">
      <c r="K1354" s="435">
        <v>5154</v>
      </c>
      <c r="L1354" t="s">
        <v>219</v>
      </c>
    </row>
    <row r="1355" spans="11:12">
      <c r="K1355" s="435">
        <v>5155</v>
      </c>
      <c r="L1355" t="s">
        <v>219</v>
      </c>
    </row>
    <row r="1356" spans="11:12">
      <c r="K1356" s="435">
        <v>5156</v>
      </c>
      <c r="L1356" t="s">
        <v>219</v>
      </c>
    </row>
    <row r="1357" spans="11:12">
      <c r="K1357" s="435">
        <v>5158</v>
      </c>
      <c r="L1357" t="s">
        <v>214</v>
      </c>
    </row>
    <row r="1358" spans="11:12">
      <c r="K1358" s="435">
        <v>5161</v>
      </c>
      <c r="L1358" t="s">
        <v>219</v>
      </c>
    </row>
    <row r="1359" spans="11:12">
      <c r="K1359" s="435">
        <v>5201</v>
      </c>
      <c r="L1359" t="s">
        <v>219</v>
      </c>
    </row>
    <row r="1360" spans="11:12">
      <c r="K1360" s="435">
        <v>5250</v>
      </c>
      <c r="L1360" t="s">
        <v>219</v>
      </c>
    </row>
    <row r="1361" spans="11:12">
      <c r="K1361" s="435">
        <v>5251</v>
      </c>
      <c r="L1361" t="s">
        <v>219</v>
      </c>
    </row>
    <row r="1362" spans="11:12">
      <c r="K1362" s="435">
        <v>5252</v>
      </c>
      <c r="L1362" t="s">
        <v>219</v>
      </c>
    </row>
    <row r="1363" spans="11:12">
      <c r="K1363" s="435">
        <v>5253</v>
      </c>
      <c r="L1363" t="s">
        <v>219</v>
      </c>
    </row>
    <row r="1364" spans="11:12">
      <c r="K1364" s="435">
        <v>5254</v>
      </c>
      <c r="L1364" t="s">
        <v>219</v>
      </c>
    </row>
    <row r="1365" spans="11:12">
      <c r="K1365" s="435">
        <v>5255</v>
      </c>
      <c r="L1365" t="s">
        <v>219</v>
      </c>
    </row>
    <row r="1366" spans="11:12">
      <c r="K1366" s="435">
        <v>5257</v>
      </c>
      <c r="L1366" t="s">
        <v>219</v>
      </c>
    </row>
    <row r="1367" spans="11:12">
      <c r="K1367" s="435">
        <v>5260</v>
      </c>
      <c r="L1367" t="s">
        <v>214</v>
      </c>
    </row>
    <row r="1368" spans="11:12">
      <c r="K1368" s="435">
        <v>5261</v>
      </c>
      <c r="L1368" t="s">
        <v>214</v>
      </c>
    </row>
    <row r="1369" spans="11:12">
      <c r="K1369" s="435">
        <v>5262</v>
      </c>
      <c r="L1369" t="s">
        <v>219</v>
      </c>
    </row>
    <row r="1370" spans="11:12">
      <c r="K1370" s="435">
        <v>5301</v>
      </c>
      <c r="L1370" t="s">
        <v>214</v>
      </c>
    </row>
    <row r="1371" spans="11:12">
      <c r="K1371" s="435">
        <v>5340</v>
      </c>
      <c r="L1371" t="s">
        <v>219</v>
      </c>
    </row>
    <row r="1372" spans="11:12">
      <c r="K1372" s="435">
        <v>5341</v>
      </c>
      <c r="L1372" t="s">
        <v>219</v>
      </c>
    </row>
    <row r="1373" spans="11:12">
      <c r="K1373" s="435">
        <v>5342</v>
      </c>
      <c r="L1373" t="s">
        <v>219</v>
      </c>
    </row>
    <row r="1374" spans="11:12">
      <c r="K1374" s="435">
        <v>5343</v>
      </c>
      <c r="L1374" t="s">
        <v>219</v>
      </c>
    </row>
    <row r="1375" spans="11:12">
      <c r="K1375" s="435">
        <v>5345</v>
      </c>
      <c r="L1375" t="s">
        <v>219</v>
      </c>
    </row>
    <row r="1376" spans="11:12">
      <c r="K1376" s="435">
        <v>5346</v>
      </c>
      <c r="L1376" t="s">
        <v>214</v>
      </c>
    </row>
    <row r="1377" spans="11:12">
      <c r="K1377" s="435">
        <v>5350</v>
      </c>
      <c r="L1377" t="s">
        <v>219</v>
      </c>
    </row>
    <row r="1378" spans="11:12">
      <c r="K1378" s="435">
        <v>5352</v>
      </c>
      <c r="L1378" t="s">
        <v>219</v>
      </c>
    </row>
    <row r="1379" spans="11:12">
      <c r="K1379" s="435">
        <v>5353</v>
      </c>
      <c r="L1379" t="s">
        <v>219</v>
      </c>
    </row>
    <row r="1380" spans="11:12">
      <c r="K1380" s="435">
        <v>5354</v>
      </c>
      <c r="L1380" t="s">
        <v>214</v>
      </c>
    </row>
    <row r="1381" spans="11:12">
      <c r="K1381" s="435">
        <v>5355</v>
      </c>
      <c r="L1381" t="s">
        <v>219</v>
      </c>
    </row>
    <row r="1382" spans="11:12">
      <c r="K1382" s="435">
        <v>5356</v>
      </c>
      <c r="L1382" t="s">
        <v>219</v>
      </c>
    </row>
    <row r="1383" spans="11:12">
      <c r="K1383" s="435">
        <v>5358</v>
      </c>
      <c r="L1383" t="s">
        <v>214</v>
      </c>
    </row>
    <row r="1384" spans="11:12">
      <c r="K1384" s="435">
        <v>5359</v>
      </c>
      <c r="L1384" t="s">
        <v>219</v>
      </c>
    </row>
    <row r="1385" spans="11:12">
      <c r="K1385" s="435">
        <v>5360</v>
      </c>
      <c r="L1385" t="s">
        <v>219</v>
      </c>
    </row>
    <row r="1386" spans="11:12">
      <c r="K1386" s="435">
        <v>5361</v>
      </c>
      <c r="L1386" t="s">
        <v>214</v>
      </c>
    </row>
    <row r="1387" spans="11:12">
      <c r="K1387" s="435">
        <v>5362</v>
      </c>
      <c r="L1387" t="s">
        <v>214</v>
      </c>
    </row>
    <row r="1388" spans="11:12">
      <c r="K1388" s="435">
        <v>5363</v>
      </c>
      <c r="L1388" t="s">
        <v>219</v>
      </c>
    </row>
    <row r="1389" spans="11:12">
      <c r="K1389" s="435">
        <v>5401</v>
      </c>
      <c r="L1389" t="s">
        <v>219</v>
      </c>
    </row>
    <row r="1390" spans="11:12">
      <c r="K1390" s="435">
        <v>5403</v>
      </c>
      <c r="L1390" t="s">
        <v>219</v>
      </c>
    </row>
    <row r="1391" spans="11:12">
      <c r="K1391" s="435">
        <v>5404</v>
      </c>
      <c r="L1391" t="s">
        <v>219</v>
      </c>
    </row>
    <row r="1392" spans="11:12">
      <c r="K1392" s="435">
        <v>5405</v>
      </c>
      <c r="L1392" t="s">
        <v>219</v>
      </c>
    </row>
    <row r="1393" spans="11:12">
      <c r="K1393" s="435">
        <v>5408</v>
      </c>
      <c r="L1393" t="s">
        <v>219</v>
      </c>
    </row>
    <row r="1394" spans="11:12">
      <c r="K1394" s="435">
        <v>5439</v>
      </c>
      <c r="L1394" t="s">
        <v>219</v>
      </c>
    </row>
    <row r="1395" spans="11:12">
      <c r="K1395" s="435">
        <v>5440</v>
      </c>
      <c r="L1395" t="s">
        <v>219</v>
      </c>
    </row>
    <row r="1396" spans="11:12">
      <c r="K1396" s="435">
        <v>5441</v>
      </c>
      <c r="L1396" t="s">
        <v>219</v>
      </c>
    </row>
    <row r="1397" spans="11:12">
      <c r="K1397" s="435">
        <v>5442</v>
      </c>
      <c r="L1397" t="s">
        <v>219</v>
      </c>
    </row>
    <row r="1398" spans="11:12">
      <c r="K1398" s="435">
        <v>5443</v>
      </c>
      <c r="L1398" t="s">
        <v>219</v>
      </c>
    </row>
    <row r="1399" spans="11:12">
      <c r="K1399" s="435">
        <v>5444</v>
      </c>
      <c r="L1399" t="s">
        <v>219</v>
      </c>
    </row>
    <row r="1400" spans="11:12">
      <c r="K1400" s="435">
        <v>5445</v>
      </c>
      <c r="L1400" t="s">
        <v>219</v>
      </c>
    </row>
    <row r="1401" spans="11:12">
      <c r="K1401" s="435">
        <v>5446</v>
      </c>
      <c r="L1401" t="s">
        <v>219</v>
      </c>
    </row>
    <row r="1402" spans="11:12">
      <c r="K1402" s="435">
        <v>5447</v>
      </c>
      <c r="L1402" t="s">
        <v>219</v>
      </c>
    </row>
    <row r="1403" spans="11:12">
      <c r="K1403" s="435">
        <v>5448</v>
      </c>
      <c r="L1403" t="s">
        <v>219</v>
      </c>
    </row>
    <row r="1404" spans="11:12">
      <c r="K1404" s="435">
        <v>5450</v>
      </c>
      <c r="L1404" t="s">
        <v>219</v>
      </c>
    </row>
    <row r="1405" spans="11:12">
      <c r="K1405" s="435">
        <v>5452</v>
      </c>
      <c r="L1405" t="s">
        <v>219</v>
      </c>
    </row>
    <row r="1406" spans="11:12">
      <c r="K1406" s="435">
        <v>5454</v>
      </c>
      <c r="L1406" t="s">
        <v>219</v>
      </c>
    </row>
    <row r="1407" spans="11:12">
      <c r="K1407" s="435">
        <v>5455</v>
      </c>
      <c r="L1407" t="s">
        <v>219</v>
      </c>
    </row>
    <row r="1408" spans="11:12">
      <c r="K1408" s="435">
        <v>5456</v>
      </c>
      <c r="L1408" t="s">
        <v>219</v>
      </c>
    </row>
    <row r="1409" spans="11:12">
      <c r="K1409" s="435">
        <v>5457</v>
      </c>
      <c r="L1409" t="s">
        <v>219</v>
      </c>
    </row>
    <row r="1410" spans="11:12">
      <c r="K1410" s="435">
        <v>5458</v>
      </c>
      <c r="L1410" t="s">
        <v>219</v>
      </c>
    </row>
    <row r="1411" spans="11:12">
      <c r="K1411" s="435">
        <v>5459</v>
      </c>
      <c r="L1411" t="s">
        <v>219</v>
      </c>
    </row>
    <row r="1412" spans="11:12">
      <c r="K1412" s="435">
        <v>5461</v>
      </c>
      <c r="L1412" t="s">
        <v>219</v>
      </c>
    </row>
    <row r="1413" spans="11:12">
      <c r="K1413" s="435">
        <v>5462</v>
      </c>
      <c r="L1413">
        <v>7</v>
      </c>
    </row>
    <row r="1414" spans="11:12">
      <c r="K1414" s="435">
        <v>5463</v>
      </c>
      <c r="L1414" t="s">
        <v>219</v>
      </c>
    </row>
    <row r="1415" spans="11:12">
      <c r="K1415" s="435">
        <v>5464</v>
      </c>
      <c r="L1415">
        <v>7</v>
      </c>
    </row>
    <row r="1416" spans="11:12">
      <c r="K1416" s="435">
        <v>5465</v>
      </c>
      <c r="L1416" t="s">
        <v>219</v>
      </c>
    </row>
    <row r="1417" spans="11:12">
      <c r="K1417" s="435">
        <v>5468</v>
      </c>
      <c r="L1417" t="s">
        <v>219</v>
      </c>
    </row>
    <row r="1418" spans="11:12">
      <c r="K1418" s="435">
        <v>5471</v>
      </c>
      <c r="L1418">
        <v>7</v>
      </c>
    </row>
    <row r="1419" spans="11:12">
      <c r="K1419" s="435">
        <v>5472</v>
      </c>
      <c r="L1419" t="s">
        <v>219</v>
      </c>
    </row>
    <row r="1420" spans="11:12">
      <c r="K1420" s="435">
        <v>5473</v>
      </c>
      <c r="L1420" t="s">
        <v>219</v>
      </c>
    </row>
    <row r="1421" spans="11:12">
      <c r="K1421" s="435">
        <v>5474</v>
      </c>
      <c r="L1421" t="s">
        <v>219</v>
      </c>
    </row>
    <row r="1422" spans="11:12">
      <c r="K1422" s="435">
        <v>5476</v>
      </c>
      <c r="L1422">
        <v>7</v>
      </c>
    </row>
    <row r="1423" spans="11:12">
      <c r="K1423" s="435">
        <v>5477</v>
      </c>
      <c r="L1423" t="s">
        <v>219</v>
      </c>
    </row>
    <row r="1424" spans="11:12">
      <c r="K1424" s="435">
        <v>5478</v>
      </c>
      <c r="L1424" t="s">
        <v>219</v>
      </c>
    </row>
    <row r="1425" spans="11:12">
      <c r="K1425" s="435">
        <v>5481</v>
      </c>
      <c r="L1425" t="s">
        <v>219</v>
      </c>
    </row>
    <row r="1426" spans="11:12">
      <c r="K1426" s="435">
        <v>5482</v>
      </c>
      <c r="L1426" t="s">
        <v>219</v>
      </c>
    </row>
    <row r="1427" spans="11:12">
      <c r="K1427" s="435">
        <v>5483</v>
      </c>
      <c r="L1427" t="s">
        <v>219</v>
      </c>
    </row>
    <row r="1428" spans="11:12">
      <c r="K1428" s="435">
        <v>5485</v>
      </c>
      <c r="L1428" t="s">
        <v>219</v>
      </c>
    </row>
    <row r="1429" spans="11:12">
      <c r="K1429" s="435">
        <v>5486</v>
      </c>
      <c r="L1429" t="s">
        <v>219</v>
      </c>
    </row>
    <row r="1430" spans="11:12">
      <c r="K1430" s="435">
        <v>5487</v>
      </c>
      <c r="L1430" t="s">
        <v>219</v>
      </c>
    </row>
    <row r="1431" spans="11:12">
      <c r="K1431" s="435">
        <v>5488</v>
      </c>
      <c r="L1431" t="s">
        <v>219</v>
      </c>
    </row>
    <row r="1432" spans="11:12">
      <c r="K1432" s="435">
        <v>5489</v>
      </c>
      <c r="L1432" t="s">
        <v>219</v>
      </c>
    </row>
    <row r="1433" spans="11:12">
      <c r="K1433" s="435">
        <v>5491</v>
      </c>
      <c r="L1433" t="s">
        <v>219</v>
      </c>
    </row>
    <row r="1434" spans="11:12">
      <c r="K1434" s="435">
        <v>5492</v>
      </c>
      <c r="L1434" t="s">
        <v>219</v>
      </c>
    </row>
    <row r="1435" spans="11:12">
      <c r="K1435" s="435">
        <v>5494</v>
      </c>
      <c r="L1435" t="s">
        <v>219</v>
      </c>
    </row>
    <row r="1436" spans="11:12">
      <c r="K1436" s="435">
        <v>5495</v>
      </c>
      <c r="L1436" t="s">
        <v>219</v>
      </c>
    </row>
    <row r="1437" spans="11:12">
      <c r="K1437" s="435">
        <v>5602</v>
      </c>
      <c r="L1437" t="s">
        <v>219</v>
      </c>
    </row>
    <row r="1438" spans="11:12">
      <c r="K1438" s="435">
        <v>5640</v>
      </c>
      <c r="L1438" t="s">
        <v>219</v>
      </c>
    </row>
    <row r="1439" spans="11:12">
      <c r="K1439" s="435">
        <v>5641</v>
      </c>
      <c r="L1439" t="s">
        <v>219</v>
      </c>
    </row>
    <row r="1440" spans="11:12">
      <c r="K1440" s="435">
        <v>5647</v>
      </c>
      <c r="L1440" t="s">
        <v>219</v>
      </c>
    </row>
    <row r="1441" spans="11:12">
      <c r="K1441" s="435">
        <v>5648</v>
      </c>
      <c r="L1441" t="s">
        <v>219</v>
      </c>
    </row>
    <row r="1442" spans="11:12">
      <c r="K1442" s="435">
        <v>5649</v>
      </c>
      <c r="L1442" t="s">
        <v>219</v>
      </c>
    </row>
    <row r="1443" spans="11:12">
      <c r="K1443" s="435">
        <v>5650</v>
      </c>
      <c r="L1443" t="s">
        <v>219</v>
      </c>
    </row>
    <row r="1444" spans="11:12">
      <c r="K1444" s="435">
        <v>5651</v>
      </c>
      <c r="L1444" t="s">
        <v>219</v>
      </c>
    </row>
    <row r="1445" spans="11:12">
      <c r="K1445" s="435">
        <v>5652</v>
      </c>
      <c r="L1445" t="s">
        <v>219</v>
      </c>
    </row>
    <row r="1446" spans="11:12">
      <c r="K1446" s="435">
        <v>5653</v>
      </c>
      <c r="L1446" t="s">
        <v>219</v>
      </c>
    </row>
    <row r="1447" spans="11:12">
      <c r="K1447" s="435">
        <v>5654</v>
      </c>
      <c r="L1447" t="s">
        <v>219</v>
      </c>
    </row>
    <row r="1448" spans="11:12">
      <c r="K1448" s="435">
        <v>5655</v>
      </c>
      <c r="L1448" t="s">
        <v>219</v>
      </c>
    </row>
    <row r="1449" spans="11:12">
      <c r="K1449" s="435">
        <v>5656</v>
      </c>
      <c r="L1449">
        <v>7</v>
      </c>
    </row>
    <row r="1450" spans="11:12">
      <c r="K1450" s="435">
        <v>5657</v>
      </c>
      <c r="L1450" t="s">
        <v>219</v>
      </c>
    </row>
    <row r="1451" spans="11:12">
      <c r="K1451" s="435">
        <v>5658</v>
      </c>
      <c r="L1451" t="s">
        <v>219</v>
      </c>
    </row>
    <row r="1452" spans="11:12">
      <c r="K1452" s="435">
        <v>5660</v>
      </c>
      <c r="L1452" t="s">
        <v>219</v>
      </c>
    </row>
    <row r="1453" spans="11:12">
      <c r="K1453" s="435">
        <v>5661</v>
      </c>
      <c r="L1453" t="s">
        <v>219</v>
      </c>
    </row>
    <row r="1454" spans="11:12">
      <c r="K1454" s="435">
        <v>5663</v>
      </c>
      <c r="L1454" t="s">
        <v>219</v>
      </c>
    </row>
    <row r="1455" spans="11:12">
      <c r="K1455" s="435">
        <v>5664</v>
      </c>
      <c r="L1455" t="s">
        <v>219</v>
      </c>
    </row>
    <row r="1456" spans="11:12">
      <c r="K1456" s="435">
        <v>5667</v>
      </c>
      <c r="L1456" t="s">
        <v>219</v>
      </c>
    </row>
    <row r="1457" spans="11:12">
      <c r="K1457" s="435">
        <v>5669</v>
      </c>
      <c r="L1457" t="s">
        <v>219</v>
      </c>
    </row>
    <row r="1458" spans="11:12">
      <c r="K1458" s="435">
        <v>5672</v>
      </c>
      <c r="L1458" t="s">
        <v>219</v>
      </c>
    </row>
    <row r="1459" spans="11:12">
      <c r="K1459" s="435">
        <v>5673</v>
      </c>
      <c r="L1459" t="s">
        <v>219</v>
      </c>
    </row>
    <row r="1460" spans="11:12">
      <c r="K1460" s="435">
        <v>5674</v>
      </c>
      <c r="L1460" t="s">
        <v>219</v>
      </c>
    </row>
    <row r="1461" spans="11:12">
      <c r="K1461" s="435">
        <v>5675</v>
      </c>
      <c r="L1461" t="s">
        <v>219</v>
      </c>
    </row>
    <row r="1462" spans="11:12">
      <c r="K1462" s="435">
        <v>5676</v>
      </c>
      <c r="L1462" t="s">
        <v>219</v>
      </c>
    </row>
    <row r="1463" spans="11:12">
      <c r="K1463" s="435">
        <v>5677</v>
      </c>
      <c r="L1463" t="s">
        <v>219</v>
      </c>
    </row>
    <row r="1464" spans="11:12">
      <c r="K1464" s="435">
        <v>5678</v>
      </c>
      <c r="L1464" t="s">
        <v>219</v>
      </c>
    </row>
    <row r="1465" spans="11:12">
      <c r="K1465" s="435">
        <v>5679</v>
      </c>
      <c r="L1465" t="s">
        <v>219</v>
      </c>
    </row>
    <row r="1466" spans="11:12">
      <c r="K1466" s="435">
        <v>5680</v>
      </c>
      <c r="L1466" t="s">
        <v>219</v>
      </c>
    </row>
    <row r="1467" spans="11:12">
      <c r="K1467" s="435">
        <v>5681</v>
      </c>
      <c r="L1467" t="s">
        <v>219</v>
      </c>
    </row>
    <row r="1468" spans="11:12">
      <c r="K1468" s="435">
        <v>5682</v>
      </c>
      <c r="L1468" t="s">
        <v>219</v>
      </c>
    </row>
    <row r="1469" spans="11:12">
      <c r="K1469" s="435">
        <v>5701</v>
      </c>
      <c r="L1469" t="s">
        <v>219</v>
      </c>
    </row>
    <row r="1470" spans="11:12">
      <c r="K1470" s="435">
        <v>5730</v>
      </c>
      <c r="L1470" t="s">
        <v>219</v>
      </c>
    </row>
    <row r="1471" spans="11:12">
      <c r="K1471" s="435">
        <v>5732</v>
      </c>
      <c r="L1471" t="s">
        <v>219</v>
      </c>
    </row>
    <row r="1472" spans="11:12">
      <c r="K1472" s="435">
        <v>5733</v>
      </c>
      <c r="L1472" t="s">
        <v>219</v>
      </c>
    </row>
    <row r="1473" spans="11:12">
      <c r="K1473" s="435">
        <v>5734</v>
      </c>
      <c r="L1473" t="s">
        <v>219</v>
      </c>
    </row>
    <row r="1474" spans="11:12">
      <c r="K1474" s="435">
        <v>5735</v>
      </c>
      <c r="L1474" t="s">
        <v>219</v>
      </c>
    </row>
    <row r="1475" spans="11:12">
      <c r="K1475" s="435">
        <v>5736</v>
      </c>
      <c r="L1475" t="s">
        <v>219</v>
      </c>
    </row>
    <row r="1476" spans="11:12">
      <c r="K1476" s="435">
        <v>5737</v>
      </c>
      <c r="L1476" t="s">
        <v>219</v>
      </c>
    </row>
    <row r="1477" spans="11:12">
      <c r="K1477" s="435">
        <v>5738</v>
      </c>
      <c r="L1477" t="s">
        <v>219</v>
      </c>
    </row>
    <row r="1478" spans="11:12">
      <c r="K1478" s="435">
        <v>5739</v>
      </c>
      <c r="L1478" t="s">
        <v>219</v>
      </c>
    </row>
    <row r="1479" spans="11:12">
      <c r="K1479" s="435">
        <v>5740</v>
      </c>
      <c r="L1479" t="s">
        <v>219</v>
      </c>
    </row>
    <row r="1480" spans="11:12">
      <c r="K1480" s="435">
        <v>5742</v>
      </c>
      <c r="L1480" t="s">
        <v>219</v>
      </c>
    </row>
    <row r="1481" spans="11:12">
      <c r="K1481" s="435">
        <v>5743</v>
      </c>
      <c r="L1481" t="s">
        <v>219</v>
      </c>
    </row>
    <row r="1482" spans="11:12">
      <c r="K1482" s="435">
        <v>5744</v>
      </c>
      <c r="L1482" t="s">
        <v>219</v>
      </c>
    </row>
    <row r="1483" spans="11:12">
      <c r="K1483" s="435">
        <v>5747</v>
      </c>
      <c r="L1483" t="s">
        <v>219</v>
      </c>
    </row>
    <row r="1484" spans="11:12">
      <c r="K1484" s="435">
        <v>5748</v>
      </c>
      <c r="L1484" t="s">
        <v>219</v>
      </c>
    </row>
    <row r="1485" spans="11:12">
      <c r="K1485" s="435">
        <v>5751</v>
      </c>
      <c r="L1485" t="s">
        <v>219</v>
      </c>
    </row>
    <row r="1486" spans="11:12">
      <c r="K1486" s="435">
        <v>5753</v>
      </c>
      <c r="L1486" t="s">
        <v>219</v>
      </c>
    </row>
    <row r="1487" spans="11:12">
      <c r="K1487" s="435">
        <v>5757</v>
      </c>
      <c r="L1487" t="s">
        <v>219</v>
      </c>
    </row>
    <row r="1488" spans="11:12">
      <c r="K1488" s="435">
        <v>5758</v>
      </c>
      <c r="L1488" t="s">
        <v>219</v>
      </c>
    </row>
    <row r="1489" spans="11:12">
      <c r="K1489" s="435">
        <v>5759</v>
      </c>
      <c r="L1489" t="s">
        <v>219</v>
      </c>
    </row>
    <row r="1490" spans="11:12">
      <c r="K1490" s="435">
        <v>5760</v>
      </c>
      <c r="L1490" t="s">
        <v>219</v>
      </c>
    </row>
    <row r="1491" spans="11:12">
      <c r="K1491" s="435">
        <v>5761</v>
      </c>
      <c r="L1491" t="s">
        <v>219</v>
      </c>
    </row>
    <row r="1492" spans="11:12">
      <c r="K1492" s="435">
        <v>5762</v>
      </c>
      <c r="L1492" t="s">
        <v>219</v>
      </c>
    </row>
    <row r="1493" spans="11:12">
      <c r="K1493" s="435">
        <v>5763</v>
      </c>
      <c r="L1493" t="s">
        <v>219</v>
      </c>
    </row>
    <row r="1494" spans="11:12">
      <c r="K1494" s="435">
        <v>5764</v>
      </c>
      <c r="L1494" t="s">
        <v>219</v>
      </c>
    </row>
    <row r="1495" spans="11:12">
      <c r="K1495" s="435">
        <v>5765</v>
      </c>
      <c r="L1495" t="s">
        <v>219</v>
      </c>
    </row>
    <row r="1496" spans="11:12">
      <c r="K1496" s="435">
        <v>5766</v>
      </c>
      <c r="L1496" t="s">
        <v>219</v>
      </c>
    </row>
    <row r="1497" spans="11:12">
      <c r="K1497" s="435">
        <v>5767</v>
      </c>
      <c r="L1497" t="s">
        <v>219</v>
      </c>
    </row>
    <row r="1498" spans="11:12">
      <c r="K1498" s="435">
        <v>5769</v>
      </c>
      <c r="L1498" t="s">
        <v>219</v>
      </c>
    </row>
    <row r="1499" spans="11:12">
      <c r="K1499" s="435">
        <v>5770</v>
      </c>
      <c r="L1499" t="s">
        <v>219</v>
      </c>
    </row>
    <row r="1500" spans="11:12">
      <c r="K1500" s="435">
        <v>5772</v>
      </c>
      <c r="L1500" t="s">
        <v>219</v>
      </c>
    </row>
    <row r="1501" spans="11:12">
      <c r="K1501" s="435">
        <v>5773</v>
      </c>
      <c r="L1501" t="s">
        <v>219</v>
      </c>
    </row>
    <row r="1502" spans="11:12">
      <c r="K1502" s="435">
        <v>5774</v>
      </c>
      <c r="L1502" t="s">
        <v>219</v>
      </c>
    </row>
    <row r="1503" spans="11:12">
      <c r="K1503" s="435">
        <v>5775</v>
      </c>
      <c r="L1503" t="s">
        <v>219</v>
      </c>
    </row>
    <row r="1504" spans="11:12">
      <c r="K1504" s="435">
        <v>5776</v>
      </c>
      <c r="L1504" t="s">
        <v>219</v>
      </c>
    </row>
    <row r="1505" spans="11:12">
      <c r="K1505" s="435">
        <v>5777</v>
      </c>
      <c r="L1505" t="s">
        <v>219</v>
      </c>
    </row>
    <row r="1506" spans="11:12">
      <c r="K1506" s="435">
        <v>5778</v>
      </c>
      <c r="L1506" t="s">
        <v>219</v>
      </c>
    </row>
    <row r="1507" spans="11:12">
      <c r="K1507" s="435">
        <v>5819</v>
      </c>
      <c r="L1507" t="s">
        <v>219</v>
      </c>
    </row>
    <row r="1508" spans="11:12">
      <c r="K1508" s="435">
        <v>5820</v>
      </c>
      <c r="L1508" t="s">
        <v>219</v>
      </c>
    </row>
    <row r="1509" spans="11:12">
      <c r="K1509" s="435">
        <v>5821</v>
      </c>
      <c r="L1509" t="s">
        <v>219</v>
      </c>
    </row>
    <row r="1510" spans="11:12">
      <c r="K1510" s="435">
        <v>5822</v>
      </c>
      <c r="L1510" t="s">
        <v>219</v>
      </c>
    </row>
    <row r="1511" spans="11:12">
      <c r="K1511" s="435">
        <v>5824</v>
      </c>
      <c r="L1511" t="s">
        <v>219</v>
      </c>
    </row>
    <row r="1512" spans="11:12">
      <c r="K1512" s="435">
        <v>5825</v>
      </c>
      <c r="L1512" t="s">
        <v>219</v>
      </c>
    </row>
    <row r="1513" spans="11:12">
      <c r="K1513" s="435">
        <v>5826</v>
      </c>
      <c r="L1513" t="s">
        <v>219</v>
      </c>
    </row>
    <row r="1514" spans="11:12">
      <c r="K1514" s="435">
        <v>5827</v>
      </c>
      <c r="L1514" t="s">
        <v>219</v>
      </c>
    </row>
    <row r="1515" spans="11:12">
      <c r="K1515" s="435">
        <v>5828</v>
      </c>
      <c r="L1515" t="s">
        <v>219</v>
      </c>
    </row>
    <row r="1516" spans="11:12">
      <c r="K1516" s="435">
        <v>5829</v>
      </c>
      <c r="L1516" t="s">
        <v>219</v>
      </c>
    </row>
    <row r="1517" spans="11:12">
      <c r="K1517" s="435">
        <v>5830</v>
      </c>
      <c r="L1517">
        <v>7</v>
      </c>
    </row>
    <row r="1518" spans="11:12">
      <c r="K1518" s="435">
        <v>5832</v>
      </c>
      <c r="L1518" t="s">
        <v>219</v>
      </c>
    </row>
    <row r="1519" spans="11:12">
      <c r="K1519" s="435">
        <v>5833</v>
      </c>
      <c r="L1519" t="s">
        <v>219</v>
      </c>
    </row>
    <row r="1520" spans="11:12">
      <c r="K1520" s="435">
        <v>5836</v>
      </c>
      <c r="L1520" t="s">
        <v>219</v>
      </c>
    </row>
    <row r="1521" spans="11:12">
      <c r="K1521" s="435">
        <v>5837</v>
      </c>
      <c r="L1521">
        <v>7</v>
      </c>
    </row>
    <row r="1522" spans="11:12">
      <c r="K1522" s="435">
        <v>5839</v>
      </c>
      <c r="L1522" t="s">
        <v>219</v>
      </c>
    </row>
    <row r="1523" spans="11:12">
      <c r="K1523" s="435">
        <v>5841</v>
      </c>
      <c r="L1523" t="s">
        <v>219</v>
      </c>
    </row>
    <row r="1524" spans="11:12">
      <c r="K1524" s="435">
        <v>5842</v>
      </c>
      <c r="L1524" t="s">
        <v>219</v>
      </c>
    </row>
    <row r="1525" spans="11:12">
      <c r="K1525" s="435">
        <v>5843</v>
      </c>
      <c r="L1525" t="s">
        <v>219</v>
      </c>
    </row>
    <row r="1526" spans="11:12">
      <c r="K1526" s="435">
        <v>5845</v>
      </c>
      <c r="L1526" t="s">
        <v>219</v>
      </c>
    </row>
    <row r="1527" spans="11:12">
      <c r="K1527" s="435">
        <v>5846</v>
      </c>
      <c r="L1527">
        <v>7</v>
      </c>
    </row>
    <row r="1528" spans="11:12">
      <c r="K1528" s="435">
        <v>5847</v>
      </c>
      <c r="L1528" t="s">
        <v>219</v>
      </c>
    </row>
    <row r="1529" spans="11:12">
      <c r="K1529" s="435">
        <v>5850</v>
      </c>
      <c r="L1529" t="s">
        <v>219</v>
      </c>
    </row>
    <row r="1530" spans="11:12">
      <c r="K1530" s="435">
        <v>5851</v>
      </c>
      <c r="L1530" t="s">
        <v>219</v>
      </c>
    </row>
    <row r="1531" spans="11:12">
      <c r="K1531" s="435">
        <v>5853</v>
      </c>
      <c r="L1531" t="s">
        <v>219</v>
      </c>
    </row>
    <row r="1532" spans="11:12">
      <c r="K1532" s="435">
        <v>5855</v>
      </c>
      <c r="L1532" t="s">
        <v>219</v>
      </c>
    </row>
    <row r="1533" spans="11:12">
      <c r="K1533" s="435">
        <v>5857</v>
      </c>
      <c r="L1533" t="s">
        <v>219</v>
      </c>
    </row>
    <row r="1534" spans="11:12">
      <c r="K1534" s="435">
        <v>5858</v>
      </c>
      <c r="L1534" t="s">
        <v>219</v>
      </c>
    </row>
    <row r="1535" spans="11:12">
      <c r="K1535" s="435">
        <v>5859</v>
      </c>
      <c r="L1535" t="s">
        <v>219</v>
      </c>
    </row>
    <row r="1536" spans="11:12">
      <c r="K1536" s="435">
        <v>5860</v>
      </c>
      <c r="L1536" t="s">
        <v>219</v>
      </c>
    </row>
    <row r="1537" spans="11:12">
      <c r="K1537" s="435">
        <v>5862</v>
      </c>
      <c r="L1537" t="s">
        <v>219</v>
      </c>
    </row>
    <row r="1538" spans="11:12">
      <c r="K1538" s="435">
        <v>5866</v>
      </c>
      <c r="L1538" t="s">
        <v>219</v>
      </c>
    </row>
    <row r="1539" spans="11:12">
      <c r="K1539" s="435">
        <v>5867</v>
      </c>
      <c r="L1539" t="s">
        <v>219</v>
      </c>
    </row>
    <row r="1540" spans="11:12">
      <c r="K1540" s="435">
        <v>5868</v>
      </c>
      <c r="L1540" t="s">
        <v>219</v>
      </c>
    </row>
    <row r="1541" spans="11:12">
      <c r="K1541" s="435">
        <v>5871</v>
      </c>
      <c r="L1541" t="s">
        <v>219</v>
      </c>
    </row>
    <row r="1542" spans="11:12">
      <c r="K1542" s="435">
        <v>5872</v>
      </c>
      <c r="L1542" t="s">
        <v>219</v>
      </c>
    </row>
    <row r="1543" spans="11:12">
      <c r="K1543" s="435">
        <v>5873</v>
      </c>
      <c r="L1543" t="s">
        <v>219</v>
      </c>
    </row>
    <row r="1544" spans="11:12">
      <c r="K1544" s="435">
        <v>5874</v>
      </c>
      <c r="L1544" t="s">
        <v>219</v>
      </c>
    </row>
    <row r="1545" spans="11:12">
      <c r="K1545" s="435">
        <v>5875</v>
      </c>
      <c r="L1545" t="s">
        <v>219</v>
      </c>
    </row>
    <row r="1546" spans="11:12">
      <c r="K1546" s="435">
        <v>5901</v>
      </c>
      <c r="L1546">
        <v>7</v>
      </c>
    </row>
    <row r="1547" spans="11:12">
      <c r="K1547" s="435">
        <v>5902</v>
      </c>
      <c r="L1547" t="s">
        <v>219</v>
      </c>
    </row>
    <row r="1548" spans="11:12">
      <c r="K1548" s="435">
        <v>5903</v>
      </c>
      <c r="L1548">
        <v>7</v>
      </c>
    </row>
    <row r="1549" spans="11:12">
      <c r="K1549" s="435">
        <v>5904</v>
      </c>
      <c r="L1549" t="s">
        <v>219</v>
      </c>
    </row>
    <row r="1550" spans="11:12">
      <c r="K1550" s="435">
        <v>5905</v>
      </c>
      <c r="L1550" t="s">
        <v>219</v>
      </c>
    </row>
    <row r="1551" spans="11:12">
      <c r="K1551" s="435">
        <v>5906</v>
      </c>
      <c r="L1551" t="s">
        <v>219</v>
      </c>
    </row>
    <row r="1552" spans="11:12">
      <c r="K1552" s="435">
        <v>5907</v>
      </c>
      <c r="L1552">
        <v>7</v>
      </c>
    </row>
    <row r="1553" spans="11:12">
      <c r="K1553" s="435">
        <v>6001</v>
      </c>
      <c r="L1553" t="s">
        <v>214</v>
      </c>
    </row>
    <row r="1554" spans="11:12">
      <c r="K1554" s="435">
        <v>6002</v>
      </c>
      <c r="L1554" t="s">
        <v>214</v>
      </c>
    </row>
    <row r="1555" spans="11:12">
      <c r="K1555" s="435">
        <v>6010</v>
      </c>
      <c r="L1555" t="s">
        <v>214</v>
      </c>
    </row>
    <row r="1556" spans="11:12">
      <c r="K1556" s="435">
        <v>6013</v>
      </c>
      <c r="L1556" t="s">
        <v>214</v>
      </c>
    </row>
    <row r="1557" spans="11:12">
      <c r="K1557" s="435">
        <v>6016</v>
      </c>
      <c r="L1557" t="s">
        <v>214</v>
      </c>
    </row>
    <row r="1558" spans="11:12">
      <c r="K1558" s="435">
        <v>6018</v>
      </c>
      <c r="L1558" t="s">
        <v>214</v>
      </c>
    </row>
    <row r="1559" spans="11:12">
      <c r="K1559" s="435">
        <v>6019</v>
      </c>
      <c r="L1559" t="s">
        <v>214</v>
      </c>
    </row>
    <row r="1560" spans="11:12">
      <c r="K1560" s="435">
        <v>6020</v>
      </c>
      <c r="L1560" t="s">
        <v>214</v>
      </c>
    </row>
    <row r="1561" spans="11:12">
      <c r="K1561" s="435">
        <v>6021</v>
      </c>
      <c r="L1561" t="s">
        <v>214</v>
      </c>
    </row>
    <row r="1562" spans="11:12">
      <c r="K1562" s="435">
        <v>6022</v>
      </c>
      <c r="L1562" t="s">
        <v>214</v>
      </c>
    </row>
    <row r="1563" spans="11:12">
      <c r="K1563" s="435">
        <v>6023</v>
      </c>
      <c r="L1563" t="s">
        <v>214</v>
      </c>
    </row>
    <row r="1564" spans="11:12">
      <c r="K1564" s="435">
        <v>6024</v>
      </c>
      <c r="L1564" t="s">
        <v>214</v>
      </c>
    </row>
    <row r="1565" spans="11:12">
      <c r="K1565" s="435">
        <v>6026</v>
      </c>
      <c r="L1565" t="s">
        <v>214</v>
      </c>
    </row>
    <row r="1566" spans="11:12">
      <c r="K1566" s="435">
        <v>6027</v>
      </c>
      <c r="L1566" t="s">
        <v>214</v>
      </c>
    </row>
    <row r="1567" spans="11:12">
      <c r="K1567" s="435">
        <v>6029</v>
      </c>
      <c r="L1567" t="s">
        <v>214</v>
      </c>
    </row>
    <row r="1568" spans="11:12">
      <c r="K1568" s="435">
        <v>6031</v>
      </c>
      <c r="L1568" t="s">
        <v>219</v>
      </c>
    </row>
    <row r="1569" spans="11:12">
      <c r="K1569" s="435">
        <v>6032</v>
      </c>
      <c r="L1569" t="s">
        <v>214</v>
      </c>
    </row>
    <row r="1570" spans="11:12">
      <c r="K1570" s="435">
        <v>6033</v>
      </c>
      <c r="L1570" t="s">
        <v>214</v>
      </c>
    </row>
    <row r="1571" spans="11:12">
      <c r="K1571" s="435">
        <v>6035</v>
      </c>
      <c r="L1571" t="s">
        <v>214</v>
      </c>
    </row>
    <row r="1572" spans="11:12">
      <c r="K1572" s="435">
        <v>6037</v>
      </c>
      <c r="L1572" t="s">
        <v>214</v>
      </c>
    </row>
    <row r="1573" spans="11:12">
      <c r="K1573" s="435">
        <v>6039</v>
      </c>
      <c r="L1573" t="s">
        <v>219</v>
      </c>
    </row>
    <row r="1574" spans="11:12">
      <c r="K1574" s="435">
        <v>6040</v>
      </c>
      <c r="L1574" t="s">
        <v>214</v>
      </c>
    </row>
    <row r="1575" spans="11:12">
      <c r="K1575" s="435">
        <v>6042</v>
      </c>
      <c r="L1575" t="s">
        <v>214</v>
      </c>
    </row>
    <row r="1576" spans="11:12">
      <c r="K1576" s="435">
        <v>6043</v>
      </c>
      <c r="L1576" t="s">
        <v>214</v>
      </c>
    </row>
    <row r="1577" spans="11:12">
      <c r="K1577" s="435">
        <v>6051</v>
      </c>
      <c r="L1577" t="s">
        <v>214</v>
      </c>
    </row>
    <row r="1578" spans="11:12">
      <c r="K1578" s="435">
        <v>6052</v>
      </c>
      <c r="L1578" t="s">
        <v>214</v>
      </c>
    </row>
    <row r="1579" spans="11:12">
      <c r="K1579" s="435">
        <v>6053</v>
      </c>
      <c r="L1579" t="s">
        <v>214</v>
      </c>
    </row>
    <row r="1580" spans="11:12">
      <c r="K1580" s="435">
        <v>6057</v>
      </c>
      <c r="L1580" t="s">
        <v>219</v>
      </c>
    </row>
    <row r="1581" spans="11:12">
      <c r="K1581" s="435">
        <v>6058</v>
      </c>
      <c r="L1581" t="s">
        <v>214</v>
      </c>
    </row>
    <row r="1582" spans="11:12">
      <c r="K1582" s="435">
        <v>6059</v>
      </c>
      <c r="L1582" t="s">
        <v>214</v>
      </c>
    </row>
    <row r="1583" spans="11:12">
      <c r="K1583" s="435">
        <v>6060</v>
      </c>
      <c r="L1583" t="s">
        <v>214</v>
      </c>
    </row>
    <row r="1584" spans="11:12">
      <c r="K1584" s="435">
        <v>6061</v>
      </c>
      <c r="L1584" t="s">
        <v>214</v>
      </c>
    </row>
    <row r="1585" spans="11:12">
      <c r="K1585" s="435">
        <v>6062</v>
      </c>
      <c r="L1585" t="s">
        <v>214</v>
      </c>
    </row>
    <row r="1586" spans="11:12">
      <c r="K1586" s="435">
        <v>6063</v>
      </c>
      <c r="L1586" t="s">
        <v>219</v>
      </c>
    </row>
    <row r="1587" spans="11:12">
      <c r="K1587" s="435">
        <v>6065</v>
      </c>
      <c r="L1587" t="s">
        <v>214</v>
      </c>
    </row>
    <row r="1588" spans="11:12">
      <c r="K1588" s="435">
        <v>6066</v>
      </c>
      <c r="L1588" t="s">
        <v>214</v>
      </c>
    </row>
    <row r="1589" spans="11:12">
      <c r="K1589" s="435">
        <v>6067</v>
      </c>
      <c r="L1589" t="s">
        <v>214</v>
      </c>
    </row>
    <row r="1590" spans="11:12">
      <c r="K1590" s="435">
        <v>6068</v>
      </c>
      <c r="L1590" t="s">
        <v>214</v>
      </c>
    </row>
    <row r="1591" spans="11:12">
      <c r="K1591" s="435">
        <v>6069</v>
      </c>
      <c r="L1591" t="s">
        <v>219</v>
      </c>
    </row>
    <row r="1592" spans="11:12">
      <c r="K1592" s="435">
        <v>6070</v>
      </c>
      <c r="L1592" t="s">
        <v>214</v>
      </c>
    </row>
    <row r="1593" spans="11:12">
      <c r="K1593" s="435">
        <v>6071</v>
      </c>
      <c r="L1593" t="s">
        <v>214</v>
      </c>
    </row>
    <row r="1594" spans="11:12">
      <c r="K1594" s="435">
        <v>6073</v>
      </c>
      <c r="L1594" t="s">
        <v>214</v>
      </c>
    </row>
    <row r="1595" spans="11:12">
      <c r="K1595" s="435">
        <v>6074</v>
      </c>
      <c r="L1595" t="s">
        <v>214</v>
      </c>
    </row>
    <row r="1596" spans="11:12">
      <c r="K1596" s="435">
        <v>6076</v>
      </c>
      <c r="L1596" t="s">
        <v>214</v>
      </c>
    </row>
    <row r="1597" spans="11:12">
      <c r="K1597" s="435">
        <v>6078</v>
      </c>
      <c r="L1597" t="s">
        <v>214</v>
      </c>
    </row>
    <row r="1598" spans="11:12">
      <c r="K1598" s="435">
        <v>6081</v>
      </c>
      <c r="L1598" t="s">
        <v>214</v>
      </c>
    </row>
    <row r="1599" spans="11:12">
      <c r="K1599" s="435">
        <v>6082</v>
      </c>
      <c r="L1599" t="s">
        <v>214</v>
      </c>
    </row>
    <row r="1600" spans="11:12">
      <c r="K1600" s="435">
        <v>6084</v>
      </c>
      <c r="L1600" t="s">
        <v>214</v>
      </c>
    </row>
    <row r="1601" spans="11:12">
      <c r="K1601" s="435">
        <v>6085</v>
      </c>
      <c r="L1601" t="s">
        <v>214</v>
      </c>
    </row>
    <row r="1602" spans="11:12">
      <c r="K1602" s="435">
        <v>6088</v>
      </c>
      <c r="L1602" t="s">
        <v>214</v>
      </c>
    </row>
    <row r="1603" spans="11:12">
      <c r="K1603" s="435">
        <v>6089</v>
      </c>
      <c r="L1603" t="s">
        <v>214</v>
      </c>
    </row>
    <row r="1604" spans="11:12">
      <c r="K1604" s="435">
        <v>6090</v>
      </c>
      <c r="L1604" t="s">
        <v>214</v>
      </c>
    </row>
    <row r="1605" spans="11:12">
      <c r="K1605" s="435">
        <v>6091</v>
      </c>
      <c r="L1605" t="s">
        <v>214</v>
      </c>
    </row>
    <row r="1606" spans="11:12">
      <c r="K1606" s="435">
        <v>6092</v>
      </c>
      <c r="L1606" t="s">
        <v>214</v>
      </c>
    </row>
    <row r="1607" spans="11:12">
      <c r="K1607" s="435">
        <v>6093</v>
      </c>
      <c r="L1607" t="s">
        <v>214</v>
      </c>
    </row>
    <row r="1608" spans="11:12">
      <c r="K1608" s="435">
        <v>6095</v>
      </c>
      <c r="L1608" t="s">
        <v>214</v>
      </c>
    </row>
    <row r="1609" spans="11:12">
      <c r="K1609" s="435">
        <v>6096</v>
      </c>
      <c r="L1609" t="s">
        <v>214</v>
      </c>
    </row>
    <row r="1610" spans="11:12">
      <c r="K1610" s="435">
        <v>6098</v>
      </c>
      <c r="L1610" t="s">
        <v>219</v>
      </c>
    </row>
    <row r="1611" spans="11:12">
      <c r="K1611" s="435">
        <v>6103</v>
      </c>
      <c r="L1611" t="s">
        <v>214</v>
      </c>
    </row>
    <row r="1612" spans="11:12">
      <c r="K1612" s="435">
        <v>6105</v>
      </c>
      <c r="L1612" t="s">
        <v>214</v>
      </c>
    </row>
    <row r="1613" spans="11:12">
      <c r="K1613" s="435">
        <v>6106</v>
      </c>
      <c r="L1613" t="s">
        <v>214</v>
      </c>
    </row>
    <row r="1614" spans="11:12">
      <c r="K1614" s="435">
        <v>6107</v>
      </c>
      <c r="L1614" t="s">
        <v>214</v>
      </c>
    </row>
    <row r="1615" spans="11:12">
      <c r="K1615" s="435">
        <v>6108</v>
      </c>
      <c r="L1615" t="s">
        <v>214</v>
      </c>
    </row>
    <row r="1616" spans="11:12">
      <c r="K1616" s="435">
        <v>6109</v>
      </c>
      <c r="L1616" t="s">
        <v>214</v>
      </c>
    </row>
    <row r="1617" spans="11:12">
      <c r="K1617" s="435">
        <v>6110</v>
      </c>
      <c r="L1617" t="s">
        <v>214</v>
      </c>
    </row>
    <row r="1618" spans="11:12">
      <c r="K1618" s="435">
        <v>6111</v>
      </c>
      <c r="L1618" t="s">
        <v>214</v>
      </c>
    </row>
    <row r="1619" spans="11:12">
      <c r="K1619" s="435">
        <v>6112</v>
      </c>
      <c r="L1619" t="s">
        <v>214</v>
      </c>
    </row>
    <row r="1620" spans="11:12">
      <c r="K1620" s="435">
        <v>6114</v>
      </c>
      <c r="L1620" t="s">
        <v>214</v>
      </c>
    </row>
    <row r="1621" spans="11:12">
      <c r="K1621" s="435">
        <v>6117</v>
      </c>
      <c r="L1621" t="s">
        <v>214</v>
      </c>
    </row>
    <row r="1622" spans="11:12">
      <c r="K1622" s="435">
        <v>6118</v>
      </c>
      <c r="L1622" t="s">
        <v>214</v>
      </c>
    </row>
    <row r="1623" spans="11:12">
      <c r="K1623" s="435">
        <v>6119</v>
      </c>
      <c r="L1623" t="s">
        <v>214</v>
      </c>
    </row>
    <row r="1624" spans="11:12">
      <c r="K1624" s="435">
        <v>6120</v>
      </c>
      <c r="L1624" t="s">
        <v>214</v>
      </c>
    </row>
    <row r="1625" spans="11:12">
      <c r="K1625" s="435">
        <v>6160</v>
      </c>
      <c r="L1625" t="s">
        <v>214</v>
      </c>
    </row>
    <row r="1626" spans="11:12">
      <c r="K1626" s="435">
        <v>6226</v>
      </c>
      <c r="L1626" t="s">
        <v>214</v>
      </c>
    </row>
    <row r="1627" spans="11:12">
      <c r="K1627" s="435">
        <v>6231</v>
      </c>
      <c r="L1627" t="s">
        <v>214</v>
      </c>
    </row>
    <row r="1628" spans="11:12">
      <c r="K1628" s="435">
        <v>6232</v>
      </c>
      <c r="L1628" t="s">
        <v>214</v>
      </c>
    </row>
    <row r="1629" spans="11:12">
      <c r="K1629" s="435">
        <v>6234</v>
      </c>
      <c r="L1629" t="s">
        <v>214</v>
      </c>
    </row>
    <row r="1630" spans="11:12">
      <c r="K1630" s="435">
        <v>6235</v>
      </c>
      <c r="L1630" t="s">
        <v>214</v>
      </c>
    </row>
    <row r="1631" spans="11:12">
      <c r="K1631" s="435">
        <v>6237</v>
      </c>
      <c r="L1631" t="s">
        <v>214</v>
      </c>
    </row>
    <row r="1632" spans="11:12">
      <c r="K1632" s="435">
        <v>6238</v>
      </c>
      <c r="L1632" t="s">
        <v>214</v>
      </c>
    </row>
    <row r="1633" spans="11:12">
      <c r="K1633" s="435">
        <v>6239</v>
      </c>
      <c r="L1633" t="s">
        <v>214</v>
      </c>
    </row>
    <row r="1634" spans="11:12">
      <c r="K1634" s="435">
        <v>6241</v>
      </c>
      <c r="L1634" t="s">
        <v>214</v>
      </c>
    </row>
    <row r="1635" spans="11:12">
      <c r="K1635" s="435">
        <v>6242</v>
      </c>
      <c r="L1635" t="s">
        <v>214</v>
      </c>
    </row>
    <row r="1636" spans="11:12">
      <c r="K1636" s="435">
        <v>6243</v>
      </c>
      <c r="L1636" t="s">
        <v>214</v>
      </c>
    </row>
    <row r="1637" spans="11:12">
      <c r="K1637" s="435">
        <v>6247</v>
      </c>
      <c r="L1637" t="s">
        <v>214</v>
      </c>
    </row>
    <row r="1638" spans="11:12">
      <c r="K1638" s="435">
        <v>6248</v>
      </c>
      <c r="L1638" t="s">
        <v>214</v>
      </c>
    </row>
    <row r="1639" spans="11:12">
      <c r="K1639" s="435">
        <v>6249</v>
      </c>
      <c r="L1639" t="s">
        <v>214</v>
      </c>
    </row>
    <row r="1640" spans="11:12">
      <c r="K1640" s="435">
        <v>6250</v>
      </c>
      <c r="L1640" t="s">
        <v>214</v>
      </c>
    </row>
    <row r="1641" spans="11:12">
      <c r="K1641" s="435">
        <v>6254</v>
      </c>
      <c r="L1641" t="s">
        <v>214</v>
      </c>
    </row>
    <row r="1642" spans="11:12">
      <c r="K1642" s="435">
        <v>6255</v>
      </c>
      <c r="L1642" t="s">
        <v>214</v>
      </c>
    </row>
    <row r="1643" spans="11:12">
      <c r="K1643" s="435">
        <v>6256</v>
      </c>
      <c r="L1643" t="s">
        <v>214</v>
      </c>
    </row>
    <row r="1644" spans="11:12">
      <c r="K1644" s="435">
        <v>6259</v>
      </c>
      <c r="L1644" t="s">
        <v>214</v>
      </c>
    </row>
    <row r="1645" spans="11:12">
      <c r="K1645" s="435">
        <v>6260</v>
      </c>
      <c r="L1645" t="s">
        <v>214</v>
      </c>
    </row>
    <row r="1646" spans="11:12">
      <c r="K1646" s="435">
        <v>6262</v>
      </c>
      <c r="L1646" t="s">
        <v>214</v>
      </c>
    </row>
    <row r="1647" spans="11:12">
      <c r="K1647" s="435">
        <v>6263</v>
      </c>
      <c r="L1647" t="s">
        <v>214</v>
      </c>
    </row>
    <row r="1648" spans="11:12">
      <c r="K1648" s="435">
        <v>6264</v>
      </c>
      <c r="L1648" t="s">
        <v>214</v>
      </c>
    </row>
    <row r="1649" spans="11:12">
      <c r="K1649" s="435">
        <v>6266</v>
      </c>
      <c r="L1649" t="s">
        <v>214</v>
      </c>
    </row>
    <row r="1650" spans="11:12">
      <c r="K1650" s="435">
        <v>6268</v>
      </c>
      <c r="L1650" t="s">
        <v>214</v>
      </c>
    </row>
    <row r="1651" spans="11:12">
      <c r="K1651" s="435">
        <v>6269</v>
      </c>
      <c r="L1651" t="s">
        <v>214</v>
      </c>
    </row>
    <row r="1652" spans="11:12">
      <c r="K1652" s="435">
        <v>6277</v>
      </c>
      <c r="L1652" t="s">
        <v>214</v>
      </c>
    </row>
    <row r="1653" spans="11:12">
      <c r="K1653" s="435">
        <v>6278</v>
      </c>
      <c r="L1653" t="s">
        <v>219</v>
      </c>
    </row>
    <row r="1654" spans="11:12">
      <c r="K1654" s="435">
        <v>6279</v>
      </c>
      <c r="L1654" t="s">
        <v>214</v>
      </c>
    </row>
    <row r="1655" spans="11:12">
      <c r="K1655" s="435">
        <v>6280</v>
      </c>
      <c r="L1655" t="s">
        <v>214</v>
      </c>
    </row>
    <row r="1656" spans="11:12">
      <c r="K1656" s="435">
        <v>6281</v>
      </c>
      <c r="L1656" t="s">
        <v>214</v>
      </c>
    </row>
    <row r="1657" spans="11:12">
      <c r="K1657" s="435">
        <v>6282</v>
      </c>
      <c r="L1657" t="s">
        <v>214</v>
      </c>
    </row>
    <row r="1658" spans="11:12">
      <c r="K1658" s="435">
        <v>6320</v>
      </c>
      <c r="L1658" t="s">
        <v>214</v>
      </c>
    </row>
    <row r="1659" spans="11:12">
      <c r="K1659" s="435">
        <v>6330</v>
      </c>
      <c r="L1659" t="s">
        <v>214</v>
      </c>
    </row>
    <row r="1660" spans="11:12">
      <c r="K1660" s="435">
        <v>6331</v>
      </c>
      <c r="L1660" t="s">
        <v>214</v>
      </c>
    </row>
    <row r="1661" spans="11:12">
      <c r="K1661" s="435">
        <v>6332</v>
      </c>
      <c r="L1661" t="s">
        <v>214</v>
      </c>
    </row>
    <row r="1662" spans="11:12">
      <c r="K1662" s="435">
        <v>6333</v>
      </c>
      <c r="L1662" t="s">
        <v>214</v>
      </c>
    </row>
    <row r="1663" spans="11:12">
      <c r="K1663" s="435">
        <v>6334</v>
      </c>
      <c r="L1663" t="s">
        <v>214</v>
      </c>
    </row>
    <row r="1664" spans="11:12">
      <c r="K1664" s="435">
        <v>6335</v>
      </c>
      <c r="L1664" t="s">
        <v>214</v>
      </c>
    </row>
    <row r="1665" spans="11:12">
      <c r="K1665" s="435">
        <v>6336</v>
      </c>
      <c r="L1665" t="s">
        <v>214</v>
      </c>
    </row>
    <row r="1666" spans="11:12">
      <c r="K1666" s="435">
        <v>6339</v>
      </c>
      <c r="L1666" t="s">
        <v>214</v>
      </c>
    </row>
    <row r="1667" spans="11:12">
      <c r="K1667" s="435">
        <v>6340</v>
      </c>
      <c r="L1667" t="s">
        <v>214</v>
      </c>
    </row>
    <row r="1668" spans="11:12">
      <c r="K1668" s="435">
        <v>6350</v>
      </c>
      <c r="L1668" t="s">
        <v>214</v>
      </c>
    </row>
    <row r="1669" spans="11:12">
      <c r="K1669" s="435">
        <v>6351</v>
      </c>
      <c r="L1669" t="s">
        <v>214</v>
      </c>
    </row>
    <row r="1670" spans="11:12">
      <c r="K1670" s="435">
        <v>6353</v>
      </c>
      <c r="L1670" t="s">
        <v>214</v>
      </c>
    </row>
    <row r="1671" spans="11:12">
      <c r="K1671" s="435">
        <v>6354</v>
      </c>
      <c r="L1671" t="s">
        <v>214</v>
      </c>
    </row>
    <row r="1672" spans="11:12">
      <c r="K1672" s="435">
        <v>6355</v>
      </c>
      <c r="L1672" t="s">
        <v>214</v>
      </c>
    </row>
    <row r="1673" spans="11:12">
      <c r="K1673" s="435">
        <v>6357</v>
      </c>
      <c r="L1673" t="s">
        <v>214</v>
      </c>
    </row>
    <row r="1674" spans="11:12">
      <c r="K1674" s="435">
        <v>6359</v>
      </c>
      <c r="L1674" t="s">
        <v>214</v>
      </c>
    </row>
    <row r="1675" spans="11:12">
      <c r="K1675" s="435">
        <v>6360</v>
      </c>
      <c r="L1675" t="s">
        <v>214</v>
      </c>
    </row>
    <row r="1676" spans="11:12">
      <c r="K1676" s="435">
        <v>6365</v>
      </c>
      <c r="L1676" t="s">
        <v>214</v>
      </c>
    </row>
    <row r="1677" spans="11:12">
      <c r="K1677" s="435">
        <v>6370</v>
      </c>
      <c r="L1677" t="s">
        <v>214</v>
      </c>
    </row>
    <row r="1678" spans="11:12">
      <c r="K1678" s="435">
        <v>6371</v>
      </c>
      <c r="L1678" t="s">
        <v>214</v>
      </c>
    </row>
    <row r="1679" spans="11:12">
      <c r="K1679" s="435">
        <v>6373</v>
      </c>
      <c r="L1679" t="s">
        <v>214</v>
      </c>
    </row>
    <row r="1680" spans="11:12">
      <c r="K1680" s="435">
        <v>6374</v>
      </c>
      <c r="L1680" t="s">
        <v>214</v>
      </c>
    </row>
    <row r="1681" spans="11:12">
      <c r="K1681" s="435">
        <v>6375</v>
      </c>
      <c r="L1681" t="s">
        <v>214</v>
      </c>
    </row>
    <row r="1682" spans="11:12">
      <c r="K1682" s="435">
        <v>6376</v>
      </c>
      <c r="L1682" t="s">
        <v>214</v>
      </c>
    </row>
    <row r="1683" spans="11:12">
      <c r="K1683" s="435">
        <v>6377</v>
      </c>
      <c r="L1683" t="s">
        <v>214</v>
      </c>
    </row>
    <row r="1684" spans="11:12">
      <c r="K1684" s="435">
        <v>6378</v>
      </c>
      <c r="L1684" t="s">
        <v>214</v>
      </c>
    </row>
    <row r="1685" spans="11:12">
      <c r="K1685" s="435">
        <v>6379</v>
      </c>
      <c r="L1685" t="s">
        <v>214</v>
      </c>
    </row>
    <row r="1686" spans="11:12">
      <c r="K1686" s="435">
        <v>6380</v>
      </c>
      <c r="L1686" t="s">
        <v>214</v>
      </c>
    </row>
    <row r="1687" spans="11:12">
      <c r="K1687" s="435">
        <v>6382</v>
      </c>
      <c r="L1687" t="s">
        <v>214</v>
      </c>
    </row>
    <row r="1688" spans="11:12">
      <c r="K1688" s="435">
        <v>6384</v>
      </c>
      <c r="L1688" t="s">
        <v>214</v>
      </c>
    </row>
    <row r="1689" spans="11:12">
      <c r="K1689" s="435">
        <v>6385</v>
      </c>
      <c r="L1689" t="s">
        <v>214</v>
      </c>
    </row>
    <row r="1690" spans="11:12">
      <c r="K1690" s="435">
        <v>6387</v>
      </c>
      <c r="L1690" t="s">
        <v>214</v>
      </c>
    </row>
    <row r="1691" spans="11:12">
      <c r="K1691" s="435">
        <v>6389</v>
      </c>
      <c r="L1691" t="s">
        <v>214</v>
      </c>
    </row>
    <row r="1692" spans="11:12">
      <c r="K1692" s="435">
        <v>6390</v>
      </c>
      <c r="L1692" t="s">
        <v>214</v>
      </c>
    </row>
    <row r="1693" spans="11:12">
      <c r="K1693" s="435">
        <v>6401</v>
      </c>
      <c r="L1693" t="s">
        <v>214</v>
      </c>
    </row>
    <row r="1694" spans="11:12">
      <c r="K1694" s="435">
        <v>6403</v>
      </c>
      <c r="L1694" t="s">
        <v>214</v>
      </c>
    </row>
    <row r="1695" spans="11:12">
      <c r="K1695" s="435">
        <v>6405</v>
      </c>
      <c r="L1695" t="s">
        <v>214</v>
      </c>
    </row>
    <row r="1696" spans="11:12">
      <c r="K1696" s="435">
        <v>6409</v>
      </c>
      <c r="L1696" t="s">
        <v>214</v>
      </c>
    </row>
    <row r="1697" spans="11:12">
      <c r="K1697" s="435">
        <v>6410</v>
      </c>
      <c r="L1697" t="s">
        <v>214</v>
      </c>
    </row>
    <row r="1698" spans="11:12">
      <c r="K1698" s="435">
        <v>6412</v>
      </c>
      <c r="L1698" t="s">
        <v>214</v>
      </c>
    </row>
    <row r="1699" spans="11:12">
      <c r="K1699" s="435">
        <v>6413</v>
      </c>
      <c r="L1699" t="s">
        <v>208</v>
      </c>
    </row>
    <row r="1700" spans="11:12">
      <c r="K1700" s="435">
        <v>6414</v>
      </c>
      <c r="L1700" t="s">
        <v>214</v>
      </c>
    </row>
    <row r="1701" spans="11:12">
      <c r="K1701" s="435">
        <v>6415</v>
      </c>
      <c r="L1701" t="s">
        <v>214</v>
      </c>
    </row>
    <row r="1702" spans="11:12">
      <c r="K1702" s="435">
        <v>6416</v>
      </c>
      <c r="L1702" t="s">
        <v>214</v>
      </c>
    </row>
    <row r="1703" spans="11:12">
      <c r="K1703" s="435">
        <v>6417</v>
      </c>
      <c r="L1703" t="s">
        <v>214</v>
      </c>
    </row>
    <row r="1704" spans="11:12">
      <c r="K1704" s="435">
        <v>6418</v>
      </c>
      <c r="L1704" t="s">
        <v>208</v>
      </c>
    </row>
    <row r="1705" spans="11:12">
      <c r="K1705" s="435">
        <v>6419</v>
      </c>
      <c r="L1705" t="s">
        <v>214</v>
      </c>
    </row>
    <row r="1706" spans="11:12">
      <c r="K1706" s="435">
        <v>6420</v>
      </c>
      <c r="L1706" t="s">
        <v>214</v>
      </c>
    </row>
    <row r="1707" spans="11:12">
      <c r="K1707" s="435">
        <v>6422</v>
      </c>
      <c r="L1707" t="s">
        <v>214</v>
      </c>
    </row>
    <row r="1708" spans="11:12">
      <c r="K1708" s="435">
        <v>6423</v>
      </c>
      <c r="L1708" t="s">
        <v>214</v>
      </c>
    </row>
    <row r="1709" spans="11:12">
      <c r="K1709" s="435">
        <v>6424</v>
      </c>
      <c r="L1709" t="s">
        <v>214</v>
      </c>
    </row>
    <row r="1710" spans="11:12">
      <c r="K1710" s="435">
        <v>6426</v>
      </c>
      <c r="L1710" t="s">
        <v>214</v>
      </c>
    </row>
    <row r="1711" spans="11:12">
      <c r="K1711" s="435">
        <v>6437</v>
      </c>
      <c r="L1711" t="s">
        <v>208</v>
      </c>
    </row>
    <row r="1712" spans="11:12">
      <c r="K1712" s="435">
        <v>6438</v>
      </c>
      <c r="L1712" t="s">
        <v>214</v>
      </c>
    </row>
    <row r="1713" spans="11:12">
      <c r="K1713" s="435">
        <v>6441</v>
      </c>
      <c r="L1713" t="s">
        <v>214</v>
      </c>
    </row>
    <row r="1714" spans="11:12">
      <c r="K1714" s="435">
        <v>6442</v>
      </c>
      <c r="L1714" t="s">
        <v>214</v>
      </c>
    </row>
    <row r="1715" spans="11:12">
      <c r="K1715" s="435">
        <v>6443</v>
      </c>
      <c r="L1715" t="s">
        <v>214</v>
      </c>
    </row>
    <row r="1716" spans="11:12">
      <c r="K1716" s="435">
        <v>6444</v>
      </c>
      <c r="L1716" t="s">
        <v>214</v>
      </c>
    </row>
    <row r="1717" spans="11:12">
      <c r="K1717" s="435">
        <v>6447</v>
      </c>
      <c r="L1717" t="s">
        <v>214</v>
      </c>
    </row>
    <row r="1718" spans="11:12">
      <c r="K1718" s="435">
        <v>6450</v>
      </c>
      <c r="L1718" t="s">
        <v>214</v>
      </c>
    </row>
    <row r="1719" spans="11:12">
      <c r="K1719" s="435">
        <v>6451</v>
      </c>
      <c r="L1719" t="s">
        <v>214</v>
      </c>
    </row>
    <row r="1720" spans="11:12">
      <c r="K1720" s="435">
        <v>6455</v>
      </c>
      <c r="L1720" t="s">
        <v>214</v>
      </c>
    </row>
    <row r="1721" spans="11:12">
      <c r="K1721" s="435">
        <v>6456</v>
      </c>
      <c r="L1721" t="s">
        <v>214</v>
      </c>
    </row>
    <row r="1722" spans="11:12">
      <c r="K1722" s="435">
        <v>6457</v>
      </c>
      <c r="L1722" t="s">
        <v>214</v>
      </c>
    </row>
    <row r="1723" spans="11:12">
      <c r="K1723" s="435">
        <v>6460</v>
      </c>
      <c r="L1723" t="s">
        <v>214</v>
      </c>
    </row>
    <row r="1724" spans="11:12">
      <c r="K1724" s="435">
        <v>6461</v>
      </c>
      <c r="L1724" t="s">
        <v>214</v>
      </c>
    </row>
    <row r="1725" spans="11:12">
      <c r="K1725" s="435">
        <v>6467</v>
      </c>
      <c r="L1725" t="s">
        <v>214</v>
      </c>
    </row>
    <row r="1726" spans="11:12">
      <c r="K1726" s="435">
        <v>6468</v>
      </c>
      <c r="L1726" t="s">
        <v>214</v>
      </c>
    </row>
    <row r="1727" spans="11:12">
      <c r="K1727" s="435">
        <v>6469</v>
      </c>
      <c r="L1727" t="s">
        <v>214</v>
      </c>
    </row>
    <row r="1728" spans="11:12">
      <c r="K1728" s="435">
        <v>6470</v>
      </c>
      <c r="L1728" t="s">
        <v>214</v>
      </c>
    </row>
    <row r="1729" spans="11:12">
      <c r="K1729" s="435">
        <v>6471</v>
      </c>
      <c r="L1729" t="s">
        <v>214</v>
      </c>
    </row>
    <row r="1730" spans="11:12">
      <c r="K1730" s="435">
        <v>6472</v>
      </c>
      <c r="L1730" t="s">
        <v>214</v>
      </c>
    </row>
    <row r="1731" spans="11:12">
      <c r="K1731" s="435">
        <v>6473</v>
      </c>
      <c r="L1731" t="s">
        <v>214</v>
      </c>
    </row>
    <row r="1732" spans="11:12">
      <c r="K1732" s="435">
        <v>6475</v>
      </c>
      <c r="L1732" t="s">
        <v>214</v>
      </c>
    </row>
    <row r="1733" spans="11:12">
      <c r="K1733" s="435">
        <v>6477</v>
      </c>
      <c r="L1733" t="s">
        <v>214</v>
      </c>
    </row>
    <row r="1734" spans="11:12">
      <c r="K1734" s="435">
        <v>6478</v>
      </c>
      <c r="L1734" t="s">
        <v>214</v>
      </c>
    </row>
    <row r="1735" spans="11:12">
      <c r="K1735" s="435">
        <v>6479</v>
      </c>
      <c r="L1735" t="s">
        <v>214</v>
      </c>
    </row>
    <row r="1736" spans="11:12">
      <c r="K1736" s="435">
        <v>6480</v>
      </c>
      <c r="L1736" t="s">
        <v>214</v>
      </c>
    </row>
    <row r="1737" spans="11:12">
      <c r="K1737" s="435">
        <v>6481</v>
      </c>
      <c r="L1737" t="s">
        <v>214</v>
      </c>
    </row>
    <row r="1738" spans="11:12">
      <c r="K1738" s="435">
        <v>6482</v>
      </c>
      <c r="L1738" t="s">
        <v>214</v>
      </c>
    </row>
    <row r="1739" spans="11:12">
      <c r="K1739" s="435">
        <v>6483</v>
      </c>
      <c r="L1739" t="s">
        <v>214</v>
      </c>
    </row>
    <row r="1740" spans="11:12">
      <c r="K1740" s="435">
        <v>6484</v>
      </c>
      <c r="L1740" t="s">
        <v>214</v>
      </c>
    </row>
    <row r="1741" spans="11:12">
      <c r="K1741" s="435">
        <v>6488</v>
      </c>
      <c r="L1741" t="s">
        <v>214</v>
      </c>
    </row>
    <row r="1742" spans="11:12">
      <c r="K1742" s="435">
        <v>6489</v>
      </c>
      <c r="L1742" t="s">
        <v>214</v>
      </c>
    </row>
    <row r="1743" spans="11:12">
      <c r="K1743" s="435">
        <v>6492</v>
      </c>
      <c r="L1743" t="s">
        <v>214</v>
      </c>
    </row>
    <row r="1744" spans="11:12">
      <c r="K1744" s="435">
        <v>6498</v>
      </c>
      <c r="L1744" t="s">
        <v>208</v>
      </c>
    </row>
    <row r="1745" spans="11:12">
      <c r="K1745" s="435">
        <v>6510</v>
      </c>
      <c r="L1745" t="s">
        <v>214</v>
      </c>
    </row>
    <row r="1746" spans="11:12">
      <c r="K1746" s="435">
        <v>6511</v>
      </c>
      <c r="L1746" t="s">
        <v>214</v>
      </c>
    </row>
    <row r="1747" spans="11:12">
      <c r="K1747" s="435">
        <v>6512</v>
      </c>
      <c r="L1747" t="s">
        <v>214</v>
      </c>
    </row>
    <row r="1748" spans="11:12">
      <c r="K1748" s="435">
        <v>6513</v>
      </c>
      <c r="L1748" t="s">
        <v>214</v>
      </c>
    </row>
    <row r="1749" spans="11:12">
      <c r="K1749" s="435">
        <v>6514</v>
      </c>
      <c r="L1749" t="s">
        <v>214</v>
      </c>
    </row>
    <row r="1750" spans="11:12">
      <c r="K1750" s="435">
        <v>6515</v>
      </c>
      <c r="L1750" t="s">
        <v>214</v>
      </c>
    </row>
    <row r="1751" spans="11:12">
      <c r="K1751" s="435">
        <v>6516</v>
      </c>
      <c r="L1751" t="s">
        <v>214</v>
      </c>
    </row>
    <row r="1752" spans="11:12">
      <c r="K1752" s="435">
        <v>6517</v>
      </c>
      <c r="L1752" t="s">
        <v>214</v>
      </c>
    </row>
    <row r="1753" spans="11:12">
      <c r="K1753" s="435">
        <v>6518</v>
      </c>
      <c r="L1753" t="s">
        <v>214</v>
      </c>
    </row>
    <row r="1754" spans="11:12">
      <c r="K1754" s="435">
        <v>6519</v>
      </c>
      <c r="L1754" t="s">
        <v>214</v>
      </c>
    </row>
    <row r="1755" spans="11:12">
      <c r="K1755" s="435">
        <v>6524</v>
      </c>
      <c r="L1755" t="s">
        <v>214</v>
      </c>
    </row>
    <row r="1756" spans="11:12">
      <c r="K1756" s="435">
        <v>6525</v>
      </c>
      <c r="L1756" t="s">
        <v>214</v>
      </c>
    </row>
    <row r="1757" spans="11:12">
      <c r="K1757" s="435">
        <v>6604</v>
      </c>
      <c r="L1757" t="s">
        <v>214</v>
      </c>
    </row>
    <row r="1758" spans="11:12">
      <c r="K1758" s="435">
        <v>6605</v>
      </c>
      <c r="L1758" t="s">
        <v>214</v>
      </c>
    </row>
    <row r="1759" spans="11:12">
      <c r="K1759" s="435">
        <v>6606</v>
      </c>
      <c r="L1759" t="s">
        <v>214</v>
      </c>
    </row>
    <row r="1760" spans="11:12">
      <c r="K1760" s="435">
        <v>6607</v>
      </c>
      <c r="L1760" t="s">
        <v>214</v>
      </c>
    </row>
    <row r="1761" spans="11:12">
      <c r="K1761" s="435">
        <v>6608</v>
      </c>
      <c r="L1761" t="s">
        <v>214</v>
      </c>
    </row>
    <row r="1762" spans="11:12">
      <c r="K1762" s="435">
        <v>6610</v>
      </c>
      <c r="L1762" t="s">
        <v>214</v>
      </c>
    </row>
    <row r="1763" spans="11:12">
      <c r="K1763" s="435">
        <v>6611</v>
      </c>
      <c r="L1763" t="s">
        <v>214</v>
      </c>
    </row>
    <row r="1764" spans="11:12">
      <c r="K1764" s="435">
        <v>6612</v>
      </c>
      <c r="L1764" t="s">
        <v>214</v>
      </c>
    </row>
    <row r="1765" spans="11:12">
      <c r="K1765" s="435">
        <v>6614</v>
      </c>
      <c r="L1765" t="s">
        <v>214</v>
      </c>
    </row>
    <row r="1766" spans="11:12">
      <c r="K1766" s="435">
        <v>6615</v>
      </c>
      <c r="L1766" t="s">
        <v>214</v>
      </c>
    </row>
    <row r="1767" spans="11:12">
      <c r="K1767" s="435">
        <v>6702</v>
      </c>
      <c r="L1767" t="s">
        <v>214</v>
      </c>
    </row>
    <row r="1768" spans="11:12">
      <c r="K1768" s="435">
        <v>6704</v>
      </c>
      <c r="L1768" t="s">
        <v>214</v>
      </c>
    </row>
    <row r="1769" spans="11:12">
      <c r="K1769" s="435">
        <v>6705</v>
      </c>
      <c r="L1769" t="s">
        <v>214</v>
      </c>
    </row>
    <row r="1770" spans="11:12">
      <c r="K1770" s="435">
        <v>6706</v>
      </c>
      <c r="L1770" t="s">
        <v>214</v>
      </c>
    </row>
    <row r="1771" spans="11:12">
      <c r="K1771" s="435">
        <v>6708</v>
      </c>
      <c r="L1771" t="s">
        <v>214</v>
      </c>
    </row>
    <row r="1772" spans="11:12">
      <c r="K1772" s="435">
        <v>6710</v>
      </c>
      <c r="L1772" t="s">
        <v>214</v>
      </c>
    </row>
    <row r="1773" spans="11:12">
      <c r="K1773" s="435">
        <v>6712</v>
      </c>
      <c r="L1773" t="s">
        <v>214</v>
      </c>
    </row>
    <row r="1774" spans="11:12">
      <c r="K1774" s="435">
        <v>6716</v>
      </c>
      <c r="L1774" t="s">
        <v>214</v>
      </c>
    </row>
    <row r="1775" spans="11:12">
      <c r="K1775" s="435">
        <v>6750</v>
      </c>
      <c r="L1775" t="s">
        <v>214</v>
      </c>
    </row>
    <row r="1776" spans="11:12">
      <c r="K1776" s="435">
        <v>6751</v>
      </c>
      <c r="L1776" t="s">
        <v>214</v>
      </c>
    </row>
    <row r="1777" spans="11:12">
      <c r="K1777" s="435">
        <v>6752</v>
      </c>
      <c r="L1777" t="s">
        <v>214</v>
      </c>
    </row>
    <row r="1778" spans="11:12">
      <c r="K1778" s="435">
        <v>6754</v>
      </c>
      <c r="L1778" t="s">
        <v>214</v>
      </c>
    </row>
    <row r="1779" spans="11:12">
      <c r="K1779" s="435">
        <v>6755</v>
      </c>
      <c r="L1779" t="s">
        <v>214</v>
      </c>
    </row>
    <row r="1780" spans="11:12">
      <c r="K1780" s="435">
        <v>6756</v>
      </c>
      <c r="L1780" t="s">
        <v>214</v>
      </c>
    </row>
    <row r="1781" spans="11:12">
      <c r="K1781" s="435">
        <v>6757</v>
      </c>
      <c r="L1781" t="s">
        <v>214</v>
      </c>
    </row>
    <row r="1782" spans="11:12">
      <c r="K1782" s="435">
        <v>6758</v>
      </c>
      <c r="L1782" t="s">
        <v>214</v>
      </c>
    </row>
    <row r="1783" spans="11:12">
      <c r="K1783" s="435">
        <v>6759</v>
      </c>
      <c r="L1783" t="s">
        <v>214</v>
      </c>
    </row>
    <row r="1784" spans="11:12">
      <c r="K1784" s="435">
        <v>6762</v>
      </c>
      <c r="L1784" t="s">
        <v>214</v>
      </c>
    </row>
    <row r="1785" spans="11:12">
      <c r="K1785" s="435">
        <v>6763</v>
      </c>
      <c r="L1785" t="s">
        <v>214</v>
      </c>
    </row>
    <row r="1786" spans="11:12">
      <c r="K1786" s="435">
        <v>6770</v>
      </c>
      <c r="L1786" t="s">
        <v>214</v>
      </c>
    </row>
    <row r="1787" spans="11:12">
      <c r="K1787" s="435">
        <v>6776</v>
      </c>
      <c r="L1787" t="s">
        <v>214</v>
      </c>
    </row>
    <row r="1788" spans="11:12">
      <c r="K1788" s="435">
        <v>6777</v>
      </c>
      <c r="L1788" t="s">
        <v>219</v>
      </c>
    </row>
    <row r="1789" spans="11:12">
      <c r="K1789" s="435">
        <v>6778</v>
      </c>
      <c r="L1789" t="s">
        <v>214</v>
      </c>
    </row>
    <row r="1790" spans="11:12">
      <c r="K1790" s="435">
        <v>6779</v>
      </c>
      <c r="L1790" t="s">
        <v>214</v>
      </c>
    </row>
    <row r="1791" spans="11:12">
      <c r="K1791" s="435">
        <v>6782</v>
      </c>
      <c r="L1791" t="s">
        <v>214</v>
      </c>
    </row>
    <row r="1792" spans="11:12">
      <c r="K1792" s="435">
        <v>6783</v>
      </c>
      <c r="L1792" t="s">
        <v>214</v>
      </c>
    </row>
    <row r="1793" spans="11:12">
      <c r="K1793" s="435">
        <v>6784</v>
      </c>
      <c r="L1793" t="s">
        <v>214</v>
      </c>
    </row>
    <row r="1794" spans="11:12">
      <c r="K1794" s="435">
        <v>6785</v>
      </c>
      <c r="L1794" t="s">
        <v>214</v>
      </c>
    </row>
    <row r="1795" spans="11:12">
      <c r="K1795" s="435">
        <v>6786</v>
      </c>
      <c r="L1795" t="s">
        <v>214</v>
      </c>
    </row>
    <row r="1796" spans="11:12">
      <c r="K1796" s="435">
        <v>6787</v>
      </c>
      <c r="L1796" t="s">
        <v>214</v>
      </c>
    </row>
    <row r="1797" spans="11:12">
      <c r="K1797" s="435">
        <v>6790</v>
      </c>
      <c r="L1797" t="s">
        <v>214</v>
      </c>
    </row>
    <row r="1798" spans="11:12">
      <c r="K1798" s="435">
        <v>6791</v>
      </c>
      <c r="L1798" t="s">
        <v>214</v>
      </c>
    </row>
    <row r="1799" spans="11:12">
      <c r="K1799" s="435">
        <v>6793</v>
      </c>
      <c r="L1799" t="s">
        <v>214</v>
      </c>
    </row>
    <row r="1800" spans="11:12">
      <c r="K1800" s="435">
        <v>6794</v>
      </c>
      <c r="L1800" t="s">
        <v>214</v>
      </c>
    </row>
    <row r="1801" spans="11:12">
      <c r="K1801" s="435">
        <v>6795</v>
      </c>
      <c r="L1801" t="s">
        <v>214</v>
      </c>
    </row>
    <row r="1802" spans="11:12">
      <c r="K1802" s="435">
        <v>6796</v>
      </c>
      <c r="L1802" t="s">
        <v>214</v>
      </c>
    </row>
    <row r="1803" spans="11:12">
      <c r="K1803" s="435">
        <v>6798</v>
      </c>
      <c r="L1803" t="s">
        <v>214</v>
      </c>
    </row>
    <row r="1804" spans="11:12">
      <c r="K1804" s="435">
        <v>6801</v>
      </c>
      <c r="L1804" t="s">
        <v>214</v>
      </c>
    </row>
    <row r="1805" spans="11:12">
      <c r="K1805" s="435">
        <v>6804</v>
      </c>
      <c r="L1805" t="s">
        <v>214</v>
      </c>
    </row>
    <row r="1806" spans="11:12">
      <c r="K1806" s="435">
        <v>6807</v>
      </c>
      <c r="L1806" t="s">
        <v>208</v>
      </c>
    </row>
    <row r="1807" spans="11:12">
      <c r="K1807" s="435">
        <v>6810</v>
      </c>
      <c r="L1807" t="s">
        <v>214</v>
      </c>
    </row>
    <row r="1808" spans="11:12">
      <c r="K1808" s="435">
        <v>6811</v>
      </c>
      <c r="L1808" t="s">
        <v>214</v>
      </c>
    </row>
    <row r="1809" spans="11:12">
      <c r="K1809" s="435">
        <v>6812</v>
      </c>
      <c r="L1809" t="s">
        <v>214</v>
      </c>
    </row>
    <row r="1810" spans="11:12">
      <c r="K1810" s="435">
        <v>6820</v>
      </c>
      <c r="L1810" t="s">
        <v>208</v>
      </c>
    </row>
    <row r="1811" spans="11:12">
      <c r="K1811" s="435">
        <v>6824</v>
      </c>
      <c r="L1811" t="s">
        <v>214</v>
      </c>
    </row>
    <row r="1812" spans="11:12">
      <c r="K1812" s="435">
        <v>6825</v>
      </c>
      <c r="L1812" t="s">
        <v>214</v>
      </c>
    </row>
    <row r="1813" spans="11:12">
      <c r="K1813" s="435">
        <v>6830</v>
      </c>
      <c r="L1813" t="s">
        <v>208</v>
      </c>
    </row>
    <row r="1814" spans="11:12">
      <c r="K1814" s="435">
        <v>6831</v>
      </c>
      <c r="L1814" t="s">
        <v>208</v>
      </c>
    </row>
    <row r="1815" spans="11:12">
      <c r="K1815" s="435">
        <v>6840</v>
      </c>
      <c r="L1815" t="s">
        <v>208</v>
      </c>
    </row>
    <row r="1816" spans="11:12">
      <c r="K1816" s="435">
        <v>6850</v>
      </c>
      <c r="L1816" t="s">
        <v>208</v>
      </c>
    </row>
    <row r="1817" spans="11:12">
      <c r="K1817" s="435">
        <v>6851</v>
      </c>
      <c r="L1817" t="s">
        <v>214</v>
      </c>
    </row>
    <row r="1818" spans="11:12">
      <c r="K1818" s="435">
        <v>6853</v>
      </c>
      <c r="L1818" t="s">
        <v>214</v>
      </c>
    </row>
    <row r="1819" spans="11:12">
      <c r="K1819" s="435">
        <v>6854</v>
      </c>
      <c r="L1819" t="s">
        <v>214</v>
      </c>
    </row>
    <row r="1820" spans="11:12">
      <c r="K1820" s="435">
        <v>6855</v>
      </c>
      <c r="L1820" t="s">
        <v>214</v>
      </c>
    </row>
    <row r="1821" spans="11:12">
      <c r="K1821" s="435">
        <v>6856</v>
      </c>
      <c r="L1821" t="s">
        <v>214</v>
      </c>
    </row>
    <row r="1822" spans="11:12">
      <c r="K1822" s="435">
        <v>6870</v>
      </c>
      <c r="L1822" t="s">
        <v>208</v>
      </c>
    </row>
    <row r="1823" spans="11:12">
      <c r="K1823" s="435">
        <v>6877</v>
      </c>
      <c r="L1823" t="s">
        <v>208</v>
      </c>
    </row>
    <row r="1824" spans="11:12">
      <c r="K1824" s="435">
        <v>6878</v>
      </c>
      <c r="L1824" t="s">
        <v>208</v>
      </c>
    </row>
    <row r="1825" spans="11:12">
      <c r="K1825" s="435">
        <v>6880</v>
      </c>
      <c r="L1825" t="s">
        <v>214</v>
      </c>
    </row>
    <row r="1826" spans="11:12">
      <c r="K1826" s="435">
        <v>6883</v>
      </c>
      <c r="L1826" t="s">
        <v>214</v>
      </c>
    </row>
    <row r="1827" spans="11:12">
      <c r="K1827" s="435">
        <v>6890</v>
      </c>
      <c r="L1827" t="s">
        <v>214</v>
      </c>
    </row>
    <row r="1828" spans="11:12">
      <c r="K1828" s="435">
        <v>6896</v>
      </c>
      <c r="L1828" t="s">
        <v>214</v>
      </c>
    </row>
    <row r="1829" spans="11:12">
      <c r="K1829" s="435">
        <v>6897</v>
      </c>
      <c r="L1829" t="s">
        <v>208</v>
      </c>
    </row>
    <row r="1830" spans="11:12">
      <c r="K1830" s="435">
        <v>6901</v>
      </c>
      <c r="L1830" t="s">
        <v>208</v>
      </c>
    </row>
    <row r="1831" spans="11:12">
      <c r="K1831" s="435">
        <v>6902</v>
      </c>
      <c r="L1831" t="s">
        <v>208</v>
      </c>
    </row>
    <row r="1832" spans="11:12">
      <c r="K1832" s="435">
        <v>6903</v>
      </c>
      <c r="L1832" t="s">
        <v>208</v>
      </c>
    </row>
    <row r="1833" spans="11:12">
      <c r="K1833" s="435">
        <v>6905</v>
      </c>
      <c r="L1833" t="s">
        <v>208</v>
      </c>
    </row>
    <row r="1834" spans="11:12">
      <c r="K1834" s="435">
        <v>6906</v>
      </c>
      <c r="L1834" t="s">
        <v>208</v>
      </c>
    </row>
    <row r="1835" spans="11:12">
      <c r="K1835" s="435">
        <v>6907</v>
      </c>
      <c r="L1835" t="s">
        <v>208</v>
      </c>
    </row>
    <row r="1836" spans="11:12">
      <c r="K1836" s="435">
        <v>7001</v>
      </c>
      <c r="L1836" t="s">
        <v>208</v>
      </c>
    </row>
    <row r="1837" spans="11:12">
      <c r="K1837" s="435">
        <v>7002</v>
      </c>
      <c r="L1837" t="s">
        <v>208</v>
      </c>
    </row>
    <row r="1838" spans="11:12">
      <c r="K1838" s="435">
        <v>7003</v>
      </c>
      <c r="L1838" t="s">
        <v>214</v>
      </c>
    </row>
    <row r="1839" spans="11:12">
      <c r="K1839" s="435">
        <v>7004</v>
      </c>
      <c r="L1839" t="s">
        <v>208</v>
      </c>
    </row>
    <row r="1840" spans="11:12">
      <c r="K1840" s="435">
        <v>7005</v>
      </c>
      <c r="L1840" t="s">
        <v>214</v>
      </c>
    </row>
    <row r="1841" spans="11:12">
      <c r="K1841" s="435">
        <v>7006</v>
      </c>
      <c r="L1841" t="s">
        <v>208</v>
      </c>
    </row>
    <row r="1842" spans="11:12">
      <c r="K1842" s="435">
        <v>7008</v>
      </c>
      <c r="L1842" t="s">
        <v>208</v>
      </c>
    </row>
    <row r="1843" spans="11:12">
      <c r="K1843" s="435">
        <v>7009</v>
      </c>
      <c r="L1843" t="s">
        <v>214</v>
      </c>
    </row>
    <row r="1844" spans="11:12">
      <c r="K1844" s="435">
        <v>7010</v>
      </c>
      <c r="L1844" t="s">
        <v>208</v>
      </c>
    </row>
    <row r="1845" spans="11:12">
      <c r="K1845" s="435">
        <v>7011</v>
      </c>
      <c r="L1845" t="s">
        <v>214</v>
      </c>
    </row>
    <row r="1846" spans="11:12">
      <c r="K1846" s="435">
        <v>7012</v>
      </c>
      <c r="L1846" t="s">
        <v>214</v>
      </c>
    </row>
    <row r="1847" spans="11:12">
      <c r="K1847" s="435">
        <v>7013</v>
      </c>
      <c r="L1847" t="s">
        <v>214</v>
      </c>
    </row>
    <row r="1848" spans="11:12">
      <c r="K1848" s="435">
        <v>7014</v>
      </c>
      <c r="L1848" t="s">
        <v>214</v>
      </c>
    </row>
    <row r="1849" spans="11:12">
      <c r="K1849" s="435">
        <v>7016</v>
      </c>
      <c r="L1849" t="s">
        <v>208</v>
      </c>
    </row>
    <row r="1850" spans="11:12">
      <c r="K1850" s="435">
        <v>7017</v>
      </c>
      <c r="L1850" t="s">
        <v>208</v>
      </c>
    </row>
    <row r="1851" spans="11:12">
      <c r="K1851" s="435">
        <v>7018</v>
      </c>
      <c r="L1851" t="s">
        <v>208</v>
      </c>
    </row>
    <row r="1852" spans="11:12">
      <c r="K1852" s="435">
        <v>7020</v>
      </c>
      <c r="L1852" t="s">
        <v>208</v>
      </c>
    </row>
    <row r="1853" spans="11:12">
      <c r="K1853" s="435">
        <v>7021</v>
      </c>
      <c r="L1853" t="s">
        <v>208</v>
      </c>
    </row>
    <row r="1854" spans="11:12">
      <c r="K1854" s="435">
        <v>7022</v>
      </c>
      <c r="L1854" t="s">
        <v>214</v>
      </c>
    </row>
    <row r="1855" spans="11:12">
      <c r="K1855" s="435">
        <v>7023</v>
      </c>
      <c r="L1855" t="s">
        <v>208</v>
      </c>
    </row>
    <row r="1856" spans="11:12">
      <c r="K1856" s="435">
        <v>7024</v>
      </c>
      <c r="L1856" t="s">
        <v>208</v>
      </c>
    </row>
    <row r="1857" spans="11:12">
      <c r="K1857" s="435">
        <v>7026</v>
      </c>
      <c r="L1857" t="s">
        <v>214</v>
      </c>
    </row>
    <row r="1858" spans="11:12">
      <c r="K1858" s="435">
        <v>7027</v>
      </c>
      <c r="L1858" t="s">
        <v>208</v>
      </c>
    </row>
    <row r="1859" spans="11:12">
      <c r="K1859" s="435">
        <v>7028</v>
      </c>
      <c r="L1859" t="s">
        <v>208</v>
      </c>
    </row>
    <row r="1860" spans="11:12">
      <c r="K1860" s="435">
        <v>7029</v>
      </c>
      <c r="L1860" t="s">
        <v>208</v>
      </c>
    </row>
    <row r="1861" spans="11:12">
      <c r="K1861" s="435">
        <v>7030</v>
      </c>
      <c r="L1861" t="s">
        <v>214</v>
      </c>
    </row>
    <row r="1862" spans="11:12">
      <c r="K1862" s="435">
        <v>7031</v>
      </c>
      <c r="L1862" t="s">
        <v>214</v>
      </c>
    </row>
    <row r="1863" spans="11:12">
      <c r="K1863" s="435">
        <v>7032</v>
      </c>
      <c r="L1863" t="s">
        <v>214</v>
      </c>
    </row>
    <row r="1864" spans="11:12">
      <c r="K1864" s="435">
        <v>7033</v>
      </c>
      <c r="L1864" t="s">
        <v>208</v>
      </c>
    </row>
    <row r="1865" spans="11:12">
      <c r="K1865" s="435">
        <v>7034</v>
      </c>
      <c r="L1865" t="s">
        <v>208</v>
      </c>
    </row>
    <row r="1866" spans="11:12">
      <c r="K1866" s="435">
        <v>7035</v>
      </c>
      <c r="L1866" t="s">
        <v>214</v>
      </c>
    </row>
    <row r="1867" spans="11:12">
      <c r="K1867" s="435">
        <v>7036</v>
      </c>
      <c r="L1867" t="s">
        <v>208</v>
      </c>
    </row>
    <row r="1868" spans="11:12">
      <c r="K1868" s="435">
        <v>7039</v>
      </c>
      <c r="L1868" t="s">
        <v>214</v>
      </c>
    </row>
    <row r="1869" spans="11:12">
      <c r="K1869" s="435">
        <v>7040</v>
      </c>
      <c r="L1869" t="s">
        <v>208</v>
      </c>
    </row>
    <row r="1870" spans="11:12">
      <c r="K1870" s="435">
        <v>7041</v>
      </c>
      <c r="L1870" t="s">
        <v>208</v>
      </c>
    </row>
    <row r="1871" spans="11:12">
      <c r="K1871" s="435">
        <v>7042</v>
      </c>
      <c r="L1871" t="s">
        <v>208</v>
      </c>
    </row>
    <row r="1872" spans="11:12">
      <c r="K1872" s="435">
        <v>7043</v>
      </c>
      <c r="L1872" t="s">
        <v>214</v>
      </c>
    </row>
    <row r="1873" spans="11:12">
      <c r="K1873" s="435">
        <v>7044</v>
      </c>
      <c r="L1873" t="s">
        <v>208</v>
      </c>
    </row>
    <row r="1874" spans="11:12">
      <c r="K1874" s="435">
        <v>7045</v>
      </c>
      <c r="L1874" t="s">
        <v>208</v>
      </c>
    </row>
    <row r="1875" spans="11:12">
      <c r="K1875" s="435">
        <v>7046</v>
      </c>
      <c r="L1875" t="s">
        <v>208</v>
      </c>
    </row>
    <row r="1876" spans="11:12">
      <c r="K1876" s="435">
        <v>7047</v>
      </c>
      <c r="L1876" t="s">
        <v>214</v>
      </c>
    </row>
    <row r="1877" spans="11:12">
      <c r="K1877" s="435">
        <v>7050</v>
      </c>
      <c r="L1877" t="s">
        <v>208</v>
      </c>
    </row>
    <row r="1878" spans="11:12">
      <c r="K1878" s="435">
        <v>7052</v>
      </c>
      <c r="L1878" t="s">
        <v>208</v>
      </c>
    </row>
    <row r="1879" spans="11:12">
      <c r="K1879" s="435">
        <v>7054</v>
      </c>
      <c r="L1879" t="s">
        <v>208</v>
      </c>
    </row>
    <row r="1880" spans="11:12">
      <c r="K1880" s="435">
        <v>7055</v>
      </c>
      <c r="L1880" t="s">
        <v>214</v>
      </c>
    </row>
    <row r="1881" spans="11:12">
      <c r="K1881" s="435">
        <v>7057</v>
      </c>
      <c r="L1881" t="s">
        <v>214</v>
      </c>
    </row>
    <row r="1882" spans="11:12">
      <c r="K1882" s="435">
        <v>7058</v>
      </c>
      <c r="L1882" t="s">
        <v>208</v>
      </c>
    </row>
    <row r="1883" spans="11:12">
      <c r="K1883" s="435">
        <v>7059</v>
      </c>
      <c r="L1883" t="s">
        <v>208</v>
      </c>
    </row>
    <row r="1884" spans="11:12">
      <c r="K1884" s="435">
        <v>7060</v>
      </c>
      <c r="L1884" t="s">
        <v>208</v>
      </c>
    </row>
    <row r="1885" spans="11:12">
      <c r="K1885" s="435">
        <v>7062</v>
      </c>
      <c r="L1885" t="s">
        <v>208</v>
      </c>
    </row>
    <row r="1886" spans="11:12">
      <c r="K1886" s="435">
        <v>7063</v>
      </c>
      <c r="L1886" t="s">
        <v>208</v>
      </c>
    </row>
    <row r="1887" spans="11:12">
      <c r="K1887" s="435">
        <v>7064</v>
      </c>
      <c r="L1887" t="s">
        <v>208</v>
      </c>
    </row>
    <row r="1888" spans="11:12">
      <c r="K1888" s="435">
        <v>7065</v>
      </c>
      <c r="L1888" t="s">
        <v>208</v>
      </c>
    </row>
    <row r="1889" spans="11:12">
      <c r="K1889" s="435">
        <v>7066</v>
      </c>
      <c r="L1889" t="s">
        <v>208</v>
      </c>
    </row>
    <row r="1890" spans="11:12">
      <c r="K1890" s="435">
        <v>7067</v>
      </c>
      <c r="L1890" t="s">
        <v>208</v>
      </c>
    </row>
    <row r="1891" spans="11:12">
      <c r="K1891" s="435">
        <v>7068</v>
      </c>
      <c r="L1891" t="s">
        <v>208</v>
      </c>
    </row>
    <row r="1892" spans="11:12">
      <c r="K1892" s="435">
        <v>7069</v>
      </c>
      <c r="L1892" t="s">
        <v>208</v>
      </c>
    </row>
    <row r="1893" spans="11:12">
      <c r="K1893" s="435">
        <v>7070</v>
      </c>
      <c r="L1893" t="s">
        <v>214</v>
      </c>
    </row>
    <row r="1894" spans="11:12">
      <c r="K1894" s="435">
        <v>7071</v>
      </c>
      <c r="L1894" t="s">
        <v>214</v>
      </c>
    </row>
    <row r="1895" spans="11:12">
      <c r="K1895" s="435">
        <v>7072</v>
      </c>
      <c r="L1895" t="s">
        <v>214</v>
      </c>
    </row>
    <row r="1896" spans="11:12">
      <c r="K1896" s="435">
        <v>7073</v>
      </c>
      <c r="L1896" t="s">
        <v>214</v>
      </c>
    </row>
    <row r="1897" spans="11:12">
      <c r="K1897" s="435">
        <v>7074</v>
      </c>
      <c r="L1897" t="s">
        <v>214</v>
      </c>
    </row>
    <row r="1898" spans="11:12">
      <c r="K1898" s="435">
        <v>7075</v>
      </c>
      <c r="L1898" t="s">
        <v>214</v>
      </c>
    </row>
    <row r="1899" spans="11:12">
      <c r="K1899" s="435">
        <v>7076</v>
      </c>
      <c r="L1899" t="s">
        <v>208</v>
      </c>
    </row>
    <row r="1900" spans="11:12">
      <c r="K1900" s="435">
        <v>7077</v>
      </c>
      <c r="L1900" t="s">
        <v>208</v>
      </c>
    </row>
    <row r="1901" spans="11:12">
      <c r="K1901" s="435">
        <v>7078</v>
      </c>
      <c r="L1901" t="s">
        <v>208</v>
      </c>
    </row>
    <row r="1902" spans="11:12">
      <c r="K1902" s="435">
        <v>7079</v>
      </c>
      <c r="L1902" t="s">
        <v>208</v>
      </c>
    </row>
    <row r="1903" spans="11:12">
      <c r="K1903" s="435">
        <v>7080</v>
      </c>
      <c r="L1903" t="s">
        <v>208</v>
      </c>
    </row>
    <row r="1904" spans="11:12">
      <c r="K1904" s="435">
        <v>7081</v>
      </c>
      <c r="L1904" t="s">
        <v>208</v>
      </c>
    </row>
    <row r="1905" spans="11:12">
      <c r="K1905" s="435">
        <v>7082</v>
      </c>
      <c r="L1905" t="s">
        <v>208</v>
      </c>
    </row>
    <row r="1906" spans="11:12">
      <c r="K1906" s="435">
        <v>7083</v>
      </c>
      <c r="L1906" t="s">
        <v>208</v>
      </c>
    </row>
    <row r="1907" spans="11:12">
      <c r="K1907" s="435">
        <v>7086</v>
      </c>
      <c r="L1907" t="s">
        <v>214</v>
      </c>
    </row>
    <row r="1908" spans="11:12">
      <c r="K1908" s="435">
        <v>7087</v>
      </c>
      <c r="L1908" t="s">
        <v>214</v>
      </c>
    </row>
    <row r="1909" spans="11:12">
      <c r="K1909" s="435">
        <v>7088</v>
      </c>
      <c r="L1909" t="s">
        <v>208</v>
      </c>
    </row>
    <row r="1910" spans="11:12">
      <c r="K1910" s="435">
        <v>7090</v>
      </c>
      <c r="L1910" t="s">
        <v>208</v>
      </c>
    </row>
    <row r="1911" spans="11:12">
      <c r="K1911" s="435">
        <v>7092</v>
      </c>
      <c r="L1911" t="s">
        <v>208</v>
      </c>
    </row>
    <row r="1912" spans="11:12">
      <c r="K1912" s="435">
        <v>7093</v>
      </c>
      <c r="L1912" t="s">
        <v>214</v>
      </c>
    </row>
    <row r="1913" spans="11:12">
      <c r="K1913" s="435">
        <v>7094</v>
      </c>
      <c r="L1913" t="s">
        <v>214</v>
      </c>
    </row>
    <row r="1914" spans="11:12">
      <c r="K1914" s="435">
        <v>7095</v>
      </c>
      <c r="L1914" t="s">
        <v>208</v>
      </c>
    </row>
    <row r="1915" spans="11:12">
      <c r="K1915" s="435">
        <v>7102</v>
      </c>
      <c r="L1915" t="s">
        <v>208</v>
      </c>
    </row>
    <row r="1916" spans="11:12">
      <c r="K1916" s="435">
        <v>7103</v>
      </c>
      <c r="L1916" t="s">
        <v>208</v>
      </c>
    </row>
    <row r="1917" spans="11:12">
      <c r="K1917" s="435">
        <v>7104</v>
      </c>
      <c r="L1917" t="s">
        <v>208</v>
      </c>
    </row>
    <row r="1918" spans="11:12">
      <c r="K1918" s="435">
        <v>7105</v>
      </c>
      <c r="L1918" t="s">
        <v>208</v>
      </c>
    </row>
    <row r="1919" spans="11:12">
      <c r="K1919" s="435">
        <v>7106</v>
      </c>
      <c r="L1919" t="s">
        <v>208</v>
      </c>
    </row>
    <row r="1920" spans="11:12">
      <c r="K1920" s="435">
        <v>7107</v>
      </c>
      <c r="L1920" t="s">
        <v>208</v>
      </c>
    </row>
    <row r="1921" spans="11:12">
      <c r="K1921" s="435">
        <v>7108</v>
      </c>
      <c r="L1921" t="s">
        <v>208</v>
      </c>
    </row>
    <row r="1922" spans="11:12">
      <c r="K1922" s="435">
        <v>7109</v>
      </c>
      <c r="L1922" t="s">
        <v>214</v>
      </c>
    </row>
    <row r="1923" spans="11:12">
      <c r="K1923" s="435">
        <v>7110</v>
      </c>
      <c r="L1923" t="s">
        <v>214</v>
      </c>
    </row>
    <row r="1924" spans="11:12">
      <c r="K1924" s="435">
        <v>7111</v>
      </c>
      <c r="L1924" t="s">
        <v>208</v>
      </c>
    </row>
    <row r="1925" spans="11:12">
      <c r="K1925" s="435">
        <v>7112</v>
      </c>
      <c r="L1925" t="s">
        <v>208</v>
      </c>
    </row>
    <row r="1926" spans="11:12">
      <c r="K1926" s="435">
        <v>7114</v>
      </c>
      <c r="L1926" t="s">
        <v>208</v>
      </c>
    </row>
    <row r="1927" spans="11:12">
      <c r="K1927" s="435">
        <v>7201</v>
      </c>
      <c r="L1927" t="s">
        <v>208</v>
      </c>
    </row>
    <row r="1928" spans="11:12">
      <c r="K1928" s="435">
        <v>7202</v>
      </c>
      <c r="L1928" t="s">
        <v>208</v>
      </c>
    </row>
    <row r="1929" spans="11:12">
      <c r="K1929" s="435">
        <v>7203</v>
      </c>
      <c r="L1929" t="s">
        <v>208</v>
      </c>
    </row>
    <row r="1930" spans="11:12">
      <c r="K1930" s="435">
        <v>7204</v>
      </c>
      <c r="L1930" t="s">
        <v>208</v>
      </c>
    </row>
    <row r="1931" spans="11:12">
      <c r="K1931" s="435">
        <v>7205</v>
      </c>
      <c r="L1931" t="s">
        <v>208</v>
      </c>
    </row>
    <row r="1932" spans="11:12">
      <c r="K1932" s="435">
        <v>7206</v>
      </c>
      <c r="L1932" t="s">
        <v>208</v>
      </c>
    </row>
    <row r="1933" spans="11:12">
      <c r="K1933" s="435">
        <v>7208</v>
      </c>
      <c r="L1933" t="s">
        <v>208</v>
      </c>
    </row>
    <row r="1934" spans="11:12">
      <c r="K1934" s="435">
        <v>7302</v>
      </c>
      <c r="L1934" t="s">
        <v>214</v>
      </c>
    </row>
    <row r="1935" spans="11:12">
      <c r="K1935" s="435">
        <v>7304</v>
      </c>
      <c r="L1935" t="s">
        <v>214</v>
      </c>
    </row>
    <row r="1936" spans="11:12">
      <c r="K1936" s="435">
        <v>7305</v>
      </c>
      <c r="L1936" t="s">
        <v>208</v>
      </c>
    </row>
    <row r="1937" spans="11:12">
      <c r="K1937" s="435">
        <v>7306</v>
      </c>
      <c r="L1937" t="s">
        <v>214</v>
      </c>
    </row>
    <row r="1938" spans="11:12">
      <c r="K1938" s="435">
        <v>7307</v>
      </c>
      <c r="L1938" t="s">
        <v>214</v>
      </c>
    </row>
    <row r="1939" spans="11:12">
      <c r="K1939" s="435">
        <v>7310</v>
      </c>
      <c r="L1939" t="s">
        <v>214</v>
      </c>
    </row>
    <row r="1940" spans="11:12">
      <c r="K1940" s="435">
        <v>7311</v>
      </c>
      <c r="L1940" t="s">
        <v>214</v>
      </c>
    </row>
    <row r="1941" spans="11:12">
      <c r="K1941" s="435">
        <v>7401</v>
      </c>
      <c r="L1941" t="s">
        <v>214</v>
      </c>
    </row>
    <row r="1942" spans="11:12">
      <c r="K1942" s="435">
        <v>7403</v>
      </c>
      <c r="L1942" t="s">
        <v>214</v>
      </c>
    </row>
    <row r="1943" spans="11:12">
      <c r="K1943" s="435">
        <v>7405</v>
      </c>
      <c r="L1943" t="s">
        <v>208</v>
      </c>
    </row>
    <row r="1944" spans="11:12">
      <c r="K1944" s="435">
        <v>7407</v>
      </c>
      <c r="L1944" t="s">
        <v>214</v>
      </c>
    </row>
    <row r="1945" spans="11:12">
      <c r="K1945" s="435">
        <v>7410</v>
      </c>
      <c r="L1945" t="s">
        <v>214</v>
      </c>
    </row>
    <row r="1946" spans="11:12">
      <c r="K1946" s="435">
        <v>7416</v>
      </c>
      <c r="L1946" t="s">
        <v>208</v>
      </c>
    </row>
    <row r="1947" spans="11:12">
      <c r="K1947" s="435">
        <v>7417</v>
      </c>
      <c r="L1947" t="s">
        <v>214</v>
      </c>
    </row>
    <row r="1948" spans="11:12">
      <c r="K1948" s="435">
        <v>7418</v>
      </c>
      <c r="L1948" t="s">
        <v>214</v>
      </c>
    </row>
    <row r="1949" spans="11:12">
      <c r="K1949" s="435">
        <v>7419</v>
      </c>
      <c r="L1949" t="s">
        <v>214</v>
      </c>
    </row>
    <row r="1950" spans="11:12">
      <c r="K1950" s="435">
        <v>7420</v>
      </c>
      <c r="L1950" t="s">
        <v>214</v>
      </c>
    </row>
    <row r="1951" spans="11:12">
      <c r="K1951" s="435">
        <v>7421</v>
      </c>
      <c r="L1951" t="s">
        <v>214</v>
      </c>
    </row>
    <row r="1952" spans="11:12">
      <c r="K1952" s="435">
        <v>7422</v>
      </c>
      <c r="L1952" t="s">
        <v>214</v>
      </c>
    </row>
    <row r="1953" spans="11:12">
      <c r="K1953" s="435">
        <v>7423</v>
      </c>
      <c r="L1953" t="s">
        <v>214</v>
      </c>
    </row>
    <row r="1954" spans="11:12">
      <c r="K1954" s="435">
        <v>7424</v>
      </c>
      <c r="L1954" t="s">
        <v>214</v>
      </c>
    </row>
    <row r="1955" spans="11:12">
      <c r="K1955" s="435">
        <v>7430</v>
      </c>
      <c r="L1955" t="s">
        <v>214</v>
      </c>
    </row>
    <row r="1956" spans="11:12">
      <c r="K1956" s="435">
        <v>7432</v>
      </c>
      <c r="L1956" t="s">
        <v>214</v>
      </c>
    </row>
    <row r="1957" spans="11:12">
      <c r="K1957" s="435">
        <v>7435</v>
      </c>
      <c r="L1957" t="s">
        <v>214</v>
      </c>
    </row>
    <row r="1958" spans="11:12">
      <c r="K1958" s="435">
        <v>7436</v>
      </c>
      <c r="L1958" t="s">
        <v>214</v>
      </c>
    </row>
    <row r="1959" spans="11:12">
      <c r="K1959" s="435">
        <v>7438</v>
      </c>
      <c r="L1959" t="s">
        <v>208</v>
      </c>
    </row>
    <row r="1960" spans="11:12">
      <c r="K1960" s="435">
        <v>7439</v>
      </c>
      <c r="L1960" t="s">
        <v>208</v>
      </c>
    </row>
    <row r="1961" spans="11:12">
      <c r="K1961" s="435">
        <v>7440</v>
      </c>
      <c r="L1961" t="s">
        <v>214</v>
      </c>
    </row>
    <row r="1962" spans="11:12">
      <c r="K1962" s="435">
        <v>7442</v>
      </c>
      <c r="L1962" t="s">
        <v>214</v>
      </c>
    </row>
    <row r="1963" spans="11:12">
      <c r="K1963" s="435">
        <v>7444</v>
      </c>
      <c r="L1963" t="s">
        <v>214</v>
      </c>
    </row>
    <row r="1964" spans="11:12">
      <c r="K1964" s="435">
        <v>7446</v>
      </c>
      <c r="L1964" t="s">
        <v>214</v>
      </c>
    </row>
    <row r="1965" spans="11:12">
      <c r="K1965" s="435">
        <v>7450</v>
      </c>
      <c r="L1965" t="s">
        <v>214</v>
      </c>
    </row>
    <row r="1966" spans="11:12">
      <c r="K1966" s="435">
        <v>7452</v>
      </c>
      <c r="L1966" t="s">
        <v>214</v>
      </c>
    </row>
    <row r="1967" spans="11:12">
      <c r="K1967" s="435">
        <v>7456</v>
      </c>
      <c r="L1967" t="s">
        <v>214</v>
      </c>
    </row>
    <row r="1968" spans="11:12">
      <c r="K1968" s="435">
        <v>7457</v>
      </c>
      <c r="L1968" t="s">
        <v>214</v>
      </c>
    </row>
    <row r="1969" spans="11:12">
      <c r="K1969" s="435">
        <v>7458</v>
      </c>
      <c r="L1969" t="s">
        <v>214</v>
      </c>
    </row>
    <row r="1970" spans="11:12">
      <c r="K1970" s="435">
        <v>7460</v>
      </c>
      <c r="L1970" t="s">
        <v>208</v>
      </c>
    </row>
    <row r="1971" spans="11:12">
      <c r="K1971" s="435">
        <v>7461</v>
      </c>
      <c r="L1971" t="s">
        <v>219</v>
      </c>
    </row>
    <row r="1972" spans="11:12">
      <c r="K1972" s="435">
        <v>7462</v>
      </c>
      <c r="L1972" t="s">
        <v>214</v>
      </c>
    </row>
    <row r="1973" spans="11:12">
      <c r="K1973" s="435">
        <v>7463</v>
      </c>
      <c r="L1973" t="s">
        <v>214</v>
      </c>
    </row>
    <row r="1974" spans="11:12">
      <c r="K1974" s="435">
        <v>7465</v>
      </c>
      <c r="L1974" t="s">
        <v>214</v>
      </c>
    </row>
    <row r="1975" spans="11:12">
      <c r="K1975" s="435">
        <v>7470</v>
      </c>
      <c r="L1975" t="s">
        <v>214</v>
      </c>
    </row>
    <row r="1976" spans="11:12">
      <c r="K1976" s="435">
        <v>7480</v>
      </c>
      <c r="L1976" t="s">
        <v>214</v>
      </c>
    </row>
    <row r="1977" spans="11:12">
      <c r="K1977" s="435">
        <v>7481</v>
      </c>
      <c r="L1977" t="s">
        <v>214</v>
      </c>
    </row>
    <row r="1978" spans="11:12">
      <c r="K1978" s="435">
        <v>7495</v>
      </c>
      <c r="L1978" t="s">
        <v>214</v>
      </c>
    </row>
    <row r="1979" spans="11:12">
      <c r="K1979" s="435">
        <v>7501</v>
      </c>
      <c r="L1979" t="s">
        <v>214</v>
      </c>
    </row>
    <row r="1980" spans="11:12">
      <c r="K1980" s="435">
        <v>7502</v>
      </c>
      <c r="L1980" t="s">
        <v>214</v>
      </c>
    </row>
    <row r="1981" spans="11:12">
      <c r="K1981" s="435">
        <v>7503</v>
      </c>
      <c r="L1981" t="s">
        <v>214</v>
      </c>
    </row>
    <row r="1982" spans="11:12">
      <c r="K1982" s="435">
        <v>7504</v>
      </c>
      <c r="L1982" t="s">
        <v>214</v>
      </c>
    </row>
    <row r="1983" spans="11:12">
      <c r="K1983" s="435">
        <v>7505</v>
      </c>
      <c r="L1983" t="s">
        <v>214</v>
      </c>
    </row>
    <row r="1984" spans="11:12">
      <c r="K1984" s="435">
        <v>7506</v>
      </c>
      <c r="L1984" t="s">
        <v>214</v>
      </c>
    </row>
    <row r="1985" spans="11:12">
      <c r="K1985" s="435">
        <v>7508</v>
      </c>
      <c r="L1985" t="s">
        <v>214</v>
      </c>
    </row>
    <row r="1986" spans="11:12">
      <c r="K1986" s="435">
        <v>7512</v>
      </c>
      <c r="L1986" t="s">
        <v>214</v>
      </c>
    </row>
    <row r="1987" spans="11:12">
      <c r="K1987" s="435">
        <v>7513</v>
      </c>
      <c r="L1987" t="s">
        <v>214</v>
      </c>
    </row>
    <row r="1988" spans="11:12">
      <c r="K1988" s="435">
        <v>7514</v>
      </c>
      <c r="L1988" t="s">
        <v>214</v>
      </c>
    </row>
    <row r="1989" spans="11:12">
      <c r="K1989" s="435">
        <v>7522</v>
      </c>
      <c r="L1989" t="s">
        <v>214</v>
      </c>
    </row>
    <row r="1990" spans="11:12">
      <c r="K1990" s="435">
        <v>7524</v>
      </c>
      <c r="L1990" t="s">
        <v>214</v>
      </c>
    </row>
    <row r="1991" spans="11:12">
      <c r="K1991" s="435">
        <v>7601</v>
      </c>
      <c r="L1991" t="s">
        <v>214</v>
      </c>
    </row>
    <row r="1992" spans="11:12">
      <c r="K1992" s="435">
        <v>7603</v>
      </c>
      <c r="L1992" t="s">
        <v>214</v>
      </c>
    </row>
    <row r="1993" spans="11:12">
      <c r="K1993" s="435">
        <v>7604</v>
      </c>
      <c r="L1993" t="s">
        <v>214</v>
      </c>
    </row>
    <row r="1994" spans="11:12">
      <c r="K1994" s="435">
        <v>7605</v>
      </c>
      <c r="L1994" t="s">
        <v>208</v>
      </c>
    </row>
    <row r="1995" spans="11:12">
      <c r="K1995" s="435">
        <v>7606</v>
      </c>
      <c r="L1995" t="s">
        <v>214</v>
      </c>
    </row>
    <row r="1996" spans="11:12">
      <c r="K1996" s="435">
        <v>7607</v>
      </c>
      <c r="L1996" t="s">
        <v>214</v>
      </c>
    </row>
    <row r="1997" spans="11:12">
      <c r="K1997" s="435">
        <v>7608</v>
      </c>
      <c r="L1997" t="s">
        <v>214</v>
      </c>
    </row>
    <row r="1998" spans="11:12">
      <c r="K1998" s="435">
        <v>7620</v>
      </c>
      <c r="L1998" t="s">
        <v>208</v>
      </c>
    </row>
    <row r="1999" spans="11:12">
      <c r="K1999" s="435">
        <v>7621</v>
      </c>
      <c r="L1999" t="s">
        <v>208</v>
      </c>
    </row>
    <row r="2000" spans="11:12">
      <c r="K2000" s="435">
        <v>7624</v>
      </c>
      <c r="L2000" t="s">
        <v>208</v>
      </c>
    </row>
    <row r="2001" spans="11:12">
      <c r="K2001" s="435">
        <v>7626</v>
      </c>
      <c r="L2001" t="s">
        <v>208</v>
      </c>
    </row>
    <row r="2002" spans="11:12">
      <c r="K2002" s="435">
        <v>7627</v>
      </c>
      <c r="L2002" t="s">
        <v>208</v>
      </c>
    </row>
    <row r="2003" spans="11:12">
      <c r="K2003" s="435">
        <v>7628</v>
      </c>
      <c r="L2003" t="s">
        <v>208</v>
      </c>
    </row>
    <row r="2004" spans="11:12">
      <c r="K2004" s="435">
        <v>7630</v>
      </c>
      <c r="L2004" t="s">
        <v>214</v>
      </c>
    </row>
    <row r="2005" spans="11:12">
      <c r="K2005" s="435">
        <v>7631</v>
      </c>
      <c r="L2005" t="s">
        <v>208</v>
      </c>
    </row>
    <row r="2006" spans="11:12">
      <c r="K2006" s="435">
        <v>7632</v>
      </c>
      <c r="L2006" t="s">
        <v>208</v>
      </c>
    </row>
    <row r="2007" spans="11:12">
      <c r="K2007" s="435">
        <v>7640</v>
      </c>
      <c r="L2007" t="s">
        <v>208</v>
      </c>
    </row>
    <row r="2008" spans="11:12">
      <c r="K2008" s="435">
        <v>7641</v>
      </c>
      <c r="L2008" t="s">
        <v>208</v>
      </c>
    </row>
    <row r="2009" spans="11:12">
      <c r="K2009" s="435">
        <v>7642</v>
      </c>
      <c r="L2009" t="s">
        <v>214</v>
      </c>
    </row>
    <row r="2010" spans="11:12">
      <c r="K2010" s="435">
        <v>7643</v>
      </c>
      <c r="L2010" t="s">
        <v>214</v>
      </c>
    </row>
    <row r="2011" spans="11:12">
      <c r="K2011" s="435">
        <v>7644</v>
      </c>
      <c r="L2011" t="s">
        <v>214</v>
      </c>
    </row>
    <row r="2012" spans="11:12">
      <c r="K2012" s="435">
        <v>7645</v>
      </c>
      <c r="L2012" t="s">
        <v>214</v>
      </c>
    </row>
    <row r="2013" spans="11:12">
      <c r="K2013" s="435">
        <v>7646</v>
      </c>
      <c r="L2013" t="s">
        <v>214</v>
      </c>
    </row>
    <row r="2014" spans="11:12">
      <c r="K2014" s="435">
        <v>7647</v>
      </c>
      <c r="L2014" t="s">
        <v>208</v>
      </c>
    </row>
    <row r="2015" spans="11:12">
      <c r="K2015" s="435">
        <v>7648</v>
      </c>
      <c r="L2015" t="s">
        <v>208</v>
      </c>
    </row>
    <row r="2016" spans="11:12">
      <c r="K2016" s="435">
        <v>7649</v>
      </c>
      <c r="L2016" t="s">
        <v>214</v>
      </c>
    </row>
    <row r="2017" spans="11:12">
      <c r="K2017" s="435">
        <v>7650</v>
      </c>
      <c r="L2017" t="s">
        <v>208</v>
      </c>
    </row>
    <row r="2018" spans="11:12">
      <c r="K2018" s="435">
        <v>7652</v>
      </c>
      <c r="L2018" t="s">
        <v>214</v>
      </c>
    </row>
    <row r="2019" spans="11:12">
      <c r="K2019" s="435">
        <v>7656</v>
      </c>
      <c r="L2019" t="s">
        <v>214</v>
      </c>
    </row>
    <row r="2020" spans="11:12">
      <c r="K2020" s="435">
        <v>7657</v>
      </c>
      <c r="L2020" t="s">
        <v>214</v>
      </c>
    </row>
    <row r="2021" spans="11:12">
      <c r="K2021" s="435">
        <v>7660</v>
      </c>
      <c r="L2021" t="s">
        <v>214</v>
      </c>
    </row>
    <row r="2022" spans="11:12">
      <c r="K2022" s="435">
        <v>7661</v>
      </c>
      <c r="L2022" t="s">
        <v>214</v>
      </c>
    </row>
    <row r="2023" spans="11:12">
      <c r="K2023" s="435">
        <v>7662</v>
      </c>
      <c r="L2023" t="s">
        <v>214</v>
      </c>
    </row>
    <row r="2024" spans="11:12">
      <c r="K2024" s="435">
        <v>7663</v>
      </c>
      <c r="L2024" t="s">
        <v>214</v>
      </c>
    </row>
    <row r="2025" spans="11:12">
      <c r="K2025" s="435">
        <v>7666</v>
      </c>
      <c r="L2025" t="s">
        <v>214</v>
      </c>
    </row>
    <row r="2026" spans="11:12">
      <c r="K2026" s="435">
        <v>7670</v>
      </c>
      <c r="L2026" t="s">
        <v>208</v>
      </c>
    </row>
    <row r="2027" spans="11:12">
      <c r="K2027" s="435">
        <v>7675</v>
      </c>
      <c r="L2027" t="s">
        <v>214</v>
      </c>
    </row>
    <row r="2028" spans="11:12">
      <c r="K2028" s="435">
        <v>7676</v>
      </c>
      <c r="L2028" t="s">
        <v>214</v>
      </c>
    </row>
    <row r="2029" spans="11:12">
      <c r="K2029" s="435">
        <v>7677</v>
      </c>
      <c r="L2029" t="s">
        <v>214</v>
      </c>
    </row>
    <row r="2030" spans="11:12">
      <c r="K2030" s="435">
        <v>7701</v>
      </c>
      <c r="L2030" t="s">
        <v>208</v>
      </c>
    </row>
    <row r="2031" spans="11:12">
      <c r="K2031" s="435">
        <v>7702</v>
      </c>
      <c r="L2031" t="s">
        <v>208</v>
      </c>
    </row>
    <row r="2032" spans="11:12">
      <c r="K2032" s="435">
        <v>7703</v>
      </c>
      <c r="L2032" t="s">
        <v>208</v>
      </c>
    </row>
    <row r="2033" spans="11:12">
      <c r="K2033" s="435">
        <v>7704</v>
      </c>
      <c r="L2033" t="s">
        <v>208</v>
      </c>
    </row>
    <row r="2034" spans="11:12">
      <c r="K2034" s="435">
        <v>7711</v>
      </c>
      <c r="L2034" t="s">
        <v>208</v>
      </c>
    </row>
    <row r="2035" spans="11:12">
      <c r="K2035" s="435">
        <v>7712</v>
      </c>
      <c r="L2035" t="s">
        <v>208</v>
      </c>
    </row>
    <row r="2036" spans="11:12">
      <c r="K2036" s="435">
        <v>7716</v>
      </c>
      <c r="L2036" t="s">
        <v>208</v>
      </c>
    </row>
    <row r="2037" spans="11:12">
      <c r="K2037" s="435">
        <v>7717</v>
      </c>
      <c r="L2037" t="s">
        <v>208</v>
      </c>
    </row>
    <row r="2038" spans="11:12">
      <c r="K2038" s="435">
        <v>7718</v>
      </c>
      <c r="L2038" t="s">
        <v>208</v>
      </c>
    </row>
    <row r="2039" spans="11:12">
      <c r="K2039" s="435">
        <v>7719</v>
      </c>
      <c r="L2039" t="s">
        <v>208</v>
      </c>
    </row>
    <row r="2040" spans="11:12">
      <c r="K2040" s="435">
        <v>7720</v>
      </c>
      <c r="L2040" t="s">
        <v>208</v>
      </c>
    </row>
    <row r="2041" spans="11:12">
      <c r="K2041" s="435">
        <v>7721</v>
      </c>
      <c r="L2041" t="s">
        <v>208</v>
      </c>
    </row>
    <row r="2042" spans="11:12">
      <c r="K2042" s="435">
        <v>7722</v>
      </c>
      <c r="L2042" t="s">
        <v>208</v>
      </c>
    </row>
    <row r="2043" spans="11:12">
      <c r="K2043" s="435">
        <v>7723</v>
      </c>
      <c r="L2043" t="s">
        <v>208</v>
      </c>
    </row>
    <row r="2044" spans="11:12">
      <c r="K2044" s="435">
        <v>7724</v>
      </c>
      <c r="L2044" t="s">
        <v>208</v>
      </c>
    </row>
    <row r="2045" spans="11:12">
      <c r="K2045" s="435">
        <v>7726</v>
      </c>
      <c r="L2045" t="s">
        <v>208</v>
      </c>
    </row>
    <row r="2046" spans="11:12">
      <c r="K2046" s="435">
        <v>7727</v>
      </c>
      <c r="L2046" t="s">
        <v>208</v>
      </c>
    </row>
    <row r="2047" spans="11:12">
      <c r="K2047" s="435">
        <v>7728</v>
      </c>
      <c r="L2047" t="s">
        <v>208</v>
      </c>
    </row>
    <row r="2048" spans="11:12">
      <c r="K2048" s="435">
        <v>7730</v>
      </c>
      <c r="L2048" t="s">
        <v>208</v>
      </c>
    </row>
    <row r="2049" spans="11:12">
      <c r="K2049" s="435">
        <v>7731</v>
      </c>
      <c r="L2049" t="s">
        <v>208</v>
      </c>
    </row>
    <row r="2050" spans="11:12">
      <c r="K2050" s="435">
        <v>7732</v>
      </c>
      <c r="L2050" t="s">
        <v>208</v>
      </c>
    </row>
    <row r="2051" spans="11:12">
      <c r="K2051" s="435">
        <v>7733</v>
      </c>
      <c r="L2051" t="s">
        <v>208</v>
      </c>
    </row>
    <row r="2052" spans="11:12">
      <c r="K2052" s="435">
        <v>7734</v>
      </c>
      <c r="L2052" t="s">
        <v>208</v>
      </c>
    </row>
    <row r="2053" spans="11:12">
      <c r="K2053" s="435">
        <v>7735</v>
      </c>
      <c r="L2053" t="s">
        <v>208</v>
      </c>
    </row>
    <row r="2054" spans="11:12">
      <c r="K2054" s="435">
        <v>7737</v>
      </c>
      <c r="L2054" t="s">
        <v>208</v>
      </c>
    </row>
    <row r="2055" spans="11:12">
      <c r="K2055" s="435">
        <v>7738</v>
      </c>
      <c r="L2055" t="s">
        <v>208</v>
      </c>
    </row>
    <row r="2056" spans="11:12">
      <c r="K2056" s="435">
        <v>7739</v>
      </c>
      <c r="L2056" t="s">
        <v>208</v>
      </c>
    </row>
    <row r="2057" spans="11:12">
      <c r="K2057" s="435">
        <v>7740</v>
      </c>
      <c r="L2057" t="s">
        <v>208</v>
      </c>
    </row>
    <row r="2058" spans="11:12">
      <c r="K2058" s="435">
        <v>7746</v>
      </c>
      <c r="L2058" t="s">
        <v>208</v>
      </c>
    </row>
    <row r="2059" spans="11:12">
      <c r="K2059" s="435">
        <v>7747</v>
      </c>
      <c r="L2059" t="s">
        <v>208</v>
      </c>
    </row>
    <row r="2060" spans="11:12">
      <c r="K2060" s="435">
        <v>7748</v>
      </c>
      <c r="L2060" t="s">
        <v>208</v>
      </c>
    </row>
    <row r="2061" spans="11:12">
      <c r="K2061" s="435">
        <v>7750</v>
      </c>
      <c r="L2061" t="s">
        <v>208</v>
      </c>
    </row>
    <row r="2062" spans="11:12">
      <c r="K2062" s="435">
        <v>7751</v>
      </c>
      <c r="L2062" t="s">
        <v>208</v>
      </c>
    </row>
    <row r="2063" spans="11:12">
      <c r="K2063" s="435">
        <v>7753</v>
      </c>
      <c r="L2063" t="s">
        <v>208</v>
      </c>
    </row>
    <row r="2064" spans="11:12">
      <c r="K2064" s="435">
        <v>7755</v>
      </c>
      <c r="L2064" t="s">
        <v>208</v>
      </c>
    </row>
    <row r="2065" spans="11:12">
      <c r="K2065" s="435">
        <v>7756</v>
      </c>
      <c r="L2065" t="s">
        <v>208</v>
      </c>
    </row>
    <row r="2066" spans="11:12">
      <c r="K2066" s="435">
        <v>7757</v>
      </c>
      <c r="L2066" t="s">
        <v>208</v>
      </c>
    </row>
    <row r="2067" spans="11:12">
      <c r="K2067" s="435">
        <v>7758</v>
      </c>
      <c r="L2067" t="s">
        <v>208</v>
      </c>
    </row>
    <row r="2068" spans="11:12">
      <c r="K2068" s="435">
        <v>7760</v>
      </c>
      <c r="L2068" t="s">
        <v>208</v>
      </c>
    </row>
    <row r="2069" spans="11:12">
      <c r="K2069" s="435">
        <v>7762</v>
      </c>
      <c r="L2069" t="s">
        <v>208</v>
      </c>
    </row>
    <row r="2070" spans="11:12">
      <c r="K2070" s="435">
        <v>7764</v>
      </c>
      <c r="L2070" t="s">
        <v>208</v>
      </c>
    </row>
    <row r="2071" spans="11:12">
      <c r="K2071" s="435">
        <v>7801</v>
      </c>
      <c r="L2071" t="s">
        <v>214</v>
      </c>
    </row>
    <row r="2072" spans="11:12">
      <c r="K2072" s="435">
        <v>7803</v>
      </c>
      <c r="L2072" t="s">
        <v>208</v>
      </c>
    </row>
    <row r="2073" spans="11:12">
      <c r="K2073" s="435">
        <v>7820</v>
      </c>
      <c r="L2073" t="s">
        <v>214</v>
      </c>
    </row>
    <row r="2074" spans="11:12">
      <c r="K2074" s="435">
        <v>7821</v>
      </c>
      <c r="L2074" t="s">
        <v>214</v>
      </c>
    </row>
    <row r="2075" spans="11:12">
      <c r="K2075" s="435">
        <v>7822</v>
      </c>
      <c r="L2075" t="s">
        <v>219</v>
      </c>
    </row>
    <row r="2076" spans="11:12">
      <c r="K2076" s="435">
        <v>7823</v>
      </c>
      <c r="L2076" t="s">
        <v>214</v>
      </c>
    </row>
    <row r="2077" spans="11:12">
      <c r="K2077" s="435">
        <v>7825</v>
      </c>
      <c r="L2077" t="s">
        <v>214</v>
      </c>
    </row>
    <row r="2078" spans="11:12">
      <c r="K2078" s="435">
        <v>7826</v>
      </c>
      <c r="L2078" t="s">
        <v>214</v>
      </c>
    </row>
    <row r="2079" spans="11:12">
      <c r="K2079" s="435">
        <v>7827</v>
      </c>
      <c r="L2079" t="s">
        <v>214</v>
      </c>
    </row>
    <row r="2080" spans="11:12">
      <c r="K2080" s="435">
        <v>7828</v>
      </c>
      <c r="L2080" t="s">
        <v>214</v>
      </c>
    </row>
    <row r="2081" spans="11:12">
      <c r="K2081" s="435">
        <v>7830</v>
      </c>
      <c r="L2081" t="s">
        <v>214</v>
      </c>
    </row>
    <row r="2082" spans="11:12">
      <c r="K2082" s="435">
        <v>7832</v>
      </c>
      <c r="L2082" t="s">
        <v>214</v>
      </c>
    </row>
    <row r="2083" spans="11:12">
      <c r="K2083" s="435">
        <v>7833</v>
      </c>
      <c r="L2083" t="s">
        <v>214</v>
      </c>
    </row>
    <row r="2084" spans="11:12">
      <c r="K2084" s="435">
        <v>7834</v>
      </c>
      <c r="L2084" t="s">
        <v>208</v>
      </c>
    </row>
    <row r="2085" spans="11:12">
      <c r="K2085" s="435">
        <v>7836</v>
      </c>
      <c r="L2085" t="s">
        <v>214</v>
      </c>
    </row>
    <row r="2086" spans="11:12">
      <c r="K2086" s="435">
        <v>7838</v>
      </c>
      <c r="L2086" t="s">
        <v>214</v>
      </c>
    </row>
    <row r="2087" spans="11:12">
      <c r="K2087" s="435">
        <v>7840</v>
      </c>
      <c r="L2087" t="s">
        <v>214</v>
      </c>
    </row>
    <row r="2088" spans="11:12">
      <c r="K2088" s="435">
        <v>7842</v>
      </c>
      <c r="L2088" t="s">
        <v>208</v>
      </c>
    </row>
    <row r="2089" spans="11:12">
      <c r="K2089" s="435">
        <v>7843</v>
      </c>
      <c r="L2089" t="s">
        <v>208</v>
      </c>
    </row>
    <row r="2090" spans="11:12">
      <c r="K2090" s="435">
        <v>7846</v>
      </c>
      <c r="L2090" t="s">
        <v>214</v>
      </c>
    </row>
    <row r="2091" spans="11:12">
      <c r="K2091" s="435">
        <v>7847</v>
      </c>
      <c r="L2091" t="s">
        <v>208</v>
      </c>
    </row>
    <row r="2092" spans="11:12">
      <c r="K2092" s="435">
        <v>7848</v>
      </c>
      <c r="L2092" t="s">
        <v>214</v>
      </c>
    </row>
    <row r="2093" spans="11:12">
      <c r="K2093" s="435">
        <v>7849</v>
      </c>
      <c r="L2093" t="s">
        <v>208</v>
      </c>
    </row>
    <row r="2094" spans="11:12">
      <c r="K2094" s="435">
        <v>7850</v>
      </c>
      <c r="L2094" t="s">
        <v>208</v>
      </c>
    </row>
    <row r="2095" spans="11:12">
      <c r="K2095" s="435">
        <v>7851</v>
      </c>
      <c r="L2095" t="s">
        <v>219</v>
      </c>
    </row>
    <row r="2096" spans="11:12">
      <c r="K2096" s="435">
        <v>7852</v>
      </c>
      <c r="L2096" t="s">
        <v>208</v>
      </c>
    </row>
    <row r="2097" spans="11:12">
      <c r="K2097" s="435">
        <v>7853</v>
      </c>
      <c r="L2097" t="s">
        <v>214</v>
      </c>
    </row>
    <row r="2098" spans="11:12">
      <c r="K2098" s="435">
        <v>7856</v>
      </c>
      <c r="L2098" t="s">
        <v>208</v>
      </c>
    </row>
    <row r="2099" spans="11:12">
      <c r="K2099" s="435">
        <v>7857</v>
      </c>
      <c r="L2099" t="s">
        <v>208</v>
      </c>
    </row>
    <row r="2100" spans="11:12">
      <c r="K2100" s="435">
        <v>7860</v>
      </c>
      <c r="L2100" t="s">
        <v>214</v>
      </c>
    </row>
    <row r="2101" spans="11:12">
      <c r="K2101" s="435">
        <v>7863</v>
      </c>
      <c r="L2101" t="s">
        <v>214</v>
      </c>
    </row>
    <row r="2102" spans="11:12">
      <c r="K2102" s="435">
        <v>7865</v>
      </c>
      <c r="L2102" t="s">
        <v>214</v>
      </c>
    </row>
    <row r="2103" spans="11:12">
      <c r="K2103" s="435">
        <v>7866</v>
      </c>
      <c r="L2103" t="s">
        <v>208</v>
      </c>
    </row>
    <row r="2104" spans="11:12">
      <c r="K2104" s="435">
        <v>7869</v>
      </c>
      <c r="L2104" t="s">
        <v>208</v>
      </c>
    </row>
    <row r="2105" spans="11:12">
      <c r="K2105" s="435">
        <v>7870</v>
      </c>
      <c r="L2105" t="s">
        <v>214</v>
      </c>
    </row>
    <row r="2106" spans="11:12">
      <c r="K2106" s="435">
        <v>7871</v>
      </c>
      <c r="L2106" t="s">
        <v>214</v>
      </c>
    </row>
    <row r="2107" spans="11:12">
      <c r="K2107" s="435">
        <v>7874</v>
      </c>
      <c r="L2107" t="s">
        <v>208</v>
      </c>
    </row>
    <row r="2108" spans="11:12">
      <c r="K2108" s="435">
        <v>7876</v>
      </c>
      <c r="L2108" t="s">
        <v>208</v>
      </c>
    </row>
    <row r="2109" spans="11:12">
      <c r="K2109" s="435">
        <v>7878</v>
      </c>
      <c r="L2109" t="s">
        <v>208</v>
      </c>
    </row>
    <row r="2110" spans="11:12">
      <c r="K2110" s="435">
        <v>7880</v>
      </c>
      <c r="L2110" t="s">
        <v>214</v>
      </c>
    </row>
    <row r="2111" spans="11:12">
      <c r="K2111" s="435">
        <v>7881</v>
      </c>
      <c r="L2111" t="s">
        <v>219</v>
      </c>
    </row>
    <row r="2112" spans="11:12">
      <c r="K2112" s="435">
        <v>7882</v>
      </c>
      <c r="L2112" t="s">
        <v>214</v>
      </c>
    </row>
    <row r="2113" spans="11:12">
      <c r="K2113" s="435">
        <v>7885</v>
      </c>
      <c r="L2113" t="s">
        <v>208</v>
      </c>
    </row>
    <row r="2114" spans="11:12">
      <c r="K2114" s="435">
        <v>7901</v>
      </c>
      <c r="L2114" t="s">
        <v>208</v>
      </c>
    </row>
    <row r="2115" spans="11:12">
      <c r="K2115" s="435">
        <v>7920</v>
      </c>
      <c r="L2115" t="s">
        <v>214</v>
      </c>
    </row>
    <row r="2116" spans="11:12">
      <c r="K2116" s="435">
        <v>7921</v>
      </c>
      <c r="L2116" t="s">
        <v>214</v>
      </c>
    </row>
    <row r="2117" spans="11:12">
      <c r="K2117" s="435">
        <v>7922</v>
      </c>
      <c r="L2117" t="s">
        <v>214</v>
      </c>
    </row>
    <row r="2118" spans="11:12">
      <c r="K2118" s="435">
        <v>7924</v>
      </c>
      <c r="L2118" t="s">
        <v>208</v>
      </c>
    </row>
    <row r="2119" spans="11:12">
      <c r="K2119" s="435">
        <v>7926</v>
      </c>
      <c r="L2119" t="s">
        <v>208</v>
      </c>
    </row>
    <row r="2120" spans="11:12">
      <c r="K2120" s="435">
        <v>7927</v>
      </c>
      <c r="L2120" t="s">
        <v>208</v>
      </c>
    </row>
    <row r="2121" spans="11:12">
      <c r="K2121" s="435">
        <v>7928</v>
      </c>
      <c r="L2121" t="s">
        <v>208</v>
      </c>
    </row>
    <row r="2122" spans="11:12">
      <c r="K2122" s="435">
        <v>7930</v>
      </c>
      <c r="L2122" t="s">
        <v>214</v>
      </c>
    </row>
    <row r="2123" spans="11:12">
      <c r="K2123" s="435">
        <v>7931</v>
      </c>
      <c r="L2123" t="s">
        <v>214</v>
      </c>
    </row>
    <row r="2124" spans="11:12">
      <c r="K2124" s="435">
        <v>7932</v>
      </c>
      <c r="L2124" t="s">
        <v>208</v>
      </c>
    </row>
    <row r="2125" spans="11:12">
      <c r="K2125" s="435">
        <v>7933</v>
      </c>
      <c r="L2125" t="s">
        <v>208</v>
      </c>
    </row>
    <row r="2126" spans="11:12">
      <c r="K2126" s="435">
        <v>7934</v>
      </c>
      <c r="L2126" t="s">
        <v>214</v>
      </c>
    </row>
    <row r="2127" spans="11:12">
      <c r="K2127" s="435">
        <v>7935</v>
      </c>
      <c r="L2127" t="s">
        <v>208</v>
      </c>
    </row>
    <row r="2128" spans="11:12">
      <c r="K2128" s="435">
        <v>7936</v>
      </c>
      <c r="L2128" t="s">
        <v>208</v>
      </c>
    </row>
    <row r="2129" spans="11:12">
      <c r="K2129" s="435">
        <v>7939</v>
      </c>
      <c r="L2129" t="s">
        <v>208</v>
      </c>
    </row>
    <row r="2130" spans="11:12">
      <c r="K2130" s="435">
        <v>7940</v>
      </c>
      <c r="L2130" t="s">
        <v>208</v>
      </c>
    </row>
    <row r="2131" spans="11:12">
      <c r="K2131" s="435">
        <v>7945</v>
      </c>
      <c r="L2131" t="s">
        <v>208</v>
      </c>
    </row>
    <row r="2132" spans="11:12">
      <c r="K2132" s="435">
        <v>7946</v>
      </c>
      <c r="L2132" t="s">
        <v>208</v>
      </c>
    </row>
    <row r="2133" spans="11:12">
      <c r="K2133" s="435">
        <v>7950</v>
      </c>
      <c r="L2133" t="s">
        <v>208</v>
      </c>
    </row>
    <row r="2134" spans="11:12">
      <c r="K2134" s="435">
        <v>7960</v>
      </c>
      <c r="L2134" t="s">
        <v>214</v>
      </c>
    </row>
    <row r="2135" spans="11:12">
      <c r="K2135" s="435">
        <v>7961</v>
      </c>
      <c r="L2135" t="s">
        <v>208</v>
      </c>
    </row>
    <row r="2136" spans="11:12">
      <c r="K2136" s="435">
        <v>7970</v>
      </c>
      <c r="L2136" t="s">
        <v>208</v>
      </c>
    </row>
    <row r="2137" spans="11:12">
      <c r="K2137" s="435">
        <v>7974</v>
      </c>
      <c r="L2137" t="s">
        <v>208</v>
      </c>
    </row>
    <row r="2138" spans="11:12">
      <c r="K2138" s="435">
        <v>7976</v>
      </c>
      <c r="L2138" t="s">
        <v>208</v>
      </c>
    </row>
    <row r="2139" spans="11:12">
      <c r="K2139" s="435">
        <v>7977</v>
      </c>
      <c r="L2139" t="s">
        <v>214</v>
      </c>
    </row>
    <row r="2140" spans="11:12">
      <c r="K2140" s="435">
        <v>7979</v>
      </c>
      <c r="L2140" t="s">
        <v>214</v>
      </c>
    </row>
    <row r="2141" spans="11:12">
      <c r="K2141" s="435">
        <v>7980</v>
      </c>
      <c r="L2141" t="s">
        <v>208</v>
      </c>
    </row>
    <row r="2142" spans="11:12">
      <c r="K2142" s="435">
        <v>7981</v>
      </c>
      <c r="L2142" t="s">
        <v>214</v>
      </c>
    </row>
    <row r="2143" spans="11:12">
      <c r="K2143" s="435">
        <v>8001</v>
      </c>
      <c r="L2143" t="s">
        <v>208</v>
      </c>
    </row>
    <row r="2144" spans="11:12">
      <c r="K2144" s="435">
        <v>8002</v>
      </c>
      <c r="L2144" t="s">
        <v>208</v>
      </c>
    </row>
    <row r="2145" spans="11:12">
      <c r="K2145" s="435">
        <v>8003</v>
      </c>
      <c r="L2145" t="s">
        <v>208</v>
      </c>
    </row>
    <row r="2146" spans="11:12">
      <c r="K2146" s="435">
        <v>8004</v>
      </c>
      <c r="L2146" t="s">
        <v>208</v>
      </c>
    </row>
    <row r="2147" spans="11:12">
      <c r="K2147" s="435">
        <v>8005</v>
      </c>
      <c r="L2147" t="s">
        <v>208</v>
      </c>
    </row>
    <row r="2148" spans="11:12">
      <c r="K2148" s="435">
        <v>8006</v>
      </c>
      <c r="L2148" t="s">
        <v>208</v>
      </c>
    </row>
    <row r="2149" spans="11:12">
      <c r="K2149" s="435">
        <v>8007</v>
      </c>
      <c r="L2149" t="s">
        <v>208</v>
      </c>
    </row>
    <row r="2150" spans="11:12">
      <c r="K2150" s="435">
        <v>8008</v>
      </c>
      <c r="L2150" t="s">
        <v>208</v>
      </c>
    </row>
    <row r="2151" spans="11:12">
      <c r="K2151" s="435">
        <v>8009</v>
      </c>
      <c r="L2151" t="s">
        <v>208</v>
      </c>
    </row>
    <row r="2152" spans="11:12">
      <c r="K2152" s="435">
        <v>8010</v>
      </c>
      <c r="L2152" t="s">
        <v>208</v>
      </c>
    </row>
    <row r="2153" spans="11:12">
      <c r="K2153" s="435">
        <v>8011</v>
      </c>
      <c r="L2153" t="s">
        <v>208</v>
      </c>
    </row>
    <row r="2154" spans="11:12">
      <c r="K2154" s="435">
        <v>8012</v>
      </c>
      <c r="L2154" t="s">
        <v>208</v>
      </c>
    </row>
    <row r="2155" spans="11:12">
      <c r="K2155" s="435">
        <v>8014</v>
      </c>
      <c r="L2155" t="s">
        <v>208</v>
      </c>
    </row>
    <row r="2156" spans="11:12">
      <c r="K2156" s="435">
        <v>8015</v>
      </c>
      <c r="L2156" t="s">
        <v>208</v>
      </c>
    </row>
    <row r="2157" spans="11:12">
      <c r="K2157" s="435">
        <v>8016</v>
      </c>
      <c r="L2157" t="s">
        <v>208</v>
      </c>
    </row>
    <row r="2158" spans="11:12">
      <c r="K2158" s="435">
        <v>8019</v>
      </c>
      <c r="L2158" t="s">
        <v>208</v>
      </c>
    </row>
    <row r="2159" spans="11:12">
      <c r="K2159" s="435">
        <v>8020</v>
      </c>
      <c r="L2159" t="s">
        <v>208</v>
      </c>
    </row>
    <row r="2160" spans="11:12">
      <c r="K2160" s="435">
        <v>8021</v>
      </c>
      <c r="L2160" t="s">
        <v>208</v>
      </c>
    </row>
    <row r="2161" spans="11:12">
      <c r="K2161" s="435">
        <v>8022</v>
      </c>
      <c r="L2161" t="s">
        <v>208</v>
      </c>
    </row>
    <row r="2162" spans="11:12">
      <c r="K2162" s="435">
        <v>8023</v>
      </c>
      <c r="L2162" t="s">
        <v>208</v>
      </c>
    </row>
    <row r="2163" spans="11:12">
      <c r="K2163" s="435">
        <v>8026</v>
      </c>
      <c r="L2163" t="s">
        <v>208</v>
      </c>
    </row>
    <row r="2164" spans="11:12">
      <c r="K2164" s="435">
        <v>8027</v>
      </c>
      <c r="L2164" t="s">
        <v>208</v>
      </c>
    </row>
    <row r="2165" spans="11:12">
      <c r="K2165" s="435">
        <v>8028</v>
      </c>
      <c r="L2165" t="s">
        <v>208</v>
      </c>
    </row>
    <row r="2166" spans="11:12">
      <c r="K2166" s="435">
        <v>8029</v>
      </c>
      <c r="L2166" t="s">
        <v>208</v>
      </c>
    </row>
    <row r="2167" spans="11:12">
      <c r="K2167" s="435">
        <v>8030</v>
      </c>
      <c r="L2167" t="s">
        <v>208</v>
      </c>
    </row>
    <row r="2168" spans="11:12">
      <c r="K2168" s="435">
        <v>8031</v>
      </c>
      <c r="L2168" t="s">
        <v>208</v>
      </c>
    </row>
    <row r="2169" spans="11:12">
      <c r="K2169" s="435">
        <v>8033</v>
      </c>
      <c r="L2169" t="s">
        <v>208</v>
      </c>
    </row>
    <row r="2170" spans="11:12">
      <c r="K2170" s="435">
        <v>8034</v>
      </c>
      <c r="L2170" t="s">
        <v>208</v>
      </c>
    </row>
    <row r="2171" spans="11:12">
      <c r="K2171" s="435">
        <v>8035</v>
      </c>
      <c r="L2171" t="s">
        <v>208</v>
      </c>
    </row>
    <row r="2172" spans="11:12">
      <c r="K2172" s="435">
        <v>8036</v>
      </c>
      <c r="L2172" t="s">
        <v>208</v>
      </c>
    </row>
    <row r="2173" spans="11:12">
      <c r="K2173" s="435">
        <v>8037</v>
      </c>
      <c r="L2173" t="s">
        <v>208</v>
      </c>
    </row>
    <row r="2174" spans="11:12">
      <c r="K2174" s="435">
        <v>8038</v>
      </c>
      <c r="L2174" t="s">
        <v>208</v>
      </c>
    </row>
    <row r="2175" spans="11:12">
      <c r="K2175" s="435">
        <v>8039</v>
      </c>
      <c r="L2175" t="s">
        <v>208</v>
      </c>
    </row>
    <row r="2176" spans="11:12">
      <c r="K2176" s="435">
        <v>8041</v>
      </c>
      <c r="L2176" t="s">
        <v>208</v>
      </c>
    </row>
    <row r="2177" spans="11:12">
      <c r="K2177" s="435">
        <v>8042</v>
      </c>
      <c r="L2177" t="s">
        <v>208</v>
      </c>
    </row>
    <row r="2178" spans="11:12">
      <c r="K2178" s="435">
        <v>8043</v>
      </c>
      <c r="L2178" t="s">
        <v>208</v>
      </c>
    </row>
    <row r="2179" spans="11:12">
      <c r="K2179" s="435">
        <v>8045</v>
      </c>
      <c r="L2179" t="s">
        <v>208</v>
      </c>
    </row>
    <row r="2180" spans="11:12">
      <c r="K2180" s="435">
        <v>8046</v>
      </c>
      <c r="L2180" t="s">
        <v>208</v>
      </c>
    </row>
    <row r="2181" spans="11:12">
      <c r="K2181" s="435">
        <v>8048</v>
      </c>
      <c r="L2181" t="s">
        <v>208</v>
      </c>
    </row>
    <row r="2182" spans="11:12">
      <c r="K2182" s="435">
        <v>8049</v>
      </c>
      <c r="L2182" t="s">
        <v>208</v>
      </c>
    </row>
    <row r="2183" spans="11:12">
      <c r="K2183" s="435">
        <v>8050</v>
      </c>
      <c r="L2183" t="s">
        <v>208</v>
      </c>
    </row>
    <row r="2184" spans="11:12">
      <c r="K2184" s="435">
        <v>8051</v>
      </c>
      <c r="L2184" t="s">
        <v>208</v>
      </c>
    </row>
    <row r="2185" spans="11:12">
      <c r="K2185" s="435">
        <v>8052</v>
      </c>
      <c r="L2185" t="s">
        <v>208</v>
      </c>
    </row>
    <row r="2186" spans="11:12">
      <c r="K2186" s="435">
        <v>8053</v>
      </c>
      <c r="L2186" t="s">
        <v>208</v>
      </c>
    </row>
    <row r="2187" spans="11:12">
      <c r="K2187" s="435">
        <v>8054</v>
      </c>
      <c r="L2187" t="s">
        <v>208</v>
      </c>
    </row>
    <row r="2188" spans="11:12">
      <c r="K2188" s="435">
        <v>8055</v>
      </c>
      <c r="L2188" t="s">
        <v>208</v>
      </c>
    </row>
    <row r="2189" spans="11:12">
      <c r="K2189" s="435">
        <v>8056</v>
      </c>
      <c r="L2189" t="s">
        <v>208</v>
      </c>
    </row>
    <row r="2190" spans="11:12">
      <c r="K2190" s="435">
        <v>8057</v>
      </c>
      <c r="L2190" t="s">
        <v>208</v>
      </c>
    </row>
    <row r="2191" spans="11:12">
      <c r="K2191" s="435">
        <v>8059</v>
      </c>
      <c r="L2191" t="s">
        <v>208</v>
      </c>
    </row>
    <row r="2192" spans="11:12">
      <c r="K2192" s="435">
        <v>8060</v>
      </c>
      <c r="L2192" t="s">
        <v>208</v>
      </c>
    </row>
    <row r="2193" spans="11:12">
      <c r="K2193" s="435">
        <v>8061</v>
      </c>
      <c r="L2193" t="s">
        <v>208</v>
      </c>
    </row>
    <row r="2194" spans="11:12">
      <c r="K2194" s="435">
        <v>8062</v>
      </c>
      <c r="L2194" t="s">
        <v>208</v>
      </c>
    </row>
    <row r="2195" spans="11:12">
      <c r="K2195" s="435">
        <v>8063</v>
      </c>
      <c r="L2195" t="s">
        <v>208</v>
      </c>
    </row>
    <row r="2196" spans="11:12">
      <c r="K2196" s="435">
        <v>8064</v>
      </c>
      <c r="L2196" t="s">
        <v>208</v>
      </c>
    </row>
    <row r="2197" spans="11:12">
      <c r="K2197" s="435">
        <v>8065</v>
      </c>
      <c r="L2197" t="s">
        <v>208</v>
      </c>
    </row>
    <row r="2198" spans="11:12">
      <c r="K2198" s="435">
        <v>8066</v>
      </c>
      <c r="L2198" t="s">
        <v>208</v>
      </c>
    </row>
    <row r="2199" spans="11:12">
      <c r="K2199" s="435">
        <v>8067</v>
      </c>
      <c r="L2199" t="s">
        <v>208</v>
      </c>
    </row>
    <row r="2200" spans="11:12">
      <c r="K2200" s="435">
        <v>8068</v>
      </c>
      <c r="L2200" t="s">
        <v>208</v>
      </c>
    </row>
    <row r="2201" spans="11:12">
      <c r="K2201" s="435">
        <v>8069</v>
      </c>
      <c r="L2201" t="s">
        <v>208</v>
      </c>
    </row>
    <row r="2202" spans="11:12">
      <c r="K2202" s="435">
        <v>8070</v>
      </c>
      <c r="L2202" t="s">
        <v>208</v>
      </c>
    </row>
    <row r="2203" spans="11:12">
      <c r="K2203" s="435">
        <v>8071</v>
      </c>
      <c r="L2203" t="s">
        <v>208</v>
      </c>
    </row>
    <row r="2204" spans="11:12">
      <c r="K2204" s="435">
        <v>8072</v>
      </c>
      <c r="L2204" t="s">
        <v>208</v>
      </c>
    </row>
    <row r="2205" spans="11:12">
      <c r="K2205" s="435">
        <v>8073</v>
      </c>
      <c r="L2205" t="s">
        <v>208</v>
      </c>
    </row>
    <row r="2206" spans="11:12">
      <c r="K2206" s="435">
        <v>8074</v>
      </c>
      <c r="L2206" t="s">
        <v>208</v>
      </c>
    </row>
    <row r="2207" spans="11:12">
      <c r="K2207" s="435">
        <v>8075</v>
      </c>
      <c r="L2207" t="s">
        <v>208</v>
      </c>
    </row>
    <row r="2208" spans="11:12">
      <c r="K2208" s="435">
        <v>8077</v>
      </c>
      <c r="L2208" t="s">
        <v>208</v>
      </c>
    </row>
    <row r="2209" spans="11:12">
      <c r="K2209" s="435">
        <v>8078</v>
      </c>
      <c r="L2209" t="s">
        <v>208</v>
      </c>
    </row>
    <row r="2210" spans="11:12">
      <c r="K2210" s="435">
        <v>8079</v>
      </c>
      <c r="L2210" t="s">
        <v>208</v>
      </c>
    </row>
    <row r="2211" spans="11:12">
      <c r="K2211" s="435">
        <v>8080</v>
      </c>
      <c r="L2211" t="s">
        <v>208</v>
      </c>
    </row>
    <row r="2212" spans="11:12">
      <c r="K2212" s="435">
        <v>8081</v>
      </c>
      <c r="L2212" t="s">
        <v>208</v>
      </c>
    </row>
    <row r="2213" spans="11:12">
      <c r="K2213" s="435">
        <v>8083</v>
      </c>
      <c r="L2213" t="s">
        <v>208</v>
      </c>
    </row>
    <row r="2214" spans="11:12">
      <c r="K2214" s="435">
        <v>8084</v>
      </c>
      <c r="L2214" t="s">
        <v>208</v>
      </c>
    </row>
    <row r="2215" spans="11:12">
      <c r="K2215" s="435">
        <v>8085</v>
      </c>
      <c r="L2215" t="s">
        <v>208</v>
      </c>
    </row>
    <row r="2216" spans="11:12">
      <c r="K2216" s="435">
        <v>8086</v>
      </c>
      <c r="L2216" t="s">
        <v>208</v>
      </c>
    </row>
    <row r="2217" spans="11:12">
      <c r="K2217" s="435">
        <v>8087</v>
      </c>
      <c r="L2217" t="s">
        <v>208</v>
      </c>
    </row>
    <row r="2218" spans="11:12">
      <c r="K2218" s="435">
        <v>8088</v>
      </c>
      <c r="L2218" t="s">
        <v>208</v>
      </c>
    </row>
    <row r="2219" spans="11:12">
      <c r="K2219" s="435">
        <v>8089</v>
      </c>
      <c r="L2219" t="s">
        <v>208</v>
      </c>
    </row>
    <row r="2220" spans="11:12">
      <c r="K2220" s="435">
        <v>8090</v>
      </c>
      <c r="L2220" t="s">
        <v>208</v>
      </c>
    </row>
    <row r="2221" spans="11:12">
      <c r="K2221" s="435">
        <v>8091</v>
      </c>
      <c r="L2221" t="s">
        <v>208</v>
      </c>
    </row>
    <row r="2222" spans="11:12">
      <c r="K2222" s="435">
        <v>8092</v>
      </c>
      <c r="L2222" t="s">
        <v>208</v>
      </c>
    </row>
    <row r="2223" spans="11:12">
      <c r="K2223" s="435">
        <v>8093</v>
      </c>
      <c r="L2223" t="s">
        <v>208</v>
      </c>
    </row>
    <row r="2224" spans="11:12">
      <c r="K2224" s="435">
        <v>8094</v>
      </c>
      <c r="L2224" t="s">
        <v>208</v>
      </c>
    </row>
    <row r="2225" spans="11:12">
      <c r="K2225" s="435">
        <v>8095</v>
      </c>
      <c r="L2225" t="s">
        <v>208</v>
      </c>
    </row>
    <row r="2226" spans="11:12">
      <c r="K2226" s="435">
        <v>8096</v>
      </c>
      <c r="L2226" t="s">
        <v>208</v>
      </c>
    </row>
    <row r="2227" spans="11:12">
      <c r="K2227" s="435">
        <v>8097</v>
      </c>
      <c r="L2227" t="s">
        <v>208</v>
      </c>
    </row>
    <row r="2228" spans="11:12">
      <c r="K2228" s="435">
        <v>8098</v>
      </c>
      <c r="L2228" t="s">
        <v>208</v>
      </c>
    </row>
    <row r="2229" spans="11:12">
      <c r="K2229" s="435">
        <v>8102</v>
      </c>
      <c r="L2229" t="s">
        <v>208</v>
      </c>
    </row>
    <row r="2230" spans="11:12">
      <c r="K2230" s="435">
        <v>8103</v>
      </c>
      <c r="L2230" t="s">
        <v>208</v>
      </c>
    </row>
    <row r="2231" spans="11:12">
      <c r="K2231" s="435">
        <v>8104</v>
      </c>
      <c r="L2231" t="s">
        <v>208</v>
      </c>
    </row>
    <row r="2232" spans="11:12">
      <c r="K2232" s="435">
        <v>8105</v>
      </c>
      <c r="L2232" t="s">
        <v>208</v>
      </c>
    </row>
    <row r="2233" spans="11:12">
      <c r="K2233" s="435">
        <v>8106</v>
      </c>
      <c r="L2233" t="s">
        <v>208</v>
      </c>
    </row>
    <row r="2234" spans="11:12">
      <c r="K2234" s="435">
        <v>8107</v>
      </c>
      <c r="L2234" t="s">
        <v>208</v>
      </c>
    </row>
    <row r="2235" spans="11:12">
      <c r="K2235" s="435">
        <v>8108</v>
      </c>
      <c r="L2235" t="s">
        <v>208</v>
      </c>
    </row>
    <row r="2236" spans="11:12">
      <c r="K2236" s="435">
        <v>8109</v>
      </c>
      <c r="L2236" t="s">
        <v>208</v>
      </c>
    </row>
    <row r="2237" spans="11:12">
      <c r="K2237" s="435">
        <v>8110</v>
      </c>
      <c r="L2237" t="s">
        <v>208</v>
      </c>
    </row>
    <row r="2238" spans="11:12">
      <c r="K2238" s="435">
        <v>8201</v>
      </c>
      <c r="L2238" t="s">
        <v>208</v>
      </c>
    </row>
    <row r="2239" spans="11:12">
      <c r="K2239" s="435">
        <v>8202</v>
      </c>
      <c r="L2239" t="s">
        <v>208</v>
      </c>
    </row>
    <row r="2240" spans="11:12">
      <c r="K2240" s="435">
        <v>8203</v>
      </c>
      <c r="L2240" t="s">
        <v>208</v>
      </c>
    </row>
    <row r="2241" spans="11:12">
      <c r="K2241" s="435">
        <v>8204</v>
      </c>
      <c r="L2241" t="s">
        <v>208</v>
      </c>
    </row>
    <row r="2242" spans="11:12">
      <c r="K2242" s="435">
        <v>8205</v>
      </c>
      <c r="L2242" t="s">
        <v>208</v>
      </c>
    </row>
    <row r="2243" spans="11:12">
      <c r="K2243" s="435">
        <v>8210</v>
      </c>
      <c r="L2243" t="s">
        <v>208</v>
      </c>
    </row>
    <row r="2244" spans="11:12">
      <c r="K2244" s="435">
        <v>8212</v>
      </c>
      <c r="L2244" t="s">
        <v>208</v>
      </c>
    </row>
    <row r="2245" spans="11:12">
      <c r="K2245" s="435">
        <v>8215</v>
      </c>
      <c r="L2245" t="s">
        <v>208</v>
      </c>
    </row>
    <row r="2246" spans="11:12">
      <c r="K2246" s="435">
        <v>8217</v>
      </c>
      <c r="L2246" t="s">
        <v>208</v>
      </c>
    </row>
    <row r="2247" spans="11:12">
      <c r="K2247" s="435">
        <v>8221</v>
      </c>
      <c r="L2247" t="s">
        <v>208</v>
      </c>
    </row>
    <row r="2248" spans="11:12">
      <c r="K2248" s="435">
        <v>8223</v>
      </c>
      <c r="L2248" t="s">
        <v>208</v>
      </c>
    </row>
    <row r="2249" spans="11:12">
      <c r="K2249" s="435">
        <v>8224</v>
      </c>
      <c r="L2249" t="s">
        <v>208</v>
      </c>
    </row>
    <row r="2250" spans="11:12">
      <c r="K2250" s="435">
        <v>8225</v>
      </c>
      <c r="L2250" t="s">
        <v>208</v>
      </c>
    </row>
    <row r="2251" spans="11:12">
      <c r="K2251" s="435">
        <v>8226</v>
      </c>
      <c r="L2251" t="s">
        <v>208</v>
      </c>
    </row>
    <row r="2252" spans="11:12">
      <c r="K2252" s="435">
        <v>8230</v>
      </c>
      <c r="L2252" t="s">
        <v>208</v>
      </c>
    </row>
    <row r="2253" spans="11:12">
      <c r="K2253" s="435">
        <v>8232</v>
      </c>
      <c r="L2253" t="s">
        <v>208</v>
      </c>
    </row>
    <row r="2254" spans="11:12">
      <c r="K2254" s="435">
        <v>8234</v>
      </c>
      <c r="L2254" t="s">
        <v>208</v>
      </c>
    </row>
    <row r="2255" spans="11:12">
      <c r="K2255" s="435">
        <v>8240</v>
      </c>
      <c r="L2255" t="s">
        <v>208</v>
      </c>
    </row>
    <row r="2256" spans="11:12">
      <c r="K2256" s="435">
        <v>8241</v>
      </c>
      <c r="L2256" t="s">
        <v>208</v>
      </c>
    </row>
    <row r="2257" spans="11:12">
      <c r="K2257" s="435">
        <v>8242</v>
      </c>
      <c r="L2257" t="s">
        <v>208</v>
      </c>
    </row>
    <row r="2258" spans="11:12">
      <c r="K2258" s="435">
        <v>8243</v>
      </c>
      <c r="L2258" t="s">
        <v>208</v>
      </c>
    </row>
    <row r="2259" spans="11:12">
      <c r="K2259" s="435">
        <v>8244</v>
      </c>
      <c r="L2259" t="s">
        <v>208</v>
      </c>
    </row>
    <row r="2260" spans="11:12">
      <c r="K2260" s="435">
        <v>8246</v>
      </c>
      <c r="L2260" t="s">
        <v>208</v>
      </c>
    </row>
    <row r="2261" spans="11:12">
      <c r="K2261" s="435">
        <v>8247</v>
      </c>
      <c r="L2261" t="s">
        <v>208</v>
      </c>
    </row>
    <row r="2262" spans="11:12">
      <c r="K2262" s="435">
        <v>8248</v>
      </c>
      <c r="L2262" t="s">
        <v>208</v>
      </c>
    </row>
    <row r="2263" spans="11:12">
      <c r="K2263" s="435">
        <v>8251</v>
      </c>
      <c r="L2263" t="s">
        <v>208</v>
      </c>
    </row>
    <row r="2264" spans="11:12">
      <c r="K2264" s="435">
        <v>8260</v>
      </c>
      <c r="L2264" t="s">
        <v>208</v>
      </c>
    </row>
    <row r="2265" spans="11:12">
      <c r="K2265" s="435">
        <v>8270</v>
      </c>
      <c r="L2265" t="s">
        <v>208</v>
      </c>
    </row>
    <row r="2266" spans="11:12">
      <c r="K2266" s="435">
        <v>8302</v>
      </c>
      <c r="L2266" t="s">
        <v>208</v>
      </c>
    </row>
    <row r="2267" spans="11:12">
      <c r="K2267" s="435">
        <v>8310</v>
      </c>
      <c r="L2267" t="s">
        <v>208</v>
      </c>
    </row>
    <row r="2268" spans="11:12">
      <c r="K2268" s="435">
        <v>8311</v>
      </c>
      <c r="L2268" t="s">
        <v>208</v>
      </c>
    </row>
    <row r="2269" spans="11:12">
      <c r="K2269" s="435">
        <v>8312</v>
      </c>
      <c r="L2269" t="s">
        <v>208</v>
      </c>
    </row>
    <row r="2270" spans="11:12">
      <c r="K2270" s="435">
        <v>8314</v>
      </c>
      <c r="L2270" t="s">
        <v>208</v>
      </c>
    </row>
    <row r="2271" spans="11:12">
      <c r="K2271" s="435">
        <v>8316</v>
      </c>
      <c r="L2271" t="s">
        <v>208</v>
      </c>
    </row>
    <row r="2272" spans="11:12">
      <c r="K2272" s="435">
        <v>8317</v>
      </c>
      <c r="L2272" t="s">
        <v>208</v>
      </c>
    </row>
    <row r="2273" spans="11:12">
      <c r="K2273" s="435">
        <v>8318</v>
      </c>
      <c r="L2273" t="s">
        <v>208</v>
      </c>
    </row>
    <row r="2274" spans="11:12">
      <c r="K2274" s="435">
        <v>8319</v>
      </c>
      <c r="L2274" t="s">
        <v>208</v>
      </c>
    </row>
    <row r="2275" spans="11:12">
      <c r="K2275" s="435">
        <v>8320</v>
      </c>
      <c r="L2275" t="s">
        <v>208</v>
      </c>
    </row>
    <row r="2276" spans="11:12">
      <c r="K2276" s="435">
        <v>8321</v>
      </c>
      <c r="L2276" t="s">
        <v>208</v>
      </c>
    </row>
    <row r="2277" spans="11:12">
      <c r="K2277" s="435">
        <v>8322</v>
      </c>
      <c r="L2277" t="s">
        <v>208</v>
      </c>
    </row>
    <row r="2278" spans="11:12">
      <c r="K2278" s="435">
        <v>8323</v>
      </c>
      <c r="L2278" t="s">
        <v>208</v>
      </c>
    </row>
    <row r="2279" spans="11:12">
      <c r="K2279" s="435">
        <v>8324</v>
      </c>
      <c r="L2279" t="s">
        <v>208</v>
      </c>
    </row>
    <row r="2280" spans="11:12">
      <c r="K2280" s="435">
        <v>8326</v>
      </c>
      <c r="L2280" t="s">
        <v>208</v>
      </c>
    </row>
    <row r="2281" spans="11:12">
      <c r="K2281" s="435">
        <v>8327</v>
      </c>
      <c r="L2281" t="s">
        <v>208</v>
      </c>
    </row>
    <row r="2282" spans="11:12">
      <c r="K2282" s="435">
        <v>8328</v>
      </c>
      <c r="L2282" t="s">
        <v>208</v>
      </c>
    </row>
    <row r="2283" spans="11:12">
      <c r="K2283" s="435">
        <v>8329</v>
      </c>
      <c r="L2283" t="s">
        <v>208</v>
      </c>
    </row>
    <row r="2284" spans="11:12">
      <c r="K2284" s="435">
        <v>8330</v>
      </c>
      <c r="L2284" t="s">
        <v>208</v>
      </c>
    </row>
    <row r="2285" spans="11:12">
      <c r="K2285" s="435">
        <v>8332</v>
      </c>
      <c r="L2285" t="s">
        <v>208</v>
      </c>
    </row>
    <row r="2286" spans="11:12">
      <c r="K2286" s="435">
        <v>8340</v>
      </c>
      <c r="L2286" t="s">
        <v>208</v>
      </c>
    </row>
    <row r="2287" spans="11:12">
      <c r="K2287" s="435">
        <v>8341</v>
      </c>
      <c r="L2287" t="s">
        <v>208</v>
      </c>
    </row>
    <row r="2288" spans="11:12">
      <c r="K2288" s="435">
        <v>8343</v>
      </c>
      <c r="L2288" t="s">
        <v>208</v>
      </c>
    </row>
    <row r="2289" spans="11:12">
      <c r="K2289" s="435">
        <v>8344</v>
      </c>
      <c r="L2289" t="s">
        <v>208</v>
      </c>
    </row>
    <row r="2290" spans="11:12">
      <c r="K2290" s="435">
        <v>8345</v>
      </c>
      <c r="L2290" t="s">
        <v>208</v>
      </c>
    </row>
    <row r="2291" spans="11:12">
      <c r="K2291" s="435">
        <v>8346</v>
      </c>
      <c r="L2291" t="s">
        <v>208</v>
      </c>
    </row>
    <row r="2292" spans="11:12">
      <c r="K2292" s="435">
        <v>8348</v>
      </c>
      <c r="L2292" t="s">
        <v>208</v>
      </c>
    </row>
    <row r="2293" spans="11:12">
      <c r="K2293" s="435">
        <v>8349</v>
      </c>
      <c r="L2293" t="s">
        <v>208</v>
      </c>
    </row>
    <row r="2294" spans="11:12">
      <c r="K2294" s="435">
        <v>8350</v>
      </c>
      <c r="L2294" t="s">
        <v>208</v>
      </c>
    </row>
    <row r="2295" spans="11:12">
      <c r="K2295" s="435">
        <v>8352</v>
      </c>
      <c r="L2295" t="s">
        <v>208</v>
      </c>
    </row>
    <row r="2296" spans="11:12">
      <c r="K2296" s="435">
        <v>8353</v>
      </c>
      <c r="L2296" t="s">
        <v>208</v>
      </c>
    </row>
    <row r="2297" spans="11:12">
      <c r="K2297" s="435">
        <v>8360</v>
      </c>
      <c r="L2297" t="s">
        <v>208</v>
      </c>
    </row>
    <row r="2298" spans="11:12">
      <c r="K2298" s="435">
        <v>8361</v>
      </c>
      <c r="L2298" t="s">
        <v>208</v>
      </c>
    </row>
    <row r="2299" spans="11:12">
      <c r="K2299" s="435">
        <v>8401</v>
      </c>
      <c r="L2299" t="s">
        <v>208</v>
      </c>
    </row>
    <row r="2300" spans="11:12">
      <c r="K2300" s="435">
        <v>8402</v>
      </c>
      <c r="L2300" t="s">
        <v>208</v>
      </c>
    </row>
    <row r="2301" spans="11:12">
      <c r="K2301" s="435">
        <v>8403</v>
      </c>
      <c r="L2301" t="s">
        <v>208</v>
      </c>
    </row>
    <row r="2302" spans="11:12">
      <c r="K2302" s="435">
        <v>8406</v>
      </c>
      <c r="L2302" t="s">
        <v>208</v>
      </c>
    </row>
    <row r="2303" spans="11:12">
      <c r="K2303" s="435">
        <v>8501</v>
      </c>
      <c r="L2303" t="s">
        <v>208</v>
      </c>
    </row>
    <row r="2304" spans="11:12">
      <c r="K2304" s="435">
        <v>8502</v>
      </c>
      <c r="L2304" t="s">
        <v>214</v>
      </c>
    </row>
    <row r="2305" spans="11:12">
      <c r="K2305" s="435">
        <v>8505</v>
      </c>
      <c r="L2305" t="s">
        <v>208</v>
      </c>
    </row>
    <row r="2306" spans="11:12">
      <c r="K2306" s="435">
        <v>8510</v>
      </c>
      <c r="L2306" t="s">
        <v>208</v>
      </c>
    </row>
    <row r="2307" spans="11:12">
      <c r="K2307" s="435">
        <v>8511</v>
      </c>
      <c r="L2307" t="s">
        <v>208</v>
      </c>
    </row>
    <row r="2308" spans="11:12">
      <c r="K2308" s="435">
        <v>8512</v>
      </c>
      <c r="L2308" t="s">
        <v>214</v>
      </c>
    </row>
    <row r="2309" spans="11:12">
      <c r="K2309" s="435">
        <v>8514</v>
      </c>
      <c r="L2309" t="s">
        <v>208</v>
      </c>
    </row>
    <row r="2310" spans="11:12">
      <c r="K2310" s="435">
        <v>8515</v>
      </c>
      <c r="L2310" t="s">
        <v>208</v>
      </c>
    </row>
    <row r="2311" spans="11:12">
      <c r="K2311" s="435">
        <v>8518</v>
      </c>
      <c r="L2311" t="s">
        <v>214</v>
      </c>
    </row>
    <row r="2312" spans="11:12">
      <c r="K2312" s="435">
        <v>8520</v>
      </c>
      <c r="L2312" t="s">
        <v>208</v>
      </c>
    </row>
    <row r="2313" spans="11:12">
      <c r="K2313" s="435">
        <v>8525</v>
      </c>
      <c r="L2313" t="s">
        <v>214</v>
      </c>
    </row>
    <row r="2314" spans="11:12">
      <c r="K2314" s="435">
        <v>8527</v>
      </c>
      <c r="L2314" t="s">
        <v>208</v>
      </c>
    </row>
    <row r="2315" spans="11:12">
      <c r="K2315" s="435">
        <v>8528</v>
      </c>
      <c r="L2315" t="s">
        <v>214</v>
      </c>
    </row>
    <row r="2316" spans="11:12">
      <c r="K2316" s="435">
        <v>8530</v>
      </c>
      <c r="L2316" t="s">
        <v>214</v>
      </c>
    </row>
    <row r="2317" spans="11:12">
      <c r="K2317" s="435">
        <v>8533</v>
      </c>
      <c r="L2317" t="s">
        <v>208</v>
      </c>
    </row>
    <row r="2318" spans="11:12">
      <c r="K2318" s="435">
        <v>8534</v>
      </c>
      <c r="L2318" t="s">
        <v>214</v>
      </c>
    </row>
    <row r="2319" spans="11:12">
      <c r="K2319" s="435">
        <v>8535</v>
      </c>
      <c r="L2319" t="s">
        <v>208</v>
      </c>
    </row>
    <row r="2320" spans="11:12">
      <c r="K2320" s="435">
        <v>8536</v>
      </c>
      <c r="L2320" t="s">
        <v>214</v>
      </c>
    </row>
    <row r="2321" spans="11:12">
      <c r="K2321" s="435">
        <v>8540</v>
      </c>
      <c r="L2321" t="s">
        <v>214</v>
      </c>
    </row>
    <row r="2322" spans="11:12">
      <c r="K2322" s="435">
        <v>8542</v>
      </c>
      <c r="L2322" t="s">
        <v>214</v>
      </c>
    </row>
    <row r="2323" spans="11:12">
      <c r="K2323" s="435">
        <v>8550</v>
      </c>
      <c r="L2323" t="s">
        <v>214</v>
      </c>
    </row>
    <row r="2324" spans="11:12">
      <c r="K2324" s="435">
        <v>8551</v>
      </c>
      <c r="L2324" t="s">
        <v>214</v>
      </c>
    </row>
    <row r="2325" spans="11:12">
      <c r="K2325" s="435">
        <v>8553</v>
      </c>
      <c r="L2325" t="s">
        <v>214</v>
      </c>
    </row>
    <row r="2326" spans="11:12">
      <c r="K2326" s="435">
        <v>8554</v>
      </c>
      <c r="L2326" t="s">
        <v>214</v>
      </c>
    </row>
    <row r="2327" spans="11:12">
      <c r="K2327" s="435">
        <v>8555</v>
      </c>
      <c r="L2327" t="s">
        <v>208</v>
      </c>
    </row>
    <row r="2328" spans="11:12">
      <c r="K2328" s="435">
        <v>8558</v>
      </c>
      <c r="L2328" t="s">
        <v>214</v>
      </c>
    </row>
    <row r="2329" spans="11:12">
      <c r="K2329" s="435">
        <v>8559</v>
      </c>
      <c r="L2329" t="s">
        <v>214</v>
      </c>
    </row>
    <row r="2330" spans="11:12">
      <c r="K2330" s="435">
        <v>8560</v>
      </c>
      <c r="L2330" t="s">
        <v>214</v>
      </c>
    </row>
    <row r="2331" spans="11:12">
      <c r="K2331" s="435">
        <v>8561</v>
      </c>
      <c r="L2331" t="s">
        <v>208</v>
      </c>
    </row>
    <row r="2332" spans="11:12">
      <c r="K2332" s="435">
        <v>8562</v>
      </c>
      <c r="L2332" t="s">
        <v>208</v>
      </c>
    </row>
    <row r="2333" spans="11:12">
      <c r="K2333" s="435">
        <v>8608</v>
      </c>
      <c r="L2333" t="s">
        <v>214</v>
      </c>
    </row>
    <row r="2334" spans="11:12">
      <c r="K2334" s="435">
        <v>8609</v>
      </c>
      <c r="L2334" t="s">
        <v>214</v>
      </c>
    </row>
    <row r="2335" spans="11:12">
      <c r="K2335" s="435">
        <v>8610</v>
      </c>
      <c r="L2335" t="s">
        <v>214</v>
      </c>
    </row>
    <row r="2336" spans="11:12">
      <c r="K2336" s="435">
        <v>8611</v>
      </c>
      <c r="L2336" t="s">
        <v>214</v>
      </c>
    </row>
    <row r="2337" spans="11:12">
      <c r="K2337" s="435">
        <v>8618</v>
      </c>
      <c r="L2337" t="s">
        <v>214</v>
      </c>
    </row>
    <row r="2338" spans="11:12">
      <c r="K2338" s="435">
        <v>8619</v>
      </c>
      <c r="L2338" t="s">
        <v>214</v>
      </c>
    </row>
    <row r="2339" spans="11:12">
      <c r="K2339" s="435">
        <v>8620</v>
      </c>
      <c r="L2339" t="s">
        <v>208</v>
      </c>
    </row>
    <row r="2340" spans="11:12">
      <c r="K2340" s="435">
        <v>8628</v>
      </c>
      <c r="L2340" t="s">
        <v>214</v>
      </c>
    </row>
    <row r="2341" spans="11:12">
      <c r="K2341" s="435">
        <v>8629</v>
      </c>
      <c r="L2341" t="s">
        <v>214</v>
      </c>
    </row>
    <row r="2342" spans="11:12">
      <c r="K2342" s="435">
        <v>8638</v>
      </c>
      <c r="L2342" t="s">
        <v>214</v>
      </c>
    </row>
    <row r="2343" spans="11:12">
      <c r="K2343" s="435">
        <v>8640</v>
      </c>
      <c r="L2343" t="s">
        <v>208</v>
      </c>
    </row>
    <row r="2344" spans="11:12">
      <c r="K2344" s="435">
        <v>8641</v>
      </c>
      <c r="L2344" t="s">
        <v>208</v>
      </c>
    </row>
    <row r="2345" spans="11:12">
      <c r="K2345" s="435">
        <v>8648</v>
      </c>
      <c r="L2345" t="s">
        <v>214</v>
      </c>
    </row>
    <row r="2346" spans="11:12">
      <c r="K2346" s="435">
        <v>8690</v>
      </c>
      <c r="L2346" t="s">
        <v>214</v>
      </c>
    </row>
    <row r="2347" spans="11:12">
      <c r="K2347" s="435">
        <v>8691</v>
      </c>
      <c r="L2347" t="s">
        <v>208</v>
      </c>
    </row>
    <row r="2348" spans="11:12">
      <c r="K2348" s="435">
        <v>8701</v>
      </c>
      <c r="L2348" t="s">
        <v>208</v>
      </c>
    </row>
    <row r="2349" spans="11:12">
      <c r="K2349" s="435">
        <v>8720</v>
      </c>
      <c r="L2349" t="s">
        <v>208</v>
      </c>
    </row>
    <row r="2350" spans="11:12">
      <c r="K2350" s="435">
        <v>8721</v>
      </c>
      <c r="L2350" t="s">
        <v>208</v>
      </c>
    </row>
    <row r="2351" spans="11:12">
      <c r="K2351" s="435">
        <v>8722</v>
      </c>
      <c r="L2351" t="s">
        <v>208</v>
      </c>
    </row>
    <row r="2352" spans="11:12">
      <c r="K2352" s="435">
        <v>8723</v>
      </c>
      <c r="L2352" t="s">
        <v>208</v>
      </c>
    </row>
    <row r="2353" spans="11:12">
      <c r="K2353" s="435">
        <v>8724</v>
      </c>
      <c r="L2353" t="s">
        <v>208</v>
      </c>
    </row>
    <row r="2354" spans="11:12">
      <c r="K2354" s="435">
        <v>8730</v>
      </c>
      <c r="L2354" t="s">
        <v>208</v>
      </c>
    </row>
    <row r="2355" spans="11:12">
      <c r="K2355" s="435">
        <v>8731</v>
      </c>
      <c r="L2355" t="s">
        <v>208</v>
      </c>
    </row>
    <row r="2356" spans="11:12">
      <c r="K2356" s="435">
        <v>8732</v>
      </c>
      <c r="L2356" t="s">
        <v>208</v>
      </c>
    </row>
    <row r="2357" spans="11:12">
      <c r="K2357" s="435">
        <v>8733</v>
      </c>
      <c r="L2357" t="s">
        <v>208</v>
      </c>
    </row>
    <row r="2358" spans="11:12">
      <c r="K2358" s="435">
        <v>8734</v>
      </c>
      <c r="L2358" t="s">
        <v>208</v>
      </c>
    </row>
    <row r="2359" spans="11:12">
      <c r="K2359" s="435">
        <v>8735</v>
      </c>
      <c r="L2359" t="s">
        <v>208</v>
      </c>
    </row>
    <row r="2360" spans="11:12">
      <c r="K2360" s="435">
        <v>8736</v>
      </c>
      <c r="L2360" t="s">
        <v>208</v>
      </c>
    </row>
    <row r="2361" spans="11:12">
      <c r="K2361" s="435">
        <v>8738</v>
      </c>
      <c r="L2361" t="s">
        <v>208</v>
      </c>
    </row>
    <row r="2362" spans="11:12">
      <c r="K2362" s="435">
        <v>8740</v>
      </c>
      <c r="L2362" t="s">
        <v>208</v>
      </c>
    </row>
    <row r="2363" spans="11:12">
      <c r="K2363" s="435">
        <v>8741</v>
      </c>
      <c r="L2363" t="s">
        <v>208</v>
      </c>
    </row>
    <row r="2364" spans="11:12">
      <c r="K2364" s="435">
        <v>8742</v>
      </c>
      <c r="L2364" t="s">
        <v>208</v>
      </c>
    </row>
    <row r="2365" spans="11:12">
      <c r="K2365" s="435">
        <v>8750</v>
      </c>
      <c r="L2365" t="s">
        <v>208</v>
      </c>
    </row>
    <row r="2366" spans="11:12">
      <c r="K2366" s="435">
        <v>8751</v>
      </c>
      <c r="L2366" t="s">
        <v>208</v>
      </c>
    </row>
    <row r="2367" spans="11:12">
      <c r="K2367" s="435">
        <v>8752</v>
      </c>
      <c r="L2367" t="s">
        <v>208</v>
      </c>
    </row>
    <row r="2368" spans="11:12">
      <c r="K2368" s="435">
        <v>8753</v>
      </c>
      <c r="L2368" t="s">
        <v>208</v>
      </c>
    </row>
    <row r="2369" spans="11:12">
      <c r="K2369" s="435">
        <v>8755</v>
      </c>
      <c r="L2369" t="s">
        <v>208</v>
      </c>
    </row>
    <row r="2370" spans="11:12">
      <c r="K2370" s="435">
        <v>8757</v>
      </c>
      <c r="L2370" t="s">
        <v>208</v>
      </c>
    </row>
    <row r="2371" spans="11:12">
      <c r="K2371" s="435">
        <v>8758</v>
      </c>
      <c r="L2371" t="s">
        <v>208</v>
      </c>
    </row>
    <row r="2372" spans="11:12">
      <c r="K2372" s="435">
        <v>8759</v>
      </c>
      <c r="L2372" t="s">
        <v>208</v>
      </c>
    </row>
    <row r="2373" spans="11:12">
      <c r="K2373" s="435">
        <v>8801</v>
      </c>
      <c r="L2373" t="s">
        <v>214</v>
      </c>
    </row>
    <row r="2374" spans="11:12">
      <c r="K2374" s="435">
        <v>8802</v>
      </c>
      <c r="L2374" t="s">
        <v>214</v>
      </c>
    </row>
    <row r="2375" spans="11:12">
      <c r="K2375" s="435">
        <v>8804</v>
      </c>
      <c r="L2375" t="s">
        <v>214</v>
      </c>
    </row>
    <row r="2376" spans="11:12">
      <c r="K2376" s="435">
        <v>8805</v>
      </c>
      <c r="L2376" t="s">
        <v>208</v>
      </c>
    </row>
    <row r="2377" spans="11:12">
      <c r="K2377" s="435">
        <v>8807</v>
      </c>
      <c r="L2377" t="s">
        <v>214</v>
      </c>
    </row>
    <row r="2378" spans="11:12">
      <c r="K2378" s="435">
        <v>8808</v>
      </c>
      <c r="L2378" t="s">
        <v>214</v>
      </c>
    </row>
    <row r="2379" spans="11:12">
      <c r="K2379" s="435">
        <v>8809</v>
      </c>
      <c r="L2379" t="s">
        <v>214</v>
      </c>
    </row>
    <row r="2380" spans="11:12">
      <c r="K2380" s="435">
        <v>8810</v>
      </c>
      <c r="L2380" t="s">
        <v>208</v>
      </c>
    </row>
    <row r="2381" spans="11:12">
      <c r="K2381" s="435">
        <v>8812</v>
      </c>
      <c r="L2381" t="s">
        <v>208</v>
      </c>
    </row>
    <row r="2382" spans="11:12">
      <c r="K2382" s="435">
        <v>8816</v>
      </c>
      <c r="L2382" t="s">
        <v>214</v>
      </c>
    </row>
    <row r="2383" spans="11:12">
      <c r="K2383" s="435">
        <v>8817</v>
      </c>
      <c r="L2383" t="s">
        <v>208</v>
      </c>
    </row>
    <row r="2384" spans="11:12">
      <c r="K2384" s="435">
        <v>8820</v>
      </c>
      <c r="L2384" t="s">
        <v>208</v>
      </c>
    </row>
    <row r="2385" spans="11:12">
      <c r="K2385" s="435">
        <v>8821</v>
      </c>
      <c r="L2385" t="s">
        <v>214</v>
      </c>
    </row>
    <row r="2386" spans="11:12">
      <c r="K2386" s="435">
        <v>8822</v>
      </c>
      <c r="L2386" t="s">
        <v>214</v>
      </c>
    </row>
    <row r="2387" spans="11:12">
      <c r="K2387" s="435">
        <v>8823</v>
      </c>
      <c r="L2387" t="s">
        <v>214</v>
      </c>
    </row>
    <row r="2388" spans="11:12">
      <c r="K2388" s="435">
        <v>8824</v>
      </c>
      <c r="L2388" t="s">
        <v>214</v>
      </c>
    </row>
    <row r="2389" spans="11:12">
      <c r="K2389" s="435">
        <v>8825</v>
      </c>
      <c r="L2389" t="s">
        <v>214</v>
      </c>
    </row>
    <row r="2390" spans="11:12">
      <c r="K2390" s="435">
        <v>8826</v>
      </c>
      <c r="L2390" t="s">
        <v>214</v>
      </c>
    </row>
    <row r="2391" spans="11:12">
      <c r="K2391" s="435">
        <v>8827</v>
      </c>
      <c r="L2391" t="s">
        <v>214</v>
      </c>
    </row>
    <row r="2392" spans="11:12">
      <c r="K2392" s="435">
        <v>8828</v>
      </c>
      <c r="L2392" t="s">
        <v>208</v>
      </c>
    </row>
    <row r="2393" spans="11:12">
      <c r="K2393" s="435">
        <v>8829</v>
      </c>
      <c r="L2393" t="s">
        <v>214</v>
      </c>
    </row>
    <row r="2394" spans="11:12">
      <c r="K2394" s="435">
        <v>8830</v>
      </c>
      <c r="L2394" t="s">
        <v>208</v>
      </c>
    </row>
    <row r="2395" spans="11:12">
      <c r="K2395" s="435">
        <v>8831</v>
      </c>
      <c r="L2395" t="s">
        <v>214</v>
      </c>
    </row>
    <row r="2396" spans="11:12">
      <c r="K2396" s="435">
        <v>8832</v>
      </c>
      <c r="L2396" t="s">
        <v>208</v>
      </c>
    </row>
    <row r="2397" spans="11:12">
      <c r="K2397" s="435">
        <v>8833</v>
      </c>
      <c r="L2397" t="s">
        <v>214</v>
      </c>
    </row>
    <row r="2398" spans="11:12">
      <c r="K2398" s="435">
        <v>8835</v>
      </c>
      <c r="L2398" t="s">
        <v>214</v>
      </c>
    </row>
    <row r="2399" spans="11:12">
      <c r="K2399" s="435">
        <v>8836</v>
      </c>
      <c r="L2399" t="s">
        <v>208</v>
      </c>
    </row>
    <row r="2400" spans="11:12">
      <c r="K2400" s="435">
        <v>8837</v>
      </c>
      <c r="L2400" t="s">
        <v>208</v>
      </c>
    </row>
    <row r="2401" spans="11:12">
      <c r="K2401" s="435">
        <v>8840</v>
      </c>
      <c r="L2401" t="s">
        <v>208</v>
      </c>
    </row>
    <row r="2402" spans="11:12">
      <c r="K2402" s="435">
        <v>8844</v>
      </c>
      <c r="L2402" t="s">
        <v>214</v>
      </c>
    </row>
    <row r="2403" spans="11:12">
      <c r="K2403" s="435">
        <v>8846</v>
      </c>
      <c r="L2403" t="s">
        <v>208</v>
      </c>
    </row>
    <row r="2404" spans="11:12">
      <c r="K2404" s="435">
        <v>8848</v>
      </c>
      <c r="L2404" t="s">
        <v>214</v>
      </c>
    </row>
    <row r="2405" spans="11:12">
      <c r="K2405" s="435">
        <v>8850</v>
      </c>
      <c r="L2405" t="s">
        <v>208</v>
      </c>
    </row>
    <row r="2406" spans="11:12">
      <c r="K2406" s="435">
        <v>8852</v>
      </c>
      <c r="L2406" t="s">
        <v>214</v>
      </c>
    </row>
    <row r="2407" spans="11:12">
      <c r="K2407" s="435">
        <v>8853</v>
      </c>
      <c r="L2407" t="s">
        <v>214</v>
      </c>
    </row>
    <row r="2408" spans="11:12">
      <c r="K2408" s="435">
        <v>8854</v>
      </c>
      <c r="L2408" t="s">
        <v>208</v>
      </c>
    </row>
    <row r="2409" spans="11:12">
      <c r="K2409" s="435">
        <v>8857</v>
      </c>
      <c r="L2409" t="s">
        <v>208</v>
      </c>
    </row>
    <row r="2410" spans="11:12">
      <c r="K2410" s="435">
        <v>8858</v>
      </c>
      <c r="L2410" t="s">
        <v>214</v>
      </c>
    </row>
    <row r="2411" spans="11:12">
      <c r="K2411" s="435">
        <v>8859</v>
      </c>
      <c r="L2411" t="s">
        <v>208</v>
      </c>
    </row>
    <row r="2412" spans="11:12">
      <c r="K2412" s="435">
        <v>8861</v>
      </c>
      <c r="L2412" t="s">
        <v>208</v>
      </c>
    </row>
    <row r="2413" spans="11:12">
      <c r="K2413" s="435">
        <v>8863</v>
      </c>
      <c r="L2413" t="s">
        <v>208</v>
      </c>
    </row>
    <row r="2414" spans="11:12">
      <c r="K2414" s="435">
        <v>8865</v>
      </c>
      <c r="L2414" t="s">
        <v>214</v>
      </c>
    </row>
    <row r="2415" spans="11:12">
      <c r="K2415" s="435">
        <v>8867</v>
      </c>
      <c r="L2415" t="s">
        <v>214</v>
      </c>
    </row>
    <row r="2416" spans="11:12">
      <c r="K2416" s="435">
        <v>8869</v>
      </c>
      <c r="L2416" t="s">
        <v>214</v>
      </c>
    </row>
    <row r="2417" spans="11:12">
      <c r="K2417" s="435">
        <v>8872</v>
      </c>
      <c r="L2417" t="s">
        <v>208</v>
      </c>
    </row>
    <row r="2418" spans="11:12">
      <c r="K2418" s="435">
        <v>8873</v>
      </c>
      <c r="L2418" t="s">
        <v>214</v>
      </c>
    </row>
    <row r="2419" spans="11:12">
      <c r="K2419" s="435">
        <v>8876</v>
      </c>
      <c r="L2419" t="s">
        <v>214</v>
      </c>
    </row>
    <row r="2420" spans="11:12">
      <c r="K2420" s="435">
        <v>8879</v>
      </c>
      <c r="L2420" t="s">
        <v>208</v>
      </c>
    </row>
    <row r="2421" spans="11:12">
      <c r="K2421" s="435">
        <v>8880</v>
      </c>
      <c r="L2421" t="s">
        <v>208</v>
      </c>
    </row>
    <row r="2422" spans="11:12">
      <c r="K2422" s="435">
        <v>8882</v>
      </c>
      <c r="L2422" t="s">
        <v>208</v>
      </c>
    </row>
    <row r="2423" spans="11:12">
      <c r="K2423" s="435">
        <v>8884</v>
      </c>
      <c r="L2423" t="s">
        <v>208</v>
      </c>
    </row>
    <row r="2424" spans="11:12">
      <c r="K2424" s="435">
        <v>8886</v>
      </c>
      <c r="L2424" t="s">
        <v>214</v>
      </c>
    </row>
    <row r="2425" spans="11:12">
      <c r="K2425" s="435">
        <v>8887</v>
      </c>
      <c r="L2425" t="s">
        <v>214</v>
      </c>
    </row>
    <row r="2426" spans="11:12">
      <c r="K2426" s="435">
        <v>8889</v>
      </c>
      <c r="L2426" t="s">
        <v>214</v>
      </c>
    </row>
    <row r="2427" spans="11:12">
      <c r="K2427" s="435">
        <v>8890</v>
      </c>
      <c r="L2427" t="s">
        <v>214</v>
      </c>
    </row>
    <row r="2428" spans="11:12">
      <c r="K2428" s="435">
        <v>8901</v>
      </c>
      <c r="L2428" t="s">
        <v>208</v>
      </c>
    </row>
    <row r="2429" spans="11:12">
      <c r="K2429" s="435">
        <v>8902</v>
      </c>
      <c r="L2429" t="s">
        <v>214</v>
      </c>
    </row>
    <row r="2430" spans="11:12">
      <c r="K2430" s="435">
        <v>8904</v>
      </c>
      <c r="L2430" t="s">
        <v>208</v>
      </c>
    </row>
    <row r="2431" spans="11:12">
      <c r="K2431" s="435">
        <v>10001</v>
      </c>
      <c r="L2431" t="s">
        <v>208</v>
      </c>
    </row>
    <row r="2432" spans="11:12">
      <c r="K2432" s="435">
        <v>10002</v>
      </c>
      <c r="L2432" t="s">
        <v>208</v>
      </c>
    </row>
    <row r="2433" spans="11:12">
      <c r="K2433" s="435">
        <v>10003</v>
      </c>
      <c r="L2433" t="s">
        <v>208</v>
      </c>
    </row>
    <row r="2434" spans="11:12">
      <c r="K2434" s="435">
        <v>10004</v>
      </c>
      <c r="L2434" t="s">
        <v>214</v>
      </c>
    </row>
    <row r="2435" spans="11:12">
      <c r="K2435" s="435">
        <v>10005</v>
      </c>
      <c r="L2435" t="s">
        <v>214</v>
      </c>
    </row>
    <row r="2436" spans="11:12">
      <c r="K2436" s="435">
        <v>10006</v>
      </c>
      <c r="L2436" t="s">
        <v>214</v>
      </c>
    </row>
    <row r="2437" spans="11:12">
      <c r="K2437" s="435">
        <v>10007</v>
      </c>
      <c r="L2437" t="s">
        <v>214</v>
      </c>
    </row>
    <row r="2438" spans="11:12">
      <c r="K2438" s="435">
        <v>10009</v>
      </c>
      <c r="L2438" t="s">
        <v>208</v>
      </c>
    </row>
    <row r="2439" spans="11:12">
      <c r="K2439" s="435">
        <v>10010</v>
      </c>
      <c r="L2439" t="s">
        <v>208</v>
      </c>
    </row>
    <row r="2440" spans="11:12">
      <c r="K2440" s="435">
        <v>10011</v>
      </c>
      <c r="L2440" t="s">
        <v>214</v>
      </c>
    </row>
    <row r="2441" spans="11:12">
      <c r="K2441" s="435">
        <v>10012</v>
      </c>
      <c r="L2441" t="s">
        <v>208</v>
      </c>
    </row>
    <row r="2442" spans="11:12">
      <c r="K2442" s="435">
        <v>10013</v>
      </c>
      <c r="L2442" t="s">
        <v>214</v>
      </c>
    </row>
    <row r="2443" spans="11:12">
      <c r="K2443" s="435">
        <v>10014</v>
      </c>
      <c r="L2443" t="s">
        <v>214</v>
      </c>
    </row>
    <row r="2444" spans="11:12">
      <c r="K2444" s="435">
        <v>10016</v>
      </c>
      <c r="L2444" t="s">
        <v>208</v>
      </c>
    </row>
    <row r="2445" spans="11:12">
      <c r="K2445" s="435">
        <v>10017</v>
      </c>
      <c r="L2445" t="s">
        <v>208</v>
      </c>
    </row>
    <row r="2446" spans="11:12">
      <c r="K2446" s="435">
        <v>10018</v>
      </c>
      <c r="L2446" t="s">
        <v>208</v>
      </c>
    </row>
    <row r="2447" spans="11:12">
      <c r="K2447" s="435">
        <v>10019</v>
      </c>
      <c r="L2447" t="s">
        <v>208</v>
      </c>
    </row>
    <row r="2448" spans="11:12">
      <c r="K2448" s="435">
        <v>10020</v>
      </c>
      <c r="L2448" t="s">
        <v>208</v>
      </c>
    </row>
    <row r="2449" spans="11:12">
      <c r="K2449" s="435">
        <v>10021</v>
      </c>
      <c r="L2449" t="s">
        <v>208</v>
      </c>
    </row>
    <row r="2450" spans="11:12">
      <c r="K2450" s="435">
        <v>10022</v>
      </c>
      <c r="L2450" t="s">
        <v>208</v>
      </c>
    </row>
    <row r="2451" spans="11:12">
      <c r="K2451" s="435">
        <v>10023</v>
      </c>
      <c r="L2451" t="s">
        <v>208</v>
      </c>
    </row>
    <row r="2452" spans="11:12">
      <c r="K2452" s="435">
        <v>10024</v>
      </c>
      <c r="L2452" t="s">
        <v>208</v>
      </c>
    </row>
    <row r="2453" spans="11:12">
      <c r="K2453" s="435">
        <v>10025</v>
      </c>
      <c r="L2453" t="s">
        <v>208</v>
      </c>
    </row>
    <row r="2454" spans="11:12">
      <c r="K2454" s="435">
        <v>10026</v>
      </c>
      <c r="L2454" t="s">
        <v>208</v>
      </c>
    </row>
    <row r="2455" spans="11:12">
      <c r="K2455" s="435">
        <v>10027</v>
      </c>
      <c r="L2455" t="s">
        <v>208</v>
      </c>
    </row>
    <row r="2456" spans="11:12">
      <c r="K2456" s="435">
        <v>10028</v>
      </c>
      <c r="L2456" t="s">
        <v>208</v>
      </c>
    </row>
    <row r="2457" spans="11:12">
      <c r="K2457" s="435">
        <v>10029</v>
      </c>
      <c r="L2457" t="s">
        <v>208</v>
      </c>
    </row>
    <row r="2458" spans="11:12">
      <c r="K2458" s="435">
        <v>10030</v>
      </c>
      <c r="L2458" t="s">
        <v>208</v>
      </c>
    </row>
    <row r="2459" spans="11:12">
      <c r="K2459" s="435">
        <v>10031</v>
      </c>
      <c r="L2459" t="s">
        <v>208</v>
      </c>
    </row>
    <row r="2460" spans="11:12">
      <c r="K2460" s="435">
        <v>10032</v>
      </c>
      <c r="L2460" t="s">
        <v>208</v>
      </c>
    </row>
    <row r="2461" spans="11:12">
      <c r="K2461" s="435">
        <v>10033</v>
      </c>
      <c r="L2461" t="s">
        <v>208</v>
      </c>
    </row>
    <row r="2462" spans="11:12">
      <c r="K2462" s="435">
        <v>10034</v>
      </c>
      <c r="L2462" t="s">
        <v>208</v>
      </c>
    </row>
    <row r="2463" spans="11:12">
      <c r="K2463" s="435">
        <v>10035</v>
      </c>
      <c r="L2463" t="s">
        <v>208</v>
      </c>
    </row>
    <row r="2464" spans="11:12">
      <c r="K2464" s="435">
        <v>10036</v>
      </c>
      <c r="L2464" t="s">
        <v>208</v>
      </c>
    </row>
    <row r="2465" spans="11:12">
      <c r="K2465" s="435">
        <v>10037</v>
      </c>
      <c r="L2465" t="s">
        <v>208</v>
      </c>
    </row>
    <row r="2466" spans="11:12">
      <c r="K2466" s="435">
        <v>10038</v>
      </c>
      <c r="L2466" t="s">
        <v>214</v>
      </c>
    </row>
    <row r="2467" spans="11:12">
      <c r="K2467" s="435">
        <v>10039</v>
      </c>
      <c r="L2467" t="s">
        <v>208</v>
      </c>
    </row>
    <row r="2468" spans="11:12">
      <c r="K2468" s="435">
        <v>10040</v>
      </c>
      <c r="L2468" t="s">
        <v>208</v>
      </c>
    </row>
    <row r="2469" spans="11:12">
      <c r="K2469" s="435">
        <v>10044</v>
      </c>
      <c r="L2469" t="s">
        <v>208</v>
      </c>
    </row>
    <row r="2470" spans="11:12">
      <c r="K2470" s="435">
        <v>10065</v>
      </c>
      <c r="L2470" t="s">
        <v>208</v>
      </c>
    </row>
    <row r="2471" spans="11:12">
      <c r="K2471" s="435">
        <v>10069</v>
      </c>
      <c r="L2471" t="s">
        <v>208</v>
      </c>
    </row>
    <row r="2472" spans="11:12">
      <c r="K2472" s="435">
        <v>10075</v>
      </c>
      <c r="L2472" t="s">
        <v>208</v>
      </c>
    </row>
    <row r="2473" spans="11:12">
      <c r="K2473" s="435">
        <v>10103</v>
      </c>
      <c r="L2473" t="s">
        <v>208</v>
      </c>
    </row>
    <row r="2474" spans="11:12">
      <c r="K2474" s="435">
        <v>10110</v>
      </c>
      <c r="L2474" t="s">
        <v>208</v>
      </c>
    </row>
    <row r="2475" spans="11:12">
      <c r="K2475" s="435">
        <v>10111</v>
      </c>
      <c r="L2475" t="s">
        <v>208</v>
      </c>
    </row>
    <row r="2476" spans="11:12">
      <c r="K2476" s="435">
        <v>10112</v>
      </c>
      <c r="L2476" t="s">
        <v>208</v>
      </c>
    </row>
    <row r="2477" spans="11:12">
      <c r="K2477" s="435">
        <v>10115</v>
      </c>
      <c r="L2477" t="s">
        <v>208</v>
      </c>
    </row>
    <row r="2478" spans="11:12">
      <c r="K2478" s="435">
        <v>10119</v>
      </c>
      <c r="L2478" t="s">
        <v>208</v>
      </c>
    </row>
    <row r="2479" spans="11:12">
      <c r="K2479" s="435">
        <v>10128</v>
      </c>
      <c r="L2479" t="s">
        <v>208</v>
      </c>
    </row>
    <row r="2480" spans="11:12">
      <c r="K2480" s="435">
        <v>10152</v>
      </c>
      <c r="L2480" t="s">
        <v>208</v>
      </c>
    </row>
    <row r="2481" spans="11:12">
      <c r="K2481" s="435">
        <v>10153</v>
      </c>
      <c r="L2481" t="s">
        <v>208</v>
      </c>
    </row>
    <row r="2482" spans="11:12">
      <c r="K2482" s="435">
        <v>10154</v>
      </c>
      <c r="L2482" t="s">
        <v>208</v>
      </c>
    </row>
    <row r="2483" spans="11:12">
      <c r="K2483" s="435">
        <v>10162</v>
      </c>
      <c r="L2483" t="s">
        <v>208</v>
      </c>
    </row>
    <row r="2484" spans="11:12">
      <c r="K2484" s="435">
        <v>10165</v>
      </c>
      <c r="L2484" t="s">
        <v>208</v>
      </c>
    </row>
    <row r="2485" spans="11:12">
      <c r="K2485" s="435">
        <v>10167</v>
      </c>
      <c r="L2485" t="s">
        <v>208</v>
      </c>
    </row>
    <row r="2486" spans="11:12">
      <c r="K2486" s="435">
        <v>10168</v>
      </c>
      <c r="L2486" t="s">
        <v>208</v>
      </c>
    </row>
    <row r="2487" spans="11:12">
      <c r="K2487" s="435">
        <v>10169</v>
      </c>
      <c r="L2487" t="s">
        <v>208</v>
      </c>
    </row>
    <row r="2488" spans="11:12">
      <c r="K2488" s="435">
        <v>10170</v>
      </c>
      <c r="L2488" t="s">
        <v>208</v>
      </c>
    </row>
    <row r="2489" spans="11:12">
      <c r="K2489" s="435">
        <v>10171</v>
      </c>
      <c r="L2489" t="s">
        <v>208</v>
      </c>
    </row>
    <row r="2490" spans="11:12">
      <c r="K2490" s="435">
        <v>10172</v>
      </c>
      <c r="L2490" t="s">
        <v>208</v>
      </c>
    </row>
    <row r="2491" spans="11:12">
      <c r="K2491" s="435">
        <v>10173</v>
      </c>
      <c r="L2491" t="s">
        <v>208</v>
      </c>
    </row>
    <row r="2492" spans="11:12">
      <c r="K2492" s="435">
        <v>10174</v>
      </c>
      <c r="L2492" t="s">
        <v>208</v>
      </c>
    </row>
    <row r="2493" spans="11:12">
      <c r="K2493" s="435">
        <v>10177</v>
      </c>
      <c r="L2493" t="s">
        <v>208</v>
      </c>
    </row>
    <row r="2494" spans="11:12">
      <c r="K2494" s="435">
        <v>10199</v>
      </c>
      <c r="L2494" t="s">
        <v>208</v>
      </c>
    </row>
    <row r="2495" spans="11:12">
      <c r="K2495" s="435">
        <v>10271</v>
      </c>
      <c r="L2495" t="s">
        <v>214</v>
      </c>
    </row>
    <row r="2496" spans="11:12">
      <c r="K2496" s="435">
        <v>10278</v>
      </c>
      <c r="L2496" t="s">
        <v>214</v>
      </c>
    </row>
    <row r="2497" spans="11:12">
      <c r="K2497" s="435">
        <v>10279</v>
      </c>
      <c r="L2497" t="s">
        <v>214</v>
      </c>
    </row>
    <row r="2498" spans="11:12">
      <c r="K2498" s="435">
        <v>10280</v>
      </c>
      <c r="L2498" t="s">
        <v>214</v>
      </c>
    </row>
    <row r="2499" spans="11:12">
      <c r="K2499" s="435">
        <v>10282</v>
      </c>
      <c r="L2499" t="s">
        <v>214</v>
      </c>
    </row>
    <row r="2500" spans="11:12">
      <c r="K2500" s="435">
        <v>10301</v>
      </c>
      <c r="L2500" t="s">
        <v>208</v>
      </c>
    </row>
    <row r="2501" spans="11:12">
      <c r="K2501" s="435">
        <v>10302</v>
      </c>
      <c r="L2501" t="s">
        <v>208</v>
      </c>
    </row>
    <row r="2502" spans="11:12">
      <c r="K2502" s="435">
        <v>10303</v>
      </c>
      <c r="L2502" t="s">
        <v>208</v>
      </c>
    </row>
    <row r="2503" spans="11:12">
      <c r="K2503" s="435">
        <v>10304</v>
      </c>
      <c r="L2503" t="s">
        <v>208</v>
      </c>
    </row>
    <row r="2504" spans="11:12">
      <c r="K2504" s="435">
        <v>10305</v>
      </c>
      <c r="L2504" t="s">
        <v>208</v>
      </c>
    </row>
    <row r="2505" spans="11:12">
      <c r="K2505" s="435">
        <v>10306</v>
      </c>
      <c r="L2505" t="s">
        <v>208</v>
      </c>
    </row>
    <row r="2506" spans="11:12">
      <c r="K2506" s="435">
        <v>10307</v>
      </c>
      <c r="L2506" t="s">
        <v>208</v>
      </c>
    </row>
    <row r="2507" spans="11:12">
      <c r="K2507" s="435">
        <v>10308</v>
      </c>
      <c r="L2507" t="s">
        <v>208</v>
      </c>
    </row>
    <row r="2508" spans="11:12">
      <c r="K2508" s="435">
        <v>10309</v>
      </c>
      <c r="L2508" t="s">
        <v>208</v>
      </c>
    </row>
    <row r="2509" spans="11:12">
      <c r="K2509" s="435">
        <v>10310</v>
      </c>
      <c r="L2509" t="s">
        <v>208</v>
      </c>
    </row>
    <row r="2510" spans="11:12">
      <c r="K2510" s="435">
        <v>10311</v>
      </c>
      <c r="L2510" t="s">
        <v>208</v>
      </c>
    </row>
    <row r="2511" spans="11:12">
      <c r="K2511" s="435">
        <v>10312</v>
      </c>
      <c r="L2511" t="s">
        <v>208</v>
      </c>
    </row>
    <row r="2512" spans="11:12">
      <c r="K2512" s="435">
        <v>10314</v>
      </c>
      <c r="L2512" t="s">
        <v>208</v>
      </c>
    </row>
    <row r="2513" spans="11:12">
      <c r="K2513" s="435">
        <v>10451</v>
      </c>
      <c r="L2513" t="s">
        <v>208</v>
      </c>
    </row>
    <row r="2514" spans="11:12">
      <c r="K2514" s="435">
        <v>10452</v>
      </c>
      <c r="L2514" t="s">
        <v>208</v>
      </c>
    </row>
    <row r="2515" spans="11:12">
      <c r="K2515" s="435">
        <v>10453</v>
      </c>
      <c r="L2515" t="s">
        <v>208</v>
      </c>
    </row>
    <row r="2516" spans="11:12">
      <c r="K2516" s="435">
        <v>10454</v>
      </c>
      <c r="L2516" t="s">
        <v>208</v>
      </c>
    </row>
    <row r="2517" spans="11:12">
      <c r="K2517" s="435">
        <v>10455</v>
      </c>
      <c r="L2517" t="s">
        <v>208</v>
      </c>
    </row>
    <row r="2518" spans="11:12">
      <c r="K2518" s="435">
        <v>10456</v>
      </c>
      <c r="L2518" t="s">
        <v>208</v>
      </c>
    </row>
    <row r="2519" spans="11:12">
      <c r="K2519" s="435">
        <v>10457</v>
      </c>
      <c r="L2519" t="s">
        <v>208</v>
      </c>
    </row>
    <row r="2520" spans="11:12">
      <c r="K2520" s="435">
        <v>10458</v>
      </c>
      <c r="L2520" t="s">
        <v>208</v>
      </c>
    </row>
    <row r="2521" spans="11:12">
      <c r="K2521" s="435">
        <v>10459</v>
      </c>
      <c r="L2521" t="s">
        <v>208</v>
      </c>
    </row>
    <row r="2522" spans="11:12">
      <c r="K2522" s="435">
        <v>10460</v>
      </c>
      <c r="L2522" t="s">
        <v>208</v>
      </c>
    </row>
    <row r="2523" spans="11:12">
      <c r="K2523" s="435">
        <v>10461</v>
      </c>
      <c r="L2523" t="s">
        <v>208</v>
      </c>
    </row>
    <row r="2524" spans="11:12">
      <c r="K2524" s="435">
        <v>10462</v>
      </c>
      <c r="L2524" t="s">
        <v>208</v>
      </c>
    </row>
    <row r="2525" spans="11:12">
      <c r="K2525" s="435">
        <v>10463</v>
      </c>
      <c r="L2525" t="s">
        <v>208</v>
      </c>
    </row>
    <row r="2526" spans="11:12">
      <c r="K2526" s="435">
        <v>10464</v>
      </c>
      <c r="L2526" t="s">
        <v>208</v>
      </c>
    </row>
    <row r="2527" spans="11:12">
      <c r="K2527" s="435">
        <v>10465</v>
      </c>
      <c r="L2527" t="s">
        <v>208</v>
      </c>
    </row>
    <row r="2528" spans="11:12">
      <c r="K2528" s="435">
        <v>10466</v>
      </c>
      <c r="L2528" t="s">
        <v>208</v>
      </c>
    </row>
    <row r="2529" spans="11:12">
      <c r="K2529" s="435">
        <v>10467</v>
      </c>
      <c r="L2529" t="s">
        <v>208</v>
      </c>
    </row>
    <row r="2530" spans="11:12">
      <c r="K2530" s="435">
        <v>10468</v>
      </c>
      <c r="L2530" t="s">
        <v>208</v>
      </c>
    </row>
    <row r="2531" spans="11:12">
      <c r="K2531" s="435">
        <v>10469</v>
      </c>
      <c r="L2531" t="s">
        <v>208</v>
      </c>
    </row>
    <row r="2532" spans="11:12">
      <c r="K2532" s="435">
        <v>10470</v>
      </c>
      <c r="L2532" t="s">
        <v>208</v>
      </c>
    </row>
    <row r="2533" spans="11:12">
      <c r="K2533" s="435">
        <v>10471</v>
      </c>
      <c r="L2533" t="s">
        <v>208</v>
      </c>
    </row>
    <row r="2534" spans="11:12">
      <c r="K2534" s="435">
        <v>10472</v>
      </c>
      <c r="L2534" t="s">
        <v>208</v>
      </c>
    </row>
    <row r="2535" spans="11:12">
      <c r="K2535" s="435">
        <v>10473</v>
      </c>
      <c r="L2535" t="s">
        <v>208</v>
      </c>
    </row>
    <row r="2536" spans="11:12">
      <c r="K2536" s="435">
        <v>10474</v>
      </c>
      <c r="L2536" t="s">
        <v>208</v>
      </c>
    </row>
    <row r="2537" spans="11:12">
      <c r="K2537" s="435">
        <v>10475</v>
      </c>
      <c r="L2537" t="s">
        <v>208</v>
      </c>
    </row>
    <row r="2538" spans="11:12">
      <c r="K2538" s="435">
        <v>10501</v>
      </c>
      <c r="L2538" t="s">
        <v>208</v>
      </c>
    </row>
    <row r="2539" spans="11:12">
      <c r="K2539" s="435">
        <v>10502</v>
      </c>
      <c r="L2539" t="s">
        <v>208</v>
      </c>
    </row>
    <row r="2540" spans="11:12">
      <c r="K2540" s="435">
        <v>10503</v>
      </c>
      <c r="L2540" t="s">
        <v>208</v>
      </c>
    </row>
    <row r="2541" spans="11:12">
      <c r="K2541" s="435">
        <v>10504</v>
      </c>
      <c r="L2541" t="s">
        <v>208</v>
      </c>
    </row>
    <row r="2542" spans="11:12">
      <c r="K2542" s="435">
        <v>10505</v>
      </c>
      <c r="L2542" t="s">
        <v>208</v>
      </c>
    </row>
    <row r="2543" spans="11:12">
      <c r="K2543" s="435">
        <v>10506</v>
      </c>
      <c r="L2543" t="s">
        <v>208</v>
      </c>
    </row>
    <row r="2544" spans="11:12">
      <c r="K2544" s="435">
        <v>10507</v>
      </c>
      <c r="L2544" t="s">
        <v>208</v>
      </c>
    </row>
    <row r="2545" spans="11:12">
      <c r="K2545" s="435">
        <v>10509</v>
      </c>
      <c r="L2545" t="s">
        <v>214</v>
      </c>
    </row>
    <row r="2546" spans="11:12">
      <c r="K2546" s="435">
        <v>10510</v>
      </c>
      <c r="L2546" t="s">
        <v>208</v>
      </c>
    </row>
    <row r="2547" spans="11:12">
      <c r="K2547" s="435">
        <v>10511</v>
      </c>
      <c r="L2547" t="s">
        <v>214</v>
      </c>
    </row>
    <row r="2548" spans="11:12">
      <c r="K2548" s="435">
        <v>10512</v>
      </c>
      <c r="L2548" t="s">
        <v>214</v>
      </c>
    </row>
    <row r="2549" spans="11:12">
      <c r="K2549" s="435">
        <v>10514</v>
      </c>
      <c r="L2549" t="s">
        <v>208</v>
      </c>
    </row>
    <row r="2550" spans="11:12">
      <c r="K2550" s="435">
        <v>10516</v>
      </c>
      <c r="L2550" t="s">
        <v>214</v>
      </c>
    </row>
    <row r="2551" spans="11:12">
      <c r="K2551" s="435">
        <v>10517</v>
      </c>
      <c r="L2551" t="s">
        <v>214</v>
      </c>
    </row>
    <row r="2552" spans="11:12">
      <c r="K2552" s="435">
        <v>10518</v>
      </c>
      <c r="L2552" t="s">
        <v>208</v>
      </c>
    </row>
    <row r="2553" spans="11:12">
      <c r="K2553" s="435">
        <v>10519</v>
      </c>
      <c r="L2553" t="s">
        <v>208</v>
      </c>
    </row>
    <row r="2554" spans="11:12">
      <c r="K2554" s="435">
        <v>10520</v>
      </c>
      <c r="L2554" t="s">
        <v>208</v>
      </c>
    </row>
    <row r="2555" spans="11:12">
      <c r="K2555" s="435">
        <v>10522</v>
      </c>
      <c r="L2555" t="s">
        <v>208</v>
      </c>
    </row>
    <row r="2556" spans="11:12">
      <c r="K2556" s="435">
        <v>10523</v>
      </c>
      <c r="L2556" t="s">
        <v>208</v>
      </c>
    </row>
    <row r="2557" spans="11:12">
      <c r="K2557" s="435">
        <v>10524</v>
      </c>
      <c r="L2557" t="s">
        <v>214</v>
      </c>
    </row>
    <row r="2558" spans="11:12">
      <c r="K2558" s="435">
        <v>10526</v>
      </c>
      <c r="L2558" t="s">
        <v>208</v>
      </c>
    </row>
    <row r="2559" spans="11:12">
      <c r="K2559" s="435">
        <v>10527</v>
      </c>
      <c r="L2559" t="s">
        <v>208</v>
      </c>
    </row>
    <row r="2560" spans="11:12">
      <c r="K2560" s="435">
        <v>10528</v>
      </c>
      <c r="L2560" t="s">
        <v>208</v>
      </c>
    </row>
    <row r="2561" spans="11:12">
      <c r="K2561" s="435">
        <v>10530</v>
      </c>
      <c r="L2561" t="s">
        <v>208</v>
      </c>
    </row>
    <row r="2562" spans="11:12">
      <c r="K2562" s="435">
        <v>10532</v>
      </c>
      <c r="L2562" t="s">
        <v>208</v>
      </c>
    </row>
    <row r="2563" spans="11:12">
      <c r="K2563" s="435">
        <v>10533</v>
      </c>
      <c r="L2563" t="s">
        <v>208</v>
      </c>
    </row>
    <row r="2564" spans="11:12">
      <c r="K2564" s="435">
        <v>10535</v>
      </c>
      <c r="L2564" t="s">
        <v>214</v>
      </c>
    </row>
    <row r="2565" spans="11:12">
      <c r="K2565" s="435">
        <v>10536</v>
      </c>
      <c r="L2565" t="s">
        <v>208</v>
      </c>
    </row>
    <row r="2566" spans="11:12">
      <c r="K2566" s="435">
        <v>10537</v>
      </c>
      <c r="L2566" t="s">
        <v>214</v>
      </c>
    </row>
    <row r="2567" spans="11:12">
      <c r="K2567" s="435">
        <v>10538</v>
      </c>
      <c r="L2567" t="s">
        <v>208</v>
      </c>
    </row>
    <row r="2568" spans="11:12">
      <c r="K2568" s="435">
        <v>10541</v>
      </c>
      <c r="L2568" t="s">
        <v>214</v>
      </c>
    </row>
    <row r="2569" spans="11:12">
      <c r="K2569" s="435">
        <v>10543</v>
      </c>
      <c r="L2569" t="s">
        <v>208</v>
      </c>
    </row>
    <row r="2570" spans="11:12">
      <c r="K2570" s="435">
        <v>10545</v>
      </c>
      <c r="L2570" t="s">
        <v>208</v>
      </c>
    </row>
    <row r="2571" spans="11:12">
      <c r="K2571" s="435">
        <v>10546</v>
      </c>
      <c r="L2571" t="s">
        <v>214</v>
      </c>
    </row>
    <row r="2572" spans="11:12">
      <c r="K2572" s="435">
        <v>10547</v>
      </c>
      <c r="L2572" t="s">
        <v>214</v>
      </c>
    </row>
    <row r="2573" spans="11:12">
      <c r="K2573" s="435">
        <v>10548</v>
      </c>
      <c r="L2573" t="s">
        <v>214</v>
      </c>
    </row>
    <row r="2574" spans="11:12">
      <c r="K2574" s="435">
        <v>10549</v>
      </c>
      <c r="L2574" t="s">
        <v>214</v>
      </c>
    </row>
    <row r="2575" spans="11:12">
      <c r="K2575" s="435">
        <v>10550</v>
      </c>
      <c r="L2575" t="s">
        <v>208</v>
      </c>
    </row>
    <row r="2576" spans="11:12">
      <c r="K2576" s="435">
        <v>10552</v>
      </c>
      <c r="L2576" t="s">
        <v>208</v>
      </c>
    </row>
    <row r="2577" spans="11:12">
      <c r="K2577" s="435">
        <v>10553</v>
      </c>
      <c r="L2577" t="s">
        <v>208</v>
      </c>
    </row>
    <row r="2578" spans="11:12">
      <c r="K2578" s="435">
        <v>10560</v>
      </c>
      <c r="L2578" t="s">
        <v>214</v>
      </c>
    </row>
    <row r="2579" spans="11:12">
      <c r="K2579" s="435">
        <v>10562</v>
      </c>
      <c r="L2579" t="s">
        <v>208</v>
      </c>
    </row>
    <row r="2580" spans="11:12">
      <c r="K2580" s="435">
        <v>10566</v>
      </c>
      <c r="L2580" t="s">
        <v>214</v>
      </c>
    </row>
    <row r="2581" spans="11:12">
      <c r="K2581" s="435">
        <v>10567</v>
      </c>
      <c r="L2581" t="s">
        <v>214</v>
      </c>
    </row>
    <row r="2582" spans="11:12">
      <c r="K2582" s="435">
        <v>10570</v>
      </c>
      <c r="L2582" t="s">
        <v>208</v>
      </c>
    </row>
    <row r="2583" spans="11:12">
      <c r="K2583" s="435">
        <v>10573</v>
      </c>
      <c r="L2583" t="s">
        <v>208</v>
      </c>
    </row>
    <row r="2584" spans="11:12">
      <c r="K2584" s="435">
        <v>10576</v>
      </c>
      <c r="L2584" t="s">
        <v>208</v>
      </c>
    </row>
    <row r="2585" spans="11:12">
      <c r="K2585" s="435">
        <v>10577</v>
      </c>
      <c r="L2585" t="s">
        <v>208</v>
      </c>
    </row>
    <row r="2586" spans="11:12">
      <c r="K2586" s="435">
        <v>10578</v>
      </c>
      <c r="L2586" t="s">
        <v>208</v>
      </c>
    </row>
    <row r="2587" spans="11:12">
      <c r="K2587" s="435">
        <v>10579</v>
      </c>
      <c r="L2587" t="s">
        <v>214</v>
      </c>
    </row>
    <row r="2588" spans="11:12">
      <c r="K2588" s="435">
        <v>10580</v>
      </c>
      <c r="L2588" t="s">
        <v>208</v>
      </c>
    </row>
    <row r="2589" spans="11:12">
      <c r="K2589" s="435">
        <v>10583</v>
      </c>
      <c r="L2589" t="s">
        <v>208</v>
      </c>
    </row>
    <row r="2590" spans="11:12">
      <c r="K2590" s="435">
        <v>10588</v>
      </c>
      <c r="L2590" t="s">
        <v>214</v>
      </c>
    </row>
    <row r="2591" spans="11:12">
      <c r="K2591" s="435">
        <v>10589</v>
      </c>
      <c r="L2591" t="s">
        <v>214</v>
      </c>
    </row>
    <row r="2592" spans="11:12">
      <c r="K2592" s="435">
        <v>10590</v>
      </c>
      <c r="L2592" t="s">
        <v>208</v>
      </c>
    </row>
    <row r="2593" spans="11:12">
      <c r="K2593" s="435">
        <v>10591</v>
      </c>
      <c r="L2593" t="s">
        <v>208</v>
      </c>
    </row>
    <row r="2594" spans="11:12">
      <c r="K2594" s="435">
        <v>10594</v>
      </c>
      <c r="L2594" t="s">
        <v>208</v>
      </c>
    </row>
    <row r="2595" spans="11:12">
      <c r="K2595" s="435">
        <v>10595</v>
      </c>
      <c r="L2595" t="s">
        <v>208</v>
      </c>
    </row>
    <row r="2596" spans="11:12">
      <c r="K2596" s="435">
        <v>10596</v>
      </c>
      <c r="L2596" t="s">
        <v>214</v>
      </c>
    </row>
    <row r="2597" spans="11:12">
      <c r="K2597" s="435">
        <v>10597</v>
      </c>
      <c r="L2597" t="s">
        <v>208</v>
      </c>
    </row>
    <row r="2598" spans="11:12">
      <c r="K2598" s="435">
        <v>10598</v>
      </c>
      <c r="L2598" t="s">
        <v>214</v>
      </c>
    </row>
    <row r="2599" spans="11:12">
      <c r="K2599" s="435">
        <v>10601</v>
      </c>
      <c r="L2599" t="s">
        <v>208</v>
      </c>
    </row>
    <row r="2600" spans="11:12">
      <c r="K2600" s="435">
        <v>10603</v>
      </c>
      <c r="L2600" t="s">
        <v>208</v>
      </c>
    </row>
    <row r="2601" spans="11:12">
      <c r="K2601" s="435">
        <v>10604</v>
      </c>
      <c r="L2601" t="s">
        <v>208</v>
      </c>
    </row>
    <row r="2602" spans="11:12">
      <c r="K2602" s="435">
        <v>10605</v>
      </c>
      <c r="L2602" t="s">
        <v>208</v>
      </c>
    </row>
    <row r="2603" spans="11:12">
      <c r="K2603" s="435">
        <v>10606</v>
      </c>
      <c r="L2603" t="s">
        <v>208</v>
      </c>
    </row>
    <row r="2604" spans="11:12">
      <c r="K2604" s="435">
        <v>10607</v>
      </c>
      <c r="L2604" t="s">
        <v>208</v>
      </c>
    </row>
    <row r="2605" spans="11:12">
      <c r="K2605" s="435">
        <v>10701</v>
      </c>
      <c r="L2605" t="s">
        <v>208</v>
      </c>
    </row>
    <row r="2606" spans="11:12">
      <c r="K2606" s="435">
        <v>10703</v>
      </c>
      <c r="L2606" t="s">
        <v>208</v>
      </c>
    </row>
    <row r="2607" spans="11:12">
      <c r="K2607" s="435">
        <v>10704</v>
      </c>
      <c r="L2607" t="s">
        <v>208</v>
      </c>
    </row>
    <row r="2608" spans="11:12">
      <c r="K2608" s="435">
        <v>10705</v>
      </c>
      <c r="L2608" t="s">
        <v>208</v>
      </c>
    </row>
    <row r="2609" spans="11:12">
      <c r="K2609" s="435">
        <v>10706</v>
      </c>
      <c r="L2609" t="s">
        <v>208</v>
      </c>
    </row>
    <row r="2610" spans="11:12">
      <c r="K2610" s="435">
        <v>10707</v>
      </c>
      <c r="L2610" t="s">
        <v>208</v>
      </c>
    </row>
    <row r="2611" spans="11:12">
      <c r="K2611" s="435">
        <v>10708</v>
      </c>
      <c r="L2611" t="s">
        <v>208</v>
      </c>
    </row>
    <row r="2612" spans="11:12">
      <c r="K2612" s="435">
        <v>10709</v>
      </c>
      <c r="L2612" t="s">
        <v>208</v>
      </c>
    </row>
    <row r="2613" spans="11:12">
      <c r="K2613" s="435">
        <v>10710</v>
      </c>
      <c r="L2613" t="s">
        <v>208</v>
      </c>
    </row>
    <row r="2614" spans="11:12">
      <c r="K2614" s="435">
        <v>10801</v>
      </c>
      <c r="L2614" t="s">
        <v>208</v>
      </c>
    </row>
    <row r="2615" spans="11:12">
      <c r="K2615" s="435">
        <v>10803</v>
      </c>
      <c r="L2615" t="s">
        <v>208</v>
      </c>
    </row>
    <row r="2616" spans="11:12">
      <c r="K2616" s="435">
        <v>10804</v>
      </c>
      <c r="L2616" t="s">
        <v>208</v>
      </c>
    </row>
    <row r="2617" spans="11:12">
      <c r="K2617" s="435">
        <v>10805</v>
      </c>
      <c r="L2617" t="s">
        <v>208</v>
      </c>
    </row>
    <row r="2618" spans="11:12">
      <c r="K2618" s="435">
        <v>10901</v>
      </c>
      <c r="L2618" t="s">
        <v>214</v>
      </c>
    </row>
    <row r="2619" spans="11:12">
      <c r="K2619" s="435">
        <v>10910</v>
      </c>
      <c r="L2619" t="s">
        <v>214</v>
      </c>
    </row>
    <row r="2620" spans="11:12">
      <c r="K2620" s="435">
        <v>10911</v>
      </c>
      <c r="L2620" t="s">
        <v>214</v>
      </c>
    </row>
    <row r="2621" spans="11:12">
      <c r="K2621" s="435">
        <v>10913</v>
      </c>
      <c r="L2621" t="s">
        <v>208</v>
      </c>
    </row>
    <row r="2622" spans="11:12">
      <c r="K2622" s="435">
        <v>10914</v>
      </c>
      <c r="L2622" t="s">
        <v>214</v>
      </c>
    </row>
    <row r="2623" spans="11:12">
      <c r="K2623" s="435">
        <v>10915</v>
      </c>
      <c r="L2623" t="s">
        <v>214</v>
      </c>
    </row>
    <row r="2624" spans="11:12">
      <c r="K2624" s="435">
        <v>10916</v>
      </c>
      <c r="L2624" t="s">
        <v>214</v>
      </c>
    </row>
    <row r="2625" spans="11:12">
      <c r="K2625" s="435">
        <v>10917</v>
      </c>
      <c r="L2625" t="s">
        <v>214</v>
      </c>
    </row>
    <row r="2626" spans="11:12">
      <c r="K2626" s="435">
        <v>10918</v>
      </c>
      <c r="L2626" t="s">
        <v>214</v>
      </c>
    </row>
    <row r="2627" spans="11:12">
      <c r="K2627" s="435">
        <v>10919</v>
      </c>
      <c r="L2627" t="s">
        <v>214</v>
      </c>
    </row>
    <row r="2628" spans="11:12">
      <c r="K2628" s="435">
        <v>10920</v>
      </c>
      <c r="L2628" t="s">
        <v>208</v>
      </c>
    </row>
    <row r="2629" spans="11:12">
      <c r="K2629" s="435">
        <v>10921</v>
      </c>
      <c r="L2629" t="s">
        <v>214</v>
      </c>
    </row>
    <row r="2630" spans="11:12">
      <c r="K2630" s="435">
        <v>10922</v>
      </c>
      <c r="L2630" t="s">
        <v>214</v>
      </c>
    </row>
    <row r="2631" spans="11:12">
      <c r="K2631" s="435">
        <v>10923</v>
      </c>
      <c r="L2631" t="s">
        <v>214</v>
      </c>
    </row>
    <row r="2632" spans="11:12">
      <c r="K2632" s="435">
        <v>10924</v>
      </c>
      <c r="L2632" t="s">
        <v>214</v>
      </c>
    </row>
    <row r="2633" spans="11:12">
      <c r="K2633" s="435">
        <v>10925</v>
      </c>
      <c r="L2633" t="s">
        <v>214</v>
      </c>
    </row>
    <row r="2634" spans="11:12">
      <c r="K2634" s="435">
        <v>10926</v>
      </c>
      <c r="L2634" t="s">
        <v>214</v>
      </c>
    </row>
    <row r="2635" spans="11:12">
      <c r="K2635" s="435">
        <v>10927</v>
      </c>
      <c r="L2635" t="s">
        <v>214</v>
      </c>
    </row>
    <row r="2636" spans="11:12">
      <c r="K2636" s="435">
        <v>10928</v>
      </c>
      <c r="L2636" t="s">
        <v>214</v>
      </c>
    </row>
    <row r="2637" spans="11:12">
      <c r="K2637" s="435">
        <v>10930</v>
      </c>
      <c r="L2637" t="s">
        <v>214</v>
      </c>
    </row>
    <row r="2638" spans="11:12">
      <c r="K2638" s="435">
        <v>10931</v>
      </c>
      <c r="L2638" t="s">
        <v>214</v>
      </c>
    </row>
    <row r="2639" spans="11:12">
      <c r="K2639" s="435">
        <v>10932</v>
      </c>
      <c r="L2639" t="s">
        <v>214</v>
      </c>
    </row>
    <row r="2640" spans="11:12">
      <c r="K2640" s="435">
        <v>10933</v>
      </c>
      <c r="L2640" t="s">
        <v>219</v>
      </c>
    </row>
    <row r="2641" spans="11:12">
      <c r="K2641" s="435">
        <v>10940</v>
      </c>
      <c r="L2641" t="s">
        <v>214</v>
      </c>
    </row>
    <row r="2642" spans="11:12">
      <c r="K2642" s="435">
        <v>10941</v>
      </c>
      <c r="L2642" t="s">
        <v>214</v>
      </c>
    </row>
    <row r="2643" spans="11:12">
      <c r="K2643" s="435">
        <v>10950</v>
      </c>
      <c r="L2643" t="s">
        <v>214</v>
      </c>
    </row>
    <row r="2644" spans="11:12">
      <c r="K2644" s="435">
        <v>10952</v>
      </c>
      <c r="L2644" t="s">
        <v>214</v>
      </c>
    </row>
    <row r="2645" spans="11:12">
      <c r="K2645" s="435">
        <v>10953</v>
      </c>
      <c r="L2645" t="s">
        <v>214</v>
      </c>
    </row>
    <row r="2646" spans="11:12">
      <c r="K2646" s="435">
        <v>10954</v>
      </c>
      <c r="L2646" t="s">
        <v>214</v>
      </c>
    </row>
    <row r="2647" spans="11:12">
      <c r="K2647" s="435">
        <v>10956</v>
      </c>
      <c r="L2647" t="s">
        <v>214</v>
      </c>
    </row>
    <row r="2648" spans="11:12">
      <c r="K2648" s="435">
        <v>10958</v>
      </c>
      <c r="L2648" t="s">
        <v>214</v>
      </c>
    </row>
    <row r="2649" spans="11:12">
      <c r="K2649" s="435">
        <v>10960</v>
      </c>
      <c r="L2649" t="s">
        <v>208</v>
      </c>
    </row>
    <row r="2650" spans="11:12">
      <c r="K2650" s="435">
        <v>10962</v>
      </c>
      <c r="L2650" t="s">
        <v>208</v>
      </c>
    </row>
    <row r="2651" spans="11:12">
      <c r="K2651" s="435">
        <v>10963</v>
      </c>
      <c r="L2651" t="s">
        <v>219</v>
      </c>
    </row>
    <row r="2652" spans="11:12">
      <c r="K2652" s="435">
        <v>10964</v>
      </c>
      <c r="L2652" t="s">
        <v>208</v>
      </c>
    </row>
    <row r="2653" spans="11:12">
      <c r="K2653" s="435">
        <v>10965</v>
      </c>
      <c r="L2653" t="s">
        <v>214</v>
      </c>
    </row>
    <row r="2654" spans="11:12">
      <c r="K2654" s="435">
        <v>10968</v>
      </c>
      <c r="L2654" t="s">
        <v>208</v>
      </c>
    </row>
    <row r="2655" spans="11:12">
      <c r="K2655" s="435">
        <v>10969</v>
      </c>
      <c r="L2655" t="s">
        <v>214</v>
      </c>
    </row>
    <row r="2656" spans="11:12">
      <c r="K2656" s="435">
        <v>10970</v>
      </c>
      <c r="L2656" t="s">
        <v>214</v>
      </c>
    </row>
    <row r="2657" spans="11:12">
      <c r="K2657" s="435">
        <v>10973</v>
      </c>
      <c r="L2657" t="s">
        <v>214</v>
      </c>
    </row>
    <row r="2658" spans="11:12">
      <c r="K2658" s="435">
        <v>10974</v>
      </c>
      <c r="L2658" t="s">
        <v>214</v>
      </c>
    </row>
    <row r="2659" spans="11:12">
      <c r="K2659" s="435">
        <v>10975</v>
      </c>
      <c r="L2659" t="s">
        <v>214</v>
      </c>
    </row>
    <row r="2660" spans="11:12">
      <c r="K2660" s="435">
        <v>10976</v>
      </c>
      <c r="L2660" t="s">
        <v>208</v>
      </c>
    </row>
    <row r="2661" spans="11:12">
      <c r="K2661" s="435">
        <v>10977</v>
      </c>
      <c r="L2661" t="s">
        <v>214</v>
      </c>
    </row>
    <row r="2662" spans="11:12">
      <c r="K2662" s="435">
        <v>10979</v>
      </c>
      <c r="L2662" t="s">
        <v>214</v>
      </c>
    </row>
    <row r="2663" spans="11:12">
      <c r="K2663" s="435">
        <v>10980</v>
      </c>
      <c r="L2663" t="s">
        <v>214</v>
      </c>
    </row>
    <row r="2664" spans="11:12">
      <c r="K2664" s="435">
        <v>10983</v>
      </c>
      <c r="L2664" t="s">
        <v>208</v>
      </c>
    </row>
    <row r="2665" spans="11:12">
      <c r="K2665" s="435">
        <v>10984</v>
      </c>
      <c r="L2665" t="s">
        <v>214</v>
      </c>
    </row>
    <row r="2666" spans="11:12">
      <c r="K2666" s="435">
        <v>10985</v>
      </c>
      <c r="L2666" t="s">
        <v>214</v>
      </c>
    </row>
    <row r="2667" spans="11:12">
      <c r="K2667" s="435">
        <v>10986</v>
      </c>
      <c r="L2667" t="s">
        <v>214</v>
      </c>
    </row>
    <row r="2668" spans="11:12">
      <c r="K2668" s="435">
        <v>10987</v>
      </c>
      <c r="L2668" t="s">
        <v>214</v>
      </c>
    </row>
    <row r="2669" spans="11:12">
      <c r="K2669" s="435">
        <v>10988</v>
      </c>
      <c r="L2669" t="s">
        <v>219</v>
      </c>
    </row>
    <row r="2670" spans="11:12">
      <c r="K2670" s="435">
        <v>10989</v>
      </c>
      <c r="L2670" t="s">
        <v>208</v>
      </c>
    </row>
    <row r="2671" spans="11:12">
      <c r="K2671" s="435">
        <v>10990</v>
      </c>
      <c r="L2671" t="s">
        <v>214</v>
      </c>
    </row>
    <row r="2672" spans="11:12">
      <c r="K2672" s="435">
        <v>10992</v>
      </c>
      <c r="L2672" t="s">
        <v>214</v>
      </c>
    </row>
    <row r="2673" spans="11:12">
      <c r="K2673" s="435">
        <v>10993</v>
      </c>
      <c r="L2673" t="s">
        <v>214</v>
      </c>
    </row>
    <row r="2674" spans="11:12">
      <c r="K2674" s="435">
        <v>10994</v>
      </c>
      <c r="L2674" t="s">
        <v>208</v>
      </c>
    </row>
    <row r="2675" spans="11:12">
      <c r="K2675" s="435">
        <v>10996</v>
      </c>
      <c r="L2675" t="s">
        <v>214</v>
      </c>
    </row>
    <row r="2676" spans="11:12">
      <c r="K2676" s="435">
        <v>10998</v>
      </c>
      <c r="L2676" t="s">
        <v>214</v>
      </c>
    </row>
    <row r="2677" spans="11:12">
      <c r="K2677" s="435">
        <v>11001</v>
      </c>
      <c r="L2677" t="s">
        <v>208</v>
      </c>
    </row>
    <row r="2678" spans="11:12">
      <c r="K2678" s="435">
        <v>11003</v>
      </c>
      <c r="L2678" t="s">
        <v>208</v>
      </c>
    </row>
    <row r="2679" spans="11:12">
      <c r="K2679" s="435">
        <v>11004</v>
      </c>
      <c r="L2679" t="s">
        <v>208</v>
      </c>
    </row>
    <row r="2680" spans="11:12">
      <c r="K2680" s="435">
        <v>11005</v>
      </c>
      <c r="L2680" t="s">
        <v>208</v>
      </c>
    </row>
    <row r="2681" spans="11:12">
      <c r="K2681" s="435">
        <v>11010</v>
      </c>
      <c r="L2681" t="s">
        <v>208</v>
      </c>
    </row>
    <row r="2682" spans="11:12">
      <c r="K2682" s="435">
        <v>11020</v>
      </c>
      <c r="L2682" t="s">
        <v>208</v>
      </c>
    </row>
    <row r="2683" spans="11:12">
      <c r="K2683" s="435">
        <v>11021</v>
      </c>
      <c r="L2683" t="s">
        <v>208</v>
      </c>
    </row>
    <row r="2684" spans="11:12">
      <c r="K2684" s="435">
        <v>11023</v>
      </c>
      <c r="L2684" t="s">
        <v>208</v>
      </c>
    </row>
    <row r="2685" spans="11:12">
      <c r="K2685" s="435">
        <v>11024</v>
      </c>
      <c r="L2685" t="s">
        <v>208</v>
      </c>
    </row>
    <row r="2686" spans="11:12">
      <c r="K2686" s="435">
        <v>11030</v>
      </c>
      <c r="L2686" t="s">
        <v>208</v>
      </c>
    </row>
    <row r="2687" spans="11:12">
      <c r="K2687" s="435">
        <v>11040</v>
      </c>
      <c r="L2687" t="s">
        <v>208</v>
      </c>
    </row>
    <row r="2688" spans="11:12">
      <c r="K2688" s="435">
        <v>11042</v>
      </c>
      <c r="L2688" t="s">
        <v>208</v>
      </c>
    </row>
    <row r="2689" spans="11:12">
      <c r="K2689" s="435">
        <v>11050</v>
      </c>
      <c r="L2689" t="s">
        <v>208</v>
      </c>
    </row>
    <row r="2690" spans="11:12">
      <c r="K2690" s="435">
        <v>11096</v>
      </c>
      <c r="L2690" t="s">
        <v>208</v>
      </c>
    </row>
    <row r="2691" spans="11:12">
      <c r="K2691" s="435">
        <v>11101</v>
      </c>
      <c r="L2691" t="s">
        <v>208</v>
      </c>
    </row>
    <row r="2692" spans="11:12">
      <c r="K2692" s="435">
        <v>11102</v>
      </c>
      <c r="L2692" t="s">
        <v>208</v>
      </c>
    </row>
    <row r="2693" spans="11:12">
      <c r="K2693" s="435">
        <v>11103</v>
      </c>
      <c r="L2693" t="s">
        <v>208</v>
      </c>
    </row>
    <row r="2694" spans="11:12">
      <c r="K2694" s="435">
        <v>11104</v>
      </c>
      <c r="L2694" t="s">
        <v>208</v>
      </c>
    </row>
    <row r="2695" spans="11:12">
      <c r="K2695" s="435">
        <v>11105</v>
      </c>
      <c r="L2695" t="s">
        <v>208</v>
      </c>
    </row>
    <row r="2696" spans="11:12">
      <c r="K2696" s="435">
        <v>11106</v>
      </c>
      <c r="L2696" t="s">
        <v>208</v>
      </c>
    </row>
    <row r="2697" spans="11:12">
      <c r="K2697" s="435">
        <v>11109</v>
      </c>
      <c r="L2697" t="s">
        <v>208</v>
      </c>
    </row>
    <row r="2698" spans="11:12">
      <c r="K2698" s="435">
        <v>11201</v>
      </c>
      <c r="L2698" t="s">
        <v>208</v>
      </c>
    </row>
    <row r="2699" spans="11:12">
      <c r="K2699" s="435">
        <v>11203</v>
      </c>
      <c r="L2699" t="s">
        <v>208</v>
      </c>
    </row>
    <row r="2700" spans="11:12">
      <c r="K2700" s="435">
        <v>11204</v>
      </c>
      <c r="L2700" t="s">
        <v>208</v>
      </c>
    </row>
    <row r="2701" spans="11:12">
      <c r="K2701" s="435">
        <v>11205</v>
      </c>
      <c r="L2701" t="s">
        <v>208</v>
      </c>
    </row>
    <row r="2702" spans="11:12">
      <c r="K2702" s="435">
        <v>11206</v>
      </c>
      <c r="L2702" t="s">
        <v>208</v>
      </c>
    </row>
    <row r="2703" spans="11:12">
      <c r="K2703" s="435">
        <v>11207</v>
      </c>
      <c r="L2703" t="s">
        <v>208</v>
      </c>
    </row>
    <row r="2704" spans="11:12">
      <c r="K2704" s="435">
        <v>11208</v>
      </c>
      <c r="L2704" t="s">
        <v>208</v>
      </c>
    </row>
    <row r="2705" spans="11:12">
      <c r="K2705" s="435">
        <v>11209</v>
      </c>
      <c r="L2705" t="s">
        <v>208</v>
      </c>
    </row>
    <row r="2706" spans="11:12">
      <c r="K2706" s="435">
        <v>11210</v>
      </c>
      <c r="L2706" t="s">
        <v>208</v>
      </c>
    </row>
    <row r="2707" spans="11:12">
      <c r="K2707" s="435">
        <v>11211</v>
      </c>
      <c r="L2707" t="s">
        <v>208</v>
      </c>
    </row>
    <row r="2708" spans="11:12">
      <c r="K2708" s="435">
        <v>11212</v>
      </c>
      <c r="L2708" t="s">
        <v>208</v>
      </c>
    </row>
    <row r="2709" spans="11:12">
      <c r="K2709" s="435">
        <v>11213</v>
      </c>
      <c r="L2709" t="s">
        <v>208</v>
      </c>
    </row>
    <row r="2710" spans="11:12">
      <c r="K2710" s="435">
        <v>11214</v>
      </c>
      <c r="L2710" t="s">
        <v>208</v>
      </c>
    </row>
    <row r="2711" spans="11:12">
      <c r="K2711" s="435">
        <v>11215</v>
      </c>
      <c r="L2711" t="s">
        <v>208</v>
      </c>
    </row>
    <row r="2712" spans="11:12">
      <c r="K2712" s="435">
        <v>11216</v>
      </c>
      <c r="L2712" t="s">
        <v>208</v>
      </c>
    </row>
    <row r="2713" spans="11:12">
      <c r="K2713" s="435">
        <v>11217</v>
      </c>
      <c r="L2713" t="s">
        <v>208</v>
      </c>
    </row>
    <row r="2714" spans="11:12">
      <c r="K2714" s="435">
        <v>11218</v>
      </c>
      <c r="L2714" t="s">
        <v>208</v>
      </c>
    </row>
    <row r="2715" spans="11:12">
      <c r="K2715" s="435">
        <v>11219</v>
      </c>
      <c r="L2715" t="s">
        <v>208</v>
      </c>
    </row>
    <row r="2716" spans="11:12">
      <c r="K2716" s="435">
        <v>11220</v>
      </c>
      <c r="L2716" t="s">
        <v>208</v>
      </c>
    </row>
    <row r="2717" spans="11:12">
      <c r="K2717" s="435">
        <v>11221</v>
      </c>
      <c r="L2717" t="s">
        <v>208</v>
      </c>
    </row>
    <row r="2718" spans="11:12">
      <c r="K2718" s="435">
        <v>11222</v>
      </c>
      <c r="L2718" t="s">
        <v>208</v>
      </c>
    </row>
    <row r="2719" spans="11:12">
      <c r="K2719" s="435">
        <v>11223</v>
      </c>
      <c r="L2719" t="s">
        <v>208</v>
      </c>
    </row>
    <row r="2720" spans="11:12">
      <c r="K2720" s="435">
        <v>11224</v>
      </c>
      <c r="L2720" t="s">
        <v>208</v>
      </c>
    </row>
    <row r="2721" spans="11:12">
      <c r="K2721" s="435">
        <v>11225</v>
      </c>
      <c r="L2721" t="s">
        <v>208</v>
      </c>
    </row>
    <row r="2722" spans="11:12">
      <c r="K2722" s="435">
        <v>11226</v>
      </c>
      <c r="L2722" t="s">
        <v>208</v>
      </c>
    </row>
    <row r="2723" spans="11:12">
      <c r="K2723" s="435">
        <v>11228</v>
      </c>
      <c r="L2723" t="s">
        <v>208</v>
      </c>
    </row>
    <row r="2724" spans="11:12">
      <c r="K2724" s="435">
        <v>11229</v>
      </c>
      <c r="L2724" t="s">
        <v>208</v>
      </c>
    </row>
    <row r="2725" spans="11:12">
      <c r="K2725" s="435">
        <v>11230</v>
      </c>
      <c r="L2725" t="s">
        <v>208</v>
      </c>
    </row>
    <row r="2726" spans="11:12">
      <c r="K2726" s="435">
        <v>11231</v>
      </c>
      <c r="L2726" t="s">
        <v>214</v>
      </c>
    </row>
    <row r="2727" spans="11:12">
      <c r="K2727" s="435">
        <v>11232</v>
      </c>
      <c r="L2727" t="s">
        <v>214</v>
      </c>
    </row>
    <row r="2728" spans="11:12">
      <c r="K2728" s="435">
        <v>11233</v>
      </c>
      <c r="L2728" t="s">
        <v>208</v>
      </c>
    </row>
    <row r="2729" spans="11:12">
      <c r="K2729" s="435">
        <v>11234</v>
      </c>
      <c r="L2729" t="s">
        <v>208</v>
      </c>
    </row>
    <row r="2730" spans="11:12">
      <c r="K2730" s="435">
        <v>11235</v>
      </c>
      <c r="L2730" t="s">
        <v>208</v>
      </c>
    </row>
    <row r="2731" spans="11:12">
      <c r="K2731" s="435">
        <v>11236</v>
      </c>
      <c r="L2731" t="s">
        <v>208</v>
      </c>
    </row>
    <row r="2732" spans="11:12">
      <c r="K2732" s="435">
        <v>11237</v>
      </c>
      <c r="L2732" t="s">
        <v>208</v>
      </c>
    </row>
    <row r="2733" spans="11:12">
      <c r="K2733" s="435">
        <v>11238</v>
      </c>
      <c r="L2733" t="s">
        <v>208</v>
      </c>
    </row>
    <row r="2734" spans="11:12">
      <c r="K2734" s="435">
        <v>11239</v>
      </c>
      <c r="L2734" t="s">
        <v>208</v>
      </c>
    </row>
    <row r="2735" spans="11:12">
      <c r="K2735" s="435">
        <v>11351</v>
      </c>
      <c r="L2735" t="s">
        <v>208</v>
      </c>
    </row>
    <row r="2736" spans="11:12">
      <c r="K2736" s="435">
        <v>11354</v>
      </c>
      <c r="L2736" t="s">
        <v>208</v>
      </c>
    </row>
    <row r="2737" spans="11:12">
      <c r="K2737" s="435">
        <v>11355</v>
      </c>
      <c r="L2737" t="s">
        <v>208</v>
      </c>
    </row>
    <row r="2738" spans="11:12">
      <c r="K2738" s="435">
        <v>11356</v>
      </c>
      <c r="L2738" t="s">
        <v>208</v>
      </c>
    </row>
    <row r="2739" spans="11:12">
      <c r="K2739" s="435">
        <v>11357</v>
      </c>
      <c r="L2739" t="s">
        <v>208</v>
      </c>
    </row>
    <row r="2740" spans="11:12">
      <c r="K2740" s="435">
        <v>11358</v>
      </c>
      <c r="L2740" t="s">
        <v>208</v>
      </c>
    </row>
    <row r="2741" spans="11:12">
      <c r="K2741" s="435">
        <v>11359</v>
      </c>
      <c r="L2741" t="s">
        <v>208</v>
      </c>
    </row>
    <row r="2742" spans="11:12">
      <c r="K2742" s="435">
        <v>11360</v>
      </c>
      <c r="L2742" t="s">
        <v>208</v>
      </c>
    </row>
    <row r="2743" spans="11:12">
      <c r="K2743" s="435">
        <v>11361</v>
      </c>
      <c r="L2743" t="s">
        <v>208</v>
      </c>
    </row>
    <row r="2744" spans="11:12">
      <c r="K2744" s="435">
        <v>11362</v>
      </c>
      <c r="L2744" t="s">
        <v>208</v>
      </c>
    </row>
    <row r="2745" spans="11:12">
      <c r="K2745" s="435">
        <v>11363</v>
      </c>
      <c r="L2745" t="s">
        <v>208</v>
      </c>
    </row>
    <row r="2746" spans="11:12">
      <c r="K2746" s="435">
        <v>11364</v>
      </c>
      <c r="L2746" t="s">
        <v>208</v>
      </c>
    </row>
    <row r="2747" spans="11:12">
      <c r="K2747" s="435">
        <v>11365</v>
      </c>
      <c r="L2747" t="s">
        <v>208</v>
      </c>
    </row>
    <row r="2748" spans="11:12">
      <c r="K2748" s="435">
        <v>11366</v>
      </c>
      <c r="L2748" t="s">
        <v>208</v>
      </c>
    </row>
    <row r="2749" spans="11:12">
      <c r="K2749" s="435">
        <v>11367</v>
      </c>
      <c r="L2749" t="s">
        <v>208</v>
      </c>
    </row>
    <row r="2750" spans="11:12">
      <c r="K2750" s="435">
        <v>11368</v>
      </c>
      <c r="L2750" t="s">
        <v>208</v>
      </c>
    </row>
    <row r="2751" spans="11:12">
      <c r="K2751" s="435">
        <v>11369</v>
      </c>
      <c r="L2751" t="s">
        <v>208</v>
      </c>
    </row>
    <row r="2752" spans="11:12">
      <c r="K2752" s="435">
        <v>11370</v>
      </c>
      <c r="L2752" t="s">
        <v>208</v>
      </c>
    </row>
    <row r="2753" spans="11:12">
      <c r="K2753" s="435">
        <v>11371</v>
      </c>
      <c r="L2753" t="s">
        <v>208</v>
      </c>
    </row>
    <row r="2754" spans="11:12">
      <c r="K2754" s="435">
        <v>11372</v>
      </c>
      <c r="L2754" t="s">
        <v>208</v>
      </c>
    </row>
    <row r="2755" spans="11:12">
      <c r="K2755" s="435">
        <v>11373</v>
      </c>
      <c r="L2755" t="s">
        <v>208</v>
      </c>
    </row>
    <row r="2756" spans="11:12">
      <c r="K2756" s="435">
        <v>11374</v>
      </c>
      <c r="L2756" t="s">
        <v>208</v>
      </c>
    </row>
    <row r="2757" spans="11:12">
      <c r="K2757" s="435">
        <v>11375</v>
      </c>
      <c r="L2757" t="s">
        <v>208</v>
      </c>
    </row>
    <row r="2758" spans="11:12">
      <c r="K2758" s="435">
        <v>11377</v>
      </c>
      <c r="L2758" t="s">
        <v>208</v>
      </c>
    </row>
    <row r="2759" spans="11:12">
      <c r="K2759" s="435">
        <v>11378</v>
      </c>
      <c r="L2759" t="s">
        <v>208</v>
      </c>
    </row>
    <row r="2760" spans="11:12">
      <c r="K2760" s="435">
        <v>11379</v>
      </c>
      <c r="L2760" t="s">
        <v>208</v>
      </c>
    </row>
    <row r="2761" spans="11:12">
      <c r="K2761" s="435">
        <v>11385</v>
      </c>
      <c r="L2761" t="s">
        <v>208</v>
      </c>
    </row>
    <row r="2762" spans="11:12">
      <c r="K2762" s="435">
        <v>11411</v>
      </c>
      <c r="L2762" t="s">
        <v>208</v>
      </c>
    </row>
    <row r="2763" spans="11:12">
      <c r="K2763" s="435">
        <v>11412</v>
      </c>
      <c r="L2763" t="s">
        <v>208</v>
      </c>
    </row>
    <row r="2764" spans="11:12">
      <c r="K2764" s="435">
        <v>11413</v>
      </c>
      <c r="L2764" t="s">
        <v>208</v>
      </c>
    </row>
    <row r="2765" spans="11:12">
      <c r="K2765" s="435">
        <v>11414</v>
      </c>
      <c r="L2765" t="s">
        <v>208</v>
      </c>
    </row>
    <row r="2766" spans="11:12">
      <c r="K2766" s="435">
        <v>11415</v>
      </c>
      <c r="L2766" t="s">
        <v>208</v>
      </c>
    </row>
    <row r="2767" spans="11:12">
      <c r="K2767" s="435">
        <v>11416</v>
      </c>
      <c r="L2767" t="s">
        <v>208</v>
      </c>
    </row>
    <row r="2768" spans="11:12">
      <c r="K2768" s="435">
        <v>11417</v>
      </c>
      <c r="L2768" t="s">
        <v>208</v>
      </c>
    </row>
    <row r="2769" spans="11:12">
      <c r="K2769" s="435">
        <v>11418</v>
      </c>
      <c r="L2769" t="s">
        <v>208</v>
      </c>
    </row>
    <row r="2770" spans="11:12">
      <c r="K2770" s="435">
        <v>11419</v>
      </c>
      <c r="L2770" t="s">
        <v>208</v>
      </c>
    </row>
    <row r="2771" spans="11:12">
      <c r="K2771" s="435">
        <v>11420</v>
      </c>
      <c r="L2771" t="s">
        <v>208</v>
      </c>
    </row>
    <row r="2772" spans="11:12">
      <c r="K2772" s="435">
        <v>11421</v>
      </c>
      <c r="L2772" t="s">
        <v>208</v>
      </c>
    </row>
    <row r="2773" spans="11:12">
      <c r="K2773" s="435">
        <v>11422</v>
      </c>
      <c r="L2773" t="s">
        <v>208</v>
      </c>
    </row>
    <row r="2774" spans="11:12">
      <c r="K2774" s="435">
        <v>11423</v>
      </c>
      <c r="L2774" t="s">
        <v>208</v>
      </c>
    </row>
    <row r="2775" spans="11:12">
      <c r="K2775" s="435">
        <v>11424</v>
      </c>
      <c r="L2775" t="s">
        <v>208</v>
      </c>
    </row>
    <row r="2776" spans="11:12">
      <c r="K2776" s="435">
        <v>11425</v>
      </c>
      <c r="L2776" t="s">
        <v>208</v>
      </c>
    </row>
    <row r="2777" spans="11:12">
      <c r="K2777" s="435">
        <v>11426</v>
      </c>
      <c r="L2777" t="s">
        <v>208</v>
      </c>
    </row>
    <row r="2778" spans="11:12">
      <c r="K2778" s="435">
        <v>11427</v>
      </c>
      <c r="L2778" t="s">
        <v>208</v>
      </c>
    </row>
    <row r="2779" spans="11:12">
      <c r="K2779" s="435">
        <v>11428</v>
      </c>
      <c r="L2779" t="s">
        <v>208</v>
      </c>
    </row>
    <row r="2780" spans="11:12">
      <c r="K2780" s="435">
        <v>11429</v>
      </c>
      <c r="L2780" t="s">
        <v>208</v>
      </c>
    </row>
    <row r="2781" spans="11:12">
      <c r="K2781" s="435">
        <v>11430</v>
      </c>
      <c r="L2781" t="s">
        <v>208</v>
      </c>
    </row>
    <row r="2782" spans="11:12">
      <c r="K2782" s="435">
        <v>11432</v>
      </c>
      <c r="L2782" t="s">
        <v>208</v>
      </c>
    </row>
    <row r="2783" spans="11:12">
      <c r="K2783" s="435">
        <v>11433</v>
      </c>
      <c r="L2783" t="s">
        <v>208</v>
      </c>
    </row>
    <row r="2784" spans="11:12">
      <c r="K2784" s="435">
        <v>11434</v>
      </c>
      <c r="L2784" t="s">
        <v>208</v>
      </c>
    </row>
    <row r="2785" spans="11:12">
      <c r="K2785" s="435">
        <v>11435</v>
      </c>
      <c r="L2785" t="s">
        <v>208</v>
      </c>
    </row>
    <row r="2786" spans="11:12">
      <c r="K2786" s="435">
        <v>11436</v>
      </c>
      <c r="L2786" t="s">
        <v>208</v>
      </c>
    </row>
    <row r="2787" spans="11:12">
      <c r="K2787" s="435">
        <v>11451</v>
      </c>
      <c r="L2787" t="s">
        <v>208</v>
      </c>
    </row>
    <row r="2788" spans="11:12">
      <c r="K2788" s="435">
        <v>11501</v>
      </c>
      <c r="L2788" t="s">
        <v>208</v>
      </c>
    </row>
    <row r="2789" spans="11:12">
      <c r="K2789" s="435">
        <v>11507</v>
      </c>
      <c r="L2789" t="s">
        <v>208</v>
      </c>
    </row>
    <row r="2790" spans="11:12">
      <c r="K2790" s="435">
        <v>11509</v>
      </c>
      <c r="L2790" t="s">
        <v>208</v>
      </c>
    </row>
    <row r="2791" spans="11:12">
      <c r="K2791" s="435">
        <v>11510</v>
      </c>
      <c r="L2791" t="s">
        <v>208</v>
      </c>
    </row>
    <row r="2792" spans="11:12">
      <c r="K2792" s="435">
        <v>11514</v>
      </c>
      <c r="L2792" t="s">
        <v>208</v>
      </c>
    </row>
    <row r="2793" spans="11:12">
      <c r="K2793" s="435">
        <v>11516</v>
      </c>
      <c r="L2793" t="s">
        <v>208</v>
      </c>
    </row>
    <row r="2794" spans="11:12">
      <c r="K2794" s="435">
        <v>11518</v>
      </c>
      <c r="L2794" t="s">
        <v>208</v>
      </c>
    </row>
    <row r="2795" spans="11:12">
      <c r="K2795" s="435">
        <v>11520</v>
      </c>
      <c r="L2795" t="s">
        <v>208</v>
      </c>
    </row>
    <row r="2796" spans="11:12">
      <c r="K2796" s="435">
        <v>11530</v>
      </c>
      <c r="L2796" t="s">
        <v>208</v>
      </c>
    </row>
    <row r="2797" spans="11:12">
      <c r="K2797" s="435">
        <v>11542</v>
      </c>
      <c r="L2797" t="s">
        <v>208</v>
      </c>
    </row>
    <row r="2798" spans="11:12">
      <c r="K2798" s="435">
        <v>11545</v>
      </c>
      <c r="L2798" t="s">
        <v>208</v>
      </c>
    </row>
    <row r="2799" spans="11:12">
      <c r="K2799" s="435">
        <v>11547</v>
      </c>
      <c r="L2799" t="s">
        <v>208</v>
      </c>
    </row>
    <row r="2800" spans="11:12">
      <c r="K2800" s="435">
        <v>11548</v>
      </c>
      <c r="L2800" t="s">
        <v>208</v>
      </c>
    </row>
    <row r="2801" spans="11:12">
      <c r="K2801" s="435">
        <v>11549</v>
      </c>
      <c r="L2801" t="s">
        <v>208</v>
      </c>
    </row>
    <row r="2802" spans="11:12">
      <c r="K2802" s="435">
        <v>11550</v>
      </c>
      <c r="L2802" t="s">
        <v>208</v>
      </c>
    </row>
    <row r="2803" spans="11:12">
      <c r="K2803" s="435">
        <v>11552</v>
      </c>
      <c r="L2803" t="s">
        <v>208</v>
      </c>
    </row>
    <row r="2804" spans="11:12">
      <c r="K2804" s="435">
        <v>11553</v>
      </c>
      <c r="L2804" t="s">
        <v>208</v>
      </c>
    </row>
    <row r="2805" spans="11:12">
      <c r="K2805" s="435">
        <v>11554</v>
      </c>
      <c r="L2805" t="s">
        <v>208</v>
      </c>
    </row>
    <row r="2806" spans="11:12">
      <c r="K2806" s="435">
        <v>11556</v>
      </c>
      <c r="L2806" t="s">
        <v>208</v>
      </c>
    </row>
    <row r="2807" spans="11:12">
      <c r="K2807" s="435">
        <v>11557</v>
      </c>
      <c r="L2807" t="s">
        <v>208</v>
      </c>
    </row>
    <row r="2808" spans="11:12">
      <c r="K2808" s="435">
        <v>11558</v>
      </c>
      <c r="L2808" t="s">
        <v>208</v>
      </c>
    </row>
    <row r="2809" spans="11:12">
      <c r="K2809" s="435">
        <v>11559</v>
      </c>
      <c r="L2809" t="s">
        <v>208</v>
      </c>
    </row>
    <row r="2810" spans="11:12">
      <c r="K2810" s="435">
        <v>11560</v>
      </c>
      <c r="L2810" t="s">
        <v>208</v>
      </c>
    </row>
    <row r="2811" spans="11:12">
      <c r="K2811" s="435">
        <v>11561</v>
      </c>
      <c r="L2811" t="s">
        <v>208</v>
      </c>
    </row>
    <row r="2812" spans="11:12">
      <c r="K2812" s="435">
        <v>11563</v>
      </c>
      <c r="L2812" t="s">
        <v>208</v>
      </c>
    </row>
    <row r="2813" spans="11:12">
      <c r="K2813" s="435">
        <v>11565</v>
      </c>
      <c r="L2813" t="s">
        <v>208</v>
      </c>
    </row>
    <row r="2814" spans="11:12">
      <c r="K2814" s="435">
        <v>11566</v>
      </c>
      <c r="L2814" t="s">
        <v>208</v>
      </c>
    </row>
    <row r="2815" spans="11:12">
      <c r="K2815" s="435">
        <v>11568</v>
      </c>
      <c r="L2815" t="s">
        <v>208</v>
      </c>
    </row>
    <row r="2816" spans="11:12">
      <c r="K2816" s="435">
        <v>11569</v>
      </c>
      <c r="L2816" t="s">
        <v>208</v>
      </c>
    </row>
    <row r="2817" spans="11:12">
      <c r="K2817" s="435">
        <v>11570</v>
      </c>
      <c r="L2817" t="s">
        <v>208</v>
      </c>
    </row>
    <row r="2818" spans="11:12">
      <c r="K2818" s="435">
        <v>11572</v>
      </c>
      <c r="L2818" t="s">
        <v>208</v>
      </c>
    </row>
    <row r="2819" spans="11:12">
      <c r="K2819" s="435">
        <v>11575</v>
      </c>
      <c r="L2819" t="s">
        <v>208</v>
      </c>
    </row>
    <row r="2820" spans="11:12">
      <c r="K2820" s="435">
        <v>11576</v>
      </c>
      <c r="L2820" t="s">
        <v>208</v>
      </c>
    </row>
    <row r="2821" spans="11:12">
      <c r="K2821" s="435">
        <v>11577</v>
      </c>
      <c r="L2821" t="s">
        <v>208</v>
      </c>
    </row>
    <row r="2822" spans="11:12">
      <c r="K2822" s="435">
        <v>11579</v>
      </c>
      <c r="L2822" t="s">
        <v>208</v>
      </c>
    </row>
    <row r="2823" spans="11:12">
      <c r="K2823" s="435">
        <v>11580</v>
      </c>
      <c r="L2823" t="s">
        <v>208</v>
      </c>
    </row>
    <row r="2824" spans="11:12">
      <c r="K2824" s="435">
        <v>11581</v>
      </c>
      <c r="L2824" t="s">
        <v>208</v>
      </c>
    </row>
    <row r="2825" spans="11:12">
      <c r="K2825" s="435">
        <v>11590</v>
      </c>
      <c r="L2825" t="s">
        <v>208</v>
      </c>
    </row>
    <row r="2826" spans="11:12">
      <c r="K2826" s="435">
        <v>11596</v>
      </c>
      <c r="L2826" t="s">
        <v>208</v>
      </c>
    </row>
    <row r="2827" spans="11:12">
      <c r="K2827" s="435">
        <v>11598</v>
      </c>
      <c r="L2827" t="s">
        <v>208</v>
      </c>
    </row>
    <row r="2828" spans="11:12">
      <c r="K2828" s="435">
        <v>11691</v>
      </c>
      <c r="L2828" t="s">
        <v>208</v>
      </c>
    </row>
    <row r="2829" spans="11:12">
      <c r="K2829" s="435">
        <v>11692</v>
      </c>
      <c r="L2829" t="s">
        <v>208</v>
      </c>
    </row>
    <row r="2830" spans="11:12">
      <c r="K2830" s="435">
        <v>11693</v>
      </c>
      <c r="L2830" t="s">
        <v>208</v>
      </c>
    </row>
    <row r="2831" spans="11:12">
      <c r="K2831" s="435">
        <v>11694</v>
      </c>
      <c r="L2831" t="s">
        <v>208</v>
      </c>
    </row>
    <row r="2832" spans="11:12">
      <c r="K2832" s="435">
        <v>11697</v>
      </c>
      <c r="L2832" t="s">
        <v>208</v>
      </c>
    </row>
    <row r="2833" spans="11:12">
      <c r="K2833" s="435">
        <v>11701</v>
      </c>
      <c r="L2833" t="s">
        <v>208</v>
      </c>
    </row>
    <row r="2834" spans="11:12">
      <c r="K2834" s="435">
        <v>11702</v>
      </c>
      <c r="L2834" t="s">
        <v>208</v>
      </c>
    </row>
    <row r="2835" spans="11:12">
      <c r="K2835" s="435">
        <v>11703</v>
      </c>
      <c r="L2835" t="s">
        <v>208</v>
      </c>
    </row>
    <row r="2836" spans="11:12">
      <c r="K2836" s="435">
        <v>11704</v>
      </c>
      <c r="L2836" t="s">
        <v>208</v>
      </c>
    </row>
    <row r="2837" spans="11:12">
      <c r="K2837" s="435">
        <v>11705</v>
      </c>
      <c r="L2837" t="s">
        <v>208</v>
      </c>
    </row>
    <row r="2838" spans="11:12">
      <c r="K2838" s="435">
        <v>11706</v>
      </c>
      <c r="L2838" t="s">
        <v>208</v>
      </c>
    </row>
    <row r="2839" spans="11:12">
      <c r="K2839" s="435">
        <v>11709</v>
      </c>
      <c r="L2839" t="s">
        <v>208</v>
      </c>
    </row>
    <row r="2840" spans="11:12">
      <c r="K2840" s="435">
        <v>11710</v>
      </c>
      <c r="L2840" t="s">
        <v>208</v>
      </c>
    </row>
    <row r="2841" spans="11:12">
      <c r="K2841" s="435">
        <v>11713</v>
      </c>
      <c r="L2841" t="s">
        <v>208</v>
      </c>
    </row>
    <row r="2842" spans="11:12">
      <c r="K2842" s="435">
        <v>11714</v>
      </c>
      <c r="L2842" t="s">
        <v>208</v>
      </c>
    </row>
    <row r="2843" spans="11:12">
      <c r="K2843" s="435">
        <v>11715</v>
      </c>
      <c r="L2843" t="s">
        <v>208</v>
      </c>
    </row>
    <row r="2844" spans="11:12">
      <c r="K2844" s="435">
        <v>11716</v>
      </c>
      <c r="L2844" t="s">
        <v>208</v>
      </c>
    </row>
    <row r="2845" spans="11:12">
      <c r="K2845" s="435">
        <v>11717</v>
      </c>
      <c r="L2845" t="s">
        <v>208</v>
      </c>
    </row>
    <row r="2846" spans="11:12">
      <c r="K2846" s="435">
        <v>11718</v>
      </c>
      <c r="L2846" t="s">
        <v>208</v>
      </c>
    </row>
    <row r="2847" spans="11:12">
      <c r="K2847" s="435">
        <v>11719</v>
      </c>
      <c r="L2847" t="s">
        <v>208</v>
      </c>
    </row>
    <row r="2848" spans="11:12">
      <c r="K2848" s="435">
        <v>11720</v>
      </c>
      <c r="L2848" t="s">
        <v>208</v>
      </c>
    </row>
    <row r="2849" spans="11:12">
      <c r="K2849" s="435">
        <v>11721</v>
      </c>
      <c r="L2849" t="s">
        <v>208</v>
      </c>
    </row>
    <row r="2850" spans="11:12">
      <c r="K2850" s="435">
        <v>11722</v>
      </c>
      <c r="L2850" t="s">
        <v>208</v>
      </c>
    </row>
    <row r="2851" spans="11:12">
      <c r="K2851" s="435">
        <v>11724</v>
      </c>
      <c r="L2851" t="s">
        <v>208</v>
      </c>
    </row>
    <row r="2852" spans="11:12">
      <c r="K2852" s="435">
        <v>11725</v>
      </c>
      <c r="L2852" t="s">
        <v>208</v>
      </c>
    </row>
    <row r="2853" spans="11:12">
      <c r="K2853" s="435">
        <v>11726</v>
      </c>
      <c r="L2853" t="s">
        <v>208</v>
      </c>
    </row>
    <row r="2854" spans="11:12">
      <c r="K2854" s="435">
        <v>11727</v>
      </c>
      <c r="L2854" t="s">
        <v>208</v>
      </c>
    </row>
    <row r="2855" spans="11:12">
      <c r="K2855" s="435">
        <v>11729</v>
      </c>
      <c r="L2855" t="s">
        <v>208</v>
      </c>
    </row>
    <row r="2856" spans="11:12">
      <c r="K2856" s="435">
        <v>11730</v>
      </c>
      <c r="L2856" t="s">
        <v>208</v>
      </c>
    </row>
    <row r="2857" spans="11:12">
      <c r="K2857" s="435">
        <v>11731</v>
      </c>
      <c r="L2857" t="s">
        <v>208</v>
      </c>
    </row>
    <row r="2858" spans="11:12">
      <c r="K2858" s="435">
        <v>11732</v>
      </c>
      <c r="L2858" t="s">
        <v>208</v>
      </c>
    </row>
    <row r="2859" spans="11:12">
      <c r="K2859" s="435">
        <v>11733</v>
      </c>
      <c r="L2859" t="s">
        <v>208</v>
      </c>
    </row>
    <row r="2860" spans="11:12">
      <c r="K2860" s="435">
        <v>11735</v>
      </c>
      <c r="L2860" t="s">
        <v>208</v>
      </c>
    </row>
    <row r="2861" spans="11:12">
      <c r="K2861" s="435">
        <v>11738</v>
      </c>
      <c r="L2861" t="s">
        <v>208</v>
      </c>
    </row>
    <row r="2862" spans="11:12">
      <c r="K2862" s="435">
        <v>11739</v>
      </c>
      <c r="L2862" t="s">
        <v>208</v>
      </c>
    </row>
    <row r="2863" spans="11:12">
      <c r="K2863" s="435">
        <v>11740</v>
      </c>
      <c r="L2863" t="s">
        <v>208</v>
      </c>
    </row>
    <row r="2864" spans="11:12">
      <c r="K2864" s="435">
        <v>11741</v>
      </c>
      <c r="L2864" t="s">
        <v>208</v>
      </c>
    </row>
    <row r="2865" spans="11:12">
      <c r="K2865" s="435">
        <v>11742</v>
      </c>
      <c r="L2865" t="s">
        <v>208</v>
      </c>
    </row>
    <row r="2866" spans="11:12">
      <c r="K2866" s="435">
        <v>11743</v>
      </c>
      <c r="L2866" t="s">
        <v>208</v>
      </c>
    </row>
    <row r="2867" spans="11:12">
      <c r="K2867" s="435">
        <v>11746</v>
      </c>
      <c r="L2867" t="s">
        <v>214</v>
      </c>
    </row>
    <row r="2868" spans="11:12">
      <c r="K2868" s="435">
        <v>11747</v>
      </c>
      <c r="L2868" t="s">
        <v>208</v>
      </c>
    </row>
    <row r="2869" spans="11:12">
      <c r="K2869" s="435">
        <v>11749</v>
      </c>
      <c r="L2869" t="s">
        <v>208</v>
      </c>
    </row>
    <row r="2870" spans="11:12">
      <c r="K2870" s="435">
        <v>11751</v>
      </c>
      <c r="L2870" t="s">
        <v>208</v>
      </c>
    </row>
    <row r="2871" spans="11:12">
      <c r="K2871" s="435">
        <v>11752</v>
      </c>
      <c r="L2871" t="s">
        <v>208</v>
      </c>
    </row>
    <row r="2872" spans="11:12">
      <c r="K2872" s="435">
        <v>11753</v>
      </c>
      <c r="L2872" t="s">
        <v>208</v>
      </c>
    </row>
    <row r="2873" spans="11:12">
      <c r="K2873" s="435">
        <v>11754</v>
      </c>
      <c r="L2873" t="s">
        <v>208</v>
      </c>
    </row>
    <row r="2874" spans="11:12">
      <c r="K2874" s="435">
        <v>11755</v>
      </c>
      <c r="L2874" t="s">
        <v>208</v>
      </c>
    </row>
    <row r="2875" spans="11:12">
      <c r="K2875" s="435">
        <v>11756</v>
      </c>
      <c r="L2875" t="s">
        <v>208</v>
      </c>
    </row>
    <row r="2876" spans="11:12">
      <c r="K2876" s="435">
        <v>11757</v>
      </c>
      <c r="L2876" t="s">
        <v>208</v>
      </c>
    </row>
    <row r="2877" spans="11:12">
      <c r="K2877" s="435">
        <v>11758</v>
      </c>
      <c r="L2877" t="s">
        <v>208</v>
      </c>
    </row>
    <row r="2878" spans="11:12">
      <c r="K2878" s="435">
        <v>11762</v>
      </c>
      <c r="L2878" t="s">
        <v>208</v>
      </c>
    </row>
    <row r="2879" spans="11:12">
      <c r="K2879" s="435">
        <v>11763</v>
      </c>
      <c r="L2879" t="s">
        <v>208</v>
      </c>
    </row>
    <row r="2880" spans="11:12">
      <c r="K2880" s="435">
        <v>11764</v>
      </c>
      <c r="L2880" t="s">
        <v>208</v>
      </c>
    </row>
    <row r="2881" spans="11:12">
      <c r="K2881" s="435">
        <v>11765</v>
      </c>
      <c r="L2881" t="s">
        <v>208</v>
      </c>
    </row>
    <row r="2882" spans="11:12">
      <c r="K2882" s="435">
        <v>11766</v>
      </c>
      <c r="L2882" t="s">
        <v>208</v>
      </c>
    </row>
    <row r="2883" spans="11:12">
      <c r="K2883" s="435">
        <v>11767</v>
      </c>
      <c r="L2883" t="s">
        <v>208</v>
      </c>
    </row>
    <row r="2884" spans="11:12">
      <c r="K2884" s="435">
        <v>11768</v>
      </c>
      <c r="L2884" t="s">
        <v>208</v>
      </c>
    </row>
    <row r="2885" spans="11:12">
      <c r="K2885" s="435">
        <v>11769</v>
      </c>
      <c r="L2885" t="s">
        <v>208</v>
      </c>
    </row>
    <row r="2886" spans="11:12">
      <c r="K2886" s="435">
        <v>11770</v>
      </c>
      <c r="L2886" t="s">
        <v>208</v>
      </c>
    </row>
    <row r="2887" spans="11:12">
      <c r="K2887" s="435">
        <v>11771</v>
      </c>
      <c r="L2887" t="s">
        <v>208</v>
      </c>
    </row>
    <row r="2888" spans="11:12">
      <c r="K2888" s="435">
        <v>11772</v>
      </c>
      <c r="L2888" t="s">
        <v>208</v>
      </c>
    </row>
    <row r="2889" spans="11:12">
      <c r="K2889" s="435">
        <v>11776</v>
      </c>
      <c r="L2889" t="s">
        <v>208</v>
      </c>
    </row>
    <row r="2890" spans="11:12">
      <c r="K2890" s="435">
        <v>11777</v>
      </c>
      <c r="L2890" t="s">
        <v>208</v>
      </c>
    </row>
    <row r="2891" spans="11:12">
      <c r="K2891" s="435">
        <v>11778</v>
      </c>
      <c r="L2891" t="s">
        <v>208</v>
      </c>
    </row>
    <row r="2892" spans="11:12">
      <c r="K2892" s="435">
        <v>11779</v>
      </c>
      <c r="L2892" t="s">
        <v>208</v>
      </c>
    </row>
    <row r="2893" spans="11:12">
      <c r="K2893" s="435">
        <v>11780</v>
      </c>
      <c r="L2893" t="s">
        <v>208</v>
      </c>
    </row>
    <row r="2894" spans="11:12">
      <c r="K2894" s="435">
        <v>11782</v>
      </c>
      <c r="L2894" t="s">
        <v>208</v>
      </c>
    </row>
    <row r="2895" spans="11:12">
      <c r="K2895" s="435">
        <v>11783</v>
      </c>
      <c r="L2895" t="s">
        <v>208</v>
      </c>
    </row>
    <row r="2896" spans="11:12">
      <c r="K2896" s="435">
        <v>11784</v>
      </c>
      <c r="L2896" t="s">
        <v>208</v>
      </c>
    </row>
    <row r="2897" spans="11:12">
      <c r="K2897" s="435">
        <v>11786</v>
      </c>
      <c r="L2897" t="s">
        <v>208</v>
      </c>
    </row>
    <row r="2898" spans="11:12">
      <c r="K2898" s="435">
        <v>11787</v>
      </c>
      <c r="L2898" t="s">
        <v>208</v>
      </c>
    </row>
    <row r="2899" spans="11:12">
      <c r="K2899" s="435">
        <v>11788</v>
      </c>
      <c r="L2899" t="s">
        <v>208</v>
      </c>
    </row>
    <row r="2900" spans="11:12">
      <c r="K2900" s="435">
        <v>11789</v>
      </c>
      <c r="L2900" t="s">
        <v>208</v>
      </c>
    </row>
    <row r="2901" spans="11:12">
      <c r="K2901" s="435">
        <v>11790</v>
      </c>
      <c r="L2901" t="s">
        <v>208</v>
      </c>
    </row>
    <row r="2902" spans="11:12">
      <c r="K2902" s="435">
        <v>11791</v>
      </c>
      <c r="L2902" t="s">
        <v>208</v>
      </c>
    </row>
    <row r="2903" spans="11:12">
      <c r="K2903" s="435">
        <v>11792</v>
      </c>
      <c r="L2903" t="s">
        <v>214</v>
      </c>
    </row>
    <row r="2904" spans="11:12">
      <c r="K2904" s="435">
        <v>11793</v>
      </c>
      <c r="L2904" t="s">
        <v>208</v>
      </c>
    </row>
    <row r="2905" spans="11:12">
      <c r="K2905" s="435">
        <v>11794</v>
      </c>
      <c r="L2905" t="s">
        <v>208</v>
      </c>
    </row>
    <row r="2906" spans="11:12">
      <c r="K2906" s="435">
        <v>11795</v>
      </c>
      <c r="L2906" t="s">
        <v>208</v>
      </c>
    </row>
    <row r="2907" spans="11:12">
      <c r="K2907" s="435">
        <v>11796</v>
      </c>
      <c r="L2907" t="s">
        <v>208</v>
      </c>
    </row>
    <row r="2908" spans="11:12">
      <c r="K2908" s="435">
        <v>11797</v>
      </c>
      <c r="L2908" t="s">
        <v>208</v>
      </c>
    </row>
    <row r="2909" spans="11:12">
      <c r="K2909" s="435">
        <v>11798</v>
      </c>
      <c r="L2909" t="s">
        <v>208</v>
      </c>
    </row>
    <row r="2910" spans="11:12">
      <c r="K2910" s="435">
        <v>11801</v>
      </c>
      <c r="L2910" t="s">
        <v>208</v>
      </c>
    </row>
    <row r="2911" spans="11:12">
      <c r="K2911" s="435">
        <v>11803</v>
      </c>
      <c r="L2911" t="s">
        <v>208</v>
      </c>
    </row>
    <row r="2912" spans="11:12">
      <c r="K2912" s="435">
        <v>11804</v>
      </c>
      <c r="L2912" t="s">
        <v>208</v>
      </c>
    </row>
    <row r="2913" spans="11:12">
      <c r="K2913" s="435">
        <v>11901</v>
      </c>
      <c r="L2913" t="s">
        <v>214</v>
      </c>
    </row>
    <row r="2914" spans="11:12">
      <c r="K2914" s="435">
        <v>11930</v>
      </c>
      <c r="L2914" t="s">
        <v>214</v>
      </c>
    </row>
    <row r="2915" spans="11:12">
      <c r="K2915" s="435">
        <v>11931</v>
      </c>
      <c r="L2915" t="s">
        <v>208</v>
      </c>
    </row>
    <row r="2916" spans="11:12">
      <c r="K2916" s="435">
        <v>11932</v>
      </c>
      <c r="L2916" t="s">
        <v>214</v>
      </c>
    </row>
    <row r="2917" spans="11:12">
      <c r="K2917" s="435">
        <v>11933</v>
      </c>
      <c r="L2917" t="s">
        <v>208</v>
      </c>
    </row>
    <row r="2918" spans="11:12">
      <c r="K2918" s="435">
        <v>11934</v>
      </c>
      <c r="L2918" t="s">
        <v>208</v>
      </c>
    </row>
    <row r="2919" spans="11:12">
      <c r="K2919" s="435">
        <v>11935</v>
      </c>
      <c r="L2919" t="s">
        <v>208</v>
      </c>
    </row>
    <row r="2920" spans="11:12">
      <c r="K2920" s="435">
        <v>11937</v>
      </c>
      <c r="L2920" t="s">
        <v>214</v>
      </c>
    </row>
    <row r="2921" spans="11:12">
      <c r="K2921" s="435">
        <v>11939</v>
      </c>
      <c r="L2921" t="s">
        <v>214</v>
      </c>
    </row>
    <row r="2922" spans="11:12">
      <c r="K2922" s="435">
        <v>11940</v>
      </c>
      <c r="L2922" t="s">
        <v>208</v>
      </c>
    </row>
    <row r="2923" spans="11:12">
      <c r="K2923" s="435">
        <v>11941</v>
      </c>
      <c r="L2923" t="s">
        <v>208</v>
      </c>
    </row>
    <row r="2924" spans="11:12">
      <c r="K2924" s="435">
        <v>11942</v>
      </c>
      <c r="L2924" t="s">
        <v>214</v>
      </c>
    </row>
    <row r="2925" spans="11:12">
      <c r="K2925" s="435">
        <v>11944</v>
      </c>
      <c r="L2925" t="s">
        <v>214</v>
      </c>
    </row>
    <row r="2926" spans="11:12">
      <c r="K2926" s="435">
        <v>11946</v>
      </c>
      <c r="L2926" t="s">
        <v>208</v>
      </c>
    </row>
    <row r="2927" spans="11:12">
      <c r="K2927" s="435">
        <v>11947</v>
      </c>
      <c r="L2927" t="s">
        <v>208</v>
      </c>
    </row>
    <row r="2928" spans="11:12">
      <c r="K2928" s="435">
        <v>11948</v>
      </c>
      <c r="L2928" t="s">
        <v>208</v>
      </c>
    </row>
    <row r="2929" spans="11:12">
      <c r="K2929" s="435">
        <v>11949</v>
      </c>
      <c r="L2929" t="s">
        <v>208</v>
      </c>
    </row>
    <row r="2930" spans="11:12">
      <c r="K2930" s="435">
        <v>11950</v>
      </c>
      <c r="L2930" t="s">
        <v>208</v>
      </c>
    </row>
    <row r="2931" spans="11:12">
      <c r="K2931" s="435">
        <v>11951</v>
      </c>
      <c r="L2931" t="s">
        <v>208</v>
      </c>
    </row>
    <row r="2932" spans="11:12">
      <c r="K2932" s="435">
        <v>11952</v>
      </c>
      <c r="L2932" t="s">
        <v>208</v>
      </c>
    </row>
    <row r="2933" spans="11:12">
      <c r="K2933" s="435">
        <v>11953</v>
      </c>
      <c r="L2933" t="s">
        <v>208</v>
      </c>
    </row>
    <row r="2934" spans="11:12">
      <c r="K2934" s="435">
        <v>11954</v>
      </c>
      <c r="L2934" t="s">
        <v>214</v>
      </c>
    </row>
    <row r="2935" spans="11:12">
      <c r="K2935" s="435">
        <v>11955</v>
      </c>
      <c r="L2935" t="s">
        <v>214</v>
      </c>
    </row>
    <row r="2936" spans="11:12">
      <c r="K2936" s="435">
        <v>11956</v>
      </c>
      <c r="L2936" t="s">
        <v>208</v>
      </c>
    </row>
    <row r="2937" spans="11:12">
      <c r="K2937" s="435">
        <v>11957</v>
      </c>
      <c r="L2937" t="s">
        <v>214</v>
      </c>
    </row>
    <row r="2938" spans="11:12">
      <c r="K2938" s="435">
        <v>11958</v>
      </c>
      <c r="L2938" t="s">
        <v>208</v>
      </c>
    </row>
    <row r="2939" spans="11:12">
      <c r="K2939" s="435">
        <v>11959</v>
      </c>
      <c r="L2939" t="s">
        <v>208</v>
      </c>
    </row>
    <row r="2940" spans="11:12">
      <c r="K2940" s="435">
        <v>11960</v>
      </c>
      <c r="L2940" t="s">
        <v>208</v>
      </c>
    </row>
    <row r="2941" spans="11:12">
      <c r="K2941" s="435">
        <v>11961</v>
      </c>
      <c r="L2941" t="s">
        <v>208</v>
      </c>
    </row>
    <row r="2942" spans="11:12">
      <c r="K2942" s="435">
        <v>11962</v>
      </c>
      <c r="L2942" t="s">
        <v>214</v>
      </c>
    </row>
    <row r="2943" spans="11:12">
      <c r="K2943" s="435">
        <v>11963</v>
      </c>
      <c r="L2943" t="s">
        <v>208</v>
      </c>
    </row>
    <row r="2944" spans="11:12">
      <c r="K2944" s="435">
        <v>11964</v>
      </c>
      <c r="L2944" t="s">
        <v>214</v>
      </c>
    </row>
    <row r="2945" spans="11:12">
      <c r="K2945" s="435">
        <v>11965</v>
      </c>
      <c r="L2945" t="s">
        <v>214</v>
      </c>
    </row>
    <row r="2946" spans="11:12">
      <c r="K2946" s="435">
        <v>11967</v>
      </c>
      <c r="L2946" t="s">
        <v>208</v>
      </c>
    </row>
    <row r="2947" spans="11:12">
      <c r="K2947" s="435">
        <v>11968</v>
      </c>
      <c r="L2947" t="s">
        <v>214</v>
      </c>
    </row>
    <row r="2948" spans="11:12">
      <c r="K2948" s="435">
        <v>11970</v>
      </c>
      <c r="L2948" t="s">
        <v>208</v>
      </c>
    </row>
    <row r="2949" spans="11:12">
      <c r="K2949" s="435">
        <v>11971</v>
      </c>
      <c r="L2949" t="s">
        <v>214</v>
      </c>
    </row>
    <row r="2950" spans="11:12">
      <c r="K2950" s="435">
        <v>11972</v>
      </c>
      <c r="L2950" t="s">
        <v>208</v>
      </c>
    </row>
    <row r="2951" spans="11:12">
      <c r="K2951" s="435">
        <v>11973</v>
      </c>
      <c r="L2951" t="s">
        <v>208</v>
      </c>
    </row>
    <row r="2952" spans="11:12">
      <c r="K2952" s="435">
        <v>11975</v>
      </c>
      <c r="L2952" t="s">
        <v>214</v>
      </c>
    </row>
    <row r="2953" spans="11:12">
      <c r="K2953" s="435">
        <v>11976</v>
      </c>
      <c r="L2953" t="s">
        <v>208</v>
      </c>
    </row>
    <row r="2954" spans="11:12">
      <c r="K2954" s="435">
        <v>11977</v>
      </c>
      <c r="L2954" t="s">
        <v>214</v>
      </c>
    </row>
    <row r="2955" spans="11:12">
      <c r="K2955" s="435">
        <v>11978</v>
      </c>
      <c r="L2955" t="s">
        <v>208</v>
      </c>
    </row>
    <row r="2956" spans="11:12">
      <c r="K2956" s="435">
        <v>11980</v>
      </c>
      <c r="L2956" t="s">
        <v>214</v>
      </c>
    </row>
    <row r="2957" spans="11:12">
      <c r="K2957" s="435">
        <v>12007</v>
      </c>
      <c r="L2957" t="s">
        <v>214</v>
      </c>
    </row>
    <row r="2958" spans="11:12">
      <c r="K2958" s="435">
        <v>12008</v>
      </c>
      <c r="L2958" t="s">
        <v>214</v>
      </c>
    </row>
    <row r="2959" spans="11:12">
      <c r="K2959" s="435">
        <v>12009</v>
      </c>
      <c r="L2959" t="s">
        <v>214</v>
      </c>
    </row>
    <row r="2960" spans="11:12">
      <c r="K2960" s="435">
        <v>12010</v>
      </c>
      <c r="L2960" t="s">
        <v>214</v>
      </c>
    </row>
    <row r="2961" spans="11:12">
      <c r="K2961" s="435">
        <v>12015</v>
      </c>
      <c r="L2961" t="s">
        <v>214</v>
      </c>
    </row>
    <row r="2962" spans="11:12">
      <c r="K2962" s="435">
        <v>12017</v>
      </c>
      <c r="L2962" t="s">
        <v>219</v>
      </c>
    </row>
    <row r="2963" spans="11:12">
      <c r="K2963" s="435">
        <v>12022</v>
      </c>
      <c r="L2963" t="s">
        <v>214</v>
      </c>
    </row>
    <row r="2964" spans="11:12">
      <c r="K2964" s="435">
        <v>12019</v>
      </c>
      <c r="L2964" t="s">
        <v>214</v>
      </c>
    </row>
    <row r="2965" spans="11:12">
      <c r="K2965" s="435">
        <v>12020</v>
      </c>
      <c r="L2965" t="s">
        <v>214</v>
      </c>
    </row>
    <row r="2966" spans="11:12">
      <c r="K2966" s="435">
        <v>12022</v>
      </c>
      <c r="L2966" t="s">
        <v>219</v>
      </c>
    </row>
    <row r="2967" spans="11:12">
      <c r="K2967" s="435">
        <v>12023</v>
      </c>
      <c r="L2967" t="s">
        <v>219</v>
      </c>
    </row>
    <row r="2968" spans="11:12">
      <c r="K2968" s="435">
        <v>12024</v>
      </c>
      <c r="L2968" t="s">
        <v>214</v>
      </c>
    </row>
    <row r="2969" spans="11:12">
      <c r="K2969" s="435">
        <v>12025</v>
      </c>
      <c r="L2969" t="s">
        <v>214</v>
      </c>
    </row>
    <row r="2970" spans="11:12">
      <c r="K2970" s="435">
        <v>12027</v>
      </c>
      <c r="L2970" t="s">
        <v>214</v>
      </c>
    </row>
    <row r="2971" spans="11:12">
      <c r="K2971" s="435">
        <v>12028</v>
      </c>
      <c r="L2971" t="s">
        <v>219</v>
      </c>
    </row>
    <row r="2972" spans="11:12">
      <c r="K2972" s="435">
        <v>12029</v>
      </c>
      <c r="L2972" t="s">
        <v>214</v>
      </c>
    </row>
    <row r="2973" spans="11:12">
      <c r="K2973" s="435">
        <v>12031</v>
      </c>
      <c r="L2973" t="s">
        <v>214</v>
      </c>
    </row>
    <row r="2974" spans="11:12">
      <c r="K2974" s="435">
        <v>12032</v>
      </c>
      <c r="L2974" t="s">
        <v>219</v>
      </c>
    </row>
    <row r="2975" spans="11:12">
      <c r="K2975" s="435">
        <v>12033</v>
      </c>
      <c r="L2975" t="s">
        <v>214</v>
      </c>
    </row>
    <row r="2976" spans="11:12">
      <c r="K2976" s="435">
        <v>12035</v>
      </c>
      <c r="L2976" t="s">
        <v>214</v>
      </c>
    </row>
    <row r="2977" spans="11:12">
      <c r="K2977" s="435">
        <v>12036</v>
      </c>
      <c r="L2977" t="s">
        <v>219</v>
      </c>
    </row>
    <row r="2978" spans="11:12">
      <c r="K2978" s="435">
        <v>12037</v>
      </c>
      <c r="L2978" t="s">
        <v>214</v>
      </c>
    </row>
    <row r="2979" spans="11:12">
      <c r="K2979" s="435">
        <v>12040</v>
      </c>
      <c r="L2979" t="s">
        <v>214</v>
      </c>
    </row>
    <row r="2980" spans="11:12">
      <c r="K2980" s="435">
        <v>12041</v>
      </c>
      <c r="L2980" t="s">
        <v>214</v>
      </c>
    </row>
    <row r="2981" spans="11:12">
      <c r="K2981" s="435">
        <v>12042</v>
      </c>
      <c r="L2981" t="s">
        <v>214</v>
      </c>
    </row>
    <row r="2982" spans="11:12">
      <c r="K2982" s="435">
        <v>12043</v>
      </c>
      <c r="L2982" t="s">
        <v>219</v>
      </c>
    </row>
    <row r="2983" spans="11:12">
      <c r="K2983" s="435">
        <v>12045</v>
      </c>
      <c r="L2983" t="s">
        <v>214</v>
      </c>
    </row>
    <row r="2984" spans="11:12">
      <c r="K2984" s="435">
        <v>12046</v>
      </c>
      <c r="L2984" t="s">
        <v>214</v>
      </c>
    </row>
    <row r="2985" spans="11:12">
      <c r="K2985" s="435">
        <v>12047</v>
      </c>
      <c r="L2985" t="s">
        <v>214</v>
      </c>
    </row>
    <row r="2986" spans="11:12">
      <c r="K2986" s="435">
        <v>12051</v>
      </c>
      <c r="L2986" t="s">
        <v>214</v>
      </c>
    </row>
    <row r="2987" spans="11:12">
      <c r="K2987" s="435">
        <v>12052</v>
      </c>
      <c r="L2987" t="s">
        <v>214</v>
      </c>
    </row>
    <row r="2988" spans="11:12">
      <c r="K2988" s="435">
        <v>12053</v>
      </c>
      <c r="L2988" t="s">
        <v>219</v>
      </c>
    </row>
    <row r="2989" spans="11:12">
      <c r="K2989" s="435">
        <v>12054</v>
      </c>
      <c r="L2989" t="s">
        <v>214</v>
      </c>
    </row>
    <row r="2990" spans="11:12">
      <c r="K2990" s="435">
        <v>12056</v>
      </c>
      <c r="L2990" t="s">
        <v>214</v>
      </c>
    </row>
    <row r="2991" spans="11:12">
      <c r="K2991" s="435">
        <v>12057</v>
      </c>
      <c r="L2991" t="s">
        <v>219</v>
      </c>
    </row>
    <row r="2992" spans="11:12">
      <c r="K2992" s="435">
        <v>12058</v>
      </c>
      <c r="L2992" t="s">
        <v>214</v>
      </c>
    </row>
    <row r="2993" spans="11:12">
      <c r="K2993" s="435">
        <v>12059</v>
      </c>
      <c r="L2993" t="s">
        <v>214</v>
      </c>
    </row>
    <row r="2994" spans="11:12">
      <c r="K2994" s="435">
        <v>12060</v>
      </c>
      <c r="L2994" t="s">
        <v>214</v>
      </c>
    </row>
    <row r="2995" spans="11:12">
      <c r="K2995" s="435">
        <v>12061</v>
      </c>
      <c r="L2995" t="s">
        <v>214</v>
      </c>
    </row>
    <row r="2996" spans="11:12">
      <c r="K2996" s="435">
        <v>12062</v>
      </c>
      <c r="L2996" t="s">
        <v>214</v>
      </c>
    </row>
    <row r="2997" spans="11:12">
      <c r="K2997" s="435">
        <v>12063</v>
      </c>
      <c r="L2997" t="s">
        <v>214</v>
      </c>
    </row>
    <row r="2998" spans="11:12">
      <c r="K2998" s="435">
        <v>12064</v>
      </c>
      <c r="L2998" t="s">
        <v>214</v>
      </c>
    </row>
    <row r="2999" spans="11:12">
      <c r="K2999" s="435">
        <v>12065</v>
      </c>
      <c r="L2999" t="s">
        <v>214</v>
      </c>
    </row>
    <row r="3000" spans="11:12">
      <c r="K3000" s="435">
        <v>12066</v>
      </c>
      <c r="L3000" t="s">
        <v>219</v>
      </c>
    </row>
    <row r="3001" spans="11:12">
      <c r="K3001" s="435">
        <v>12067</v>
      </c>
      <c r="L3001" t="s">
        <v>219</v>
      </c>
    </row>
    <row r="3002" spans="11:12">
      <c r="K3002" s="435">
        <v>12068</v>
      </c>
      <c r="L3002" t="s">
        <v>219</v>
      </c>
    </row>
    <row r="3003" spans="11:12">
      <c r="K3003" s="435">
        <v>12069</v>
      </c>
      <c r="L3003" t="s">
        <v>214</v>
      </c>
    </row>
    <row r="3004" spans="11:12">
      <c r="K3004" s="435">
        <v>12070</v>
      </c>
      <c r="L3004" t="s">
        <v>214</v>
      </c>
    </row>
    <row r="3005" spans="11:12">
      <c r="K3005" s="435">
        <v>12071</v>
      </c>
      <c r="L3005" t="s">
        <v>219</v>
      </c>
    </row>
    <row r="3006" spans="11:12">
      <c r="K3006" s="435">
        <v>12072</v>
      </c>
      <c r="L3006" t="s">
        <v>214</v>
      </c>
    </row>
    <row r="3007" spans="11:12">
      <c r="K3007" s="435">
        <v>12074</v>
      </c>
      <c r="L3007" t="s">
        <v>219</v>
      </c>
    </row>
    <row r="3008" spans="11:12">
      <c r="K3008" s="435">
        <v>12075</v>
      </c>
      <c r="L3008" t="s">
        <v>214</v>
      </c>
    </row>
    <row r="3009" spans="11:12">
      <c r="K3009" s="435">
        <v>12076</v>
      </c>
      <c r="L3009" t="s">
        <v>219</v>
      </c>
    </row>
    <row r="3010" spans="11:12">
      <c r="K3010" s="435">
        <v>12077</v>
      </c>
      <c r="L3010" t="s">
        <v>214</v>
      </c>
    </row>
    <row r="3011" spans="11:12">
      <c r="K3011" s="435">
        <v>12078</v>
      </c>
      <c r="L3011" t="s">
        <v>219</v>
      </c>
    </row>
    <row r="3012" spans="11:12">
      <c r="K3012" s="435">
        <v>12083</v>
      </c>
      <c r="L3012" t="s">
        <v>214</v>
      </c>
    </row>
    <row r="3013" spans="11:12">
      <c r="K3013" s="435">
        <v>12084</v>
      </c>
      <c r="L3013" t="s">
        <v>214</v>
      </c>
    </row>
    <row r="3014" spans="11:12">
      <c r="K3014" s="435">
        <v>12085</v>
      </c>
      <c r="L3014" t="s">
        <v>214</v>
      </c>
    </row>
    <row r="3015" spans="11:12">
      <c r="K3015" s="435">
        <v>12086</v>
      </c>
      <c r="L3015" t="s">
        <v>214</v>
      </c>
    </row>
    <row r="3016" spans="11:12">
      <c r="K3016" s="435">
        <v>12087</v>
      </c>
      <c r="L3016" t="s">
        <v>214</v>
      </c>
    </row>
    <row r="3017" spans="11:12">
      <c r="K3017" s="435">
        <v>12089</v>
      </c>
      <c r="L3017" t="s">
        <v>219</v>
      </c>
    </row>
    <row r="3018" spans="11:12">
      <c r="K3018" s="435">
        <v>12090</v>
      </c>
      <c r="L3018" t="s">
        <v>219</v>
      </c>
    </row>
    <row r="3019" spans="11:12">
      <c r="K3019" s="435">
        <v>12092</v>
      </c>
      <c r="L3019" t="s">
        <v>219</v>
      </c>
    </row>
    <row r="3020" spans="11:12">
      <c r="K3020" s="435">
        <v>12093</v>
      </c>
      <c r="L3020" t="s">
        <v>219</v>
      </c>
    </row>
    <row r="3021" spans="11:12">
      <c r="K3021" s="435">
        <v>12094</v>
      </c>
      <c r="L3021" t="s">
        <v>214</v>
      </c>
    </row>
    <row r="3022" spans="11:12">
      <c r="K3022" s="435">
        <v>12095</v>
      </c>
      <c r="L3022" t="s">
        <v>219</v>
      </c>
    </row>
    <row r="3023" spans="11:12">
      <c r="K3023" s="435">
        <v>12106</v>
      </c>
      <c r="L3023" t="s">
        <v>214</v>
      </c>
    </row>
    <row r="3024" spans="11:12">
      <c r="K3024" s="435">
        <v>12108</v>
      </c>
      <c r="L3024" t="s">
        <v>219</v>
      </c>
    </row>
    <row r="3025" spans="11:12">
      <c r="K3025" s="435">
        <v>12110</v>
      </c>
      <c r="L3025" t="s">
        <v>214</v>
      </c>
    </row>
    <row r="3026" spans="11:12">
      <c r="K3026" s="435">
        <v>12115</v>
      </c>
      <c r="L3026" t="s">
        <v>214</v>
      </c>
    </row>
    <row r="3027" spans="11:12">
      <c r="K3027" s="435">
        <v>12116</v>
      </c>
      <c r="L3027" t="s">
        <v>219</v>
      </c>
    </row>
    <row r="3028" spans="11:12">
      <c r="K3028" s="435">
        <v>12117</v>
      </c>
      <c r="L3028" t="s">
        <v>219</v>
      </c>
    </row>
    <row r="3029" spans="11:12">
      <c r="K3029" s="435">
        <v>12118</v>
      </c>
      <c r="L3029" t="s">
        <v>214</v>
      </c>
    </row>
    <row r="3030" spans="11:12">
      <c r="K3030" s="435">
        <v>12120</v>
      </c>
      <c r="L3030" t="s">
        <v>219</v>
      </c>
    </row>
    <row r="3031" spans="11:12">
      <c r="K3031" s="435">
        <v>12121</v>
      </c>
      <c r="L3031" t="s">
        <v>214</v>
      </c>
    </row>
    <row r="3032" spans="11:12">
      <c r="K3032" s="435">
        <v>12122</v>
      </c>
      <c r="L3032" t="s">
        <v>219</v>
      </c>
    </row>
    <row r="3033" spans="11:12">
      <c r="K3033" s="435">
        <v>12123</v>
      </c>
      <c r="L3033" t="s">
        <v>219</v>
      </c>
    </row>
    <row r="3034" spans="11:12">
      <c r="K3034" s="435">
        <v>12124</v>
      </c>
      <c r="L3034" t="s">
        <v>214</v>
      </c>
    </row>
    <row r="3035" spans="11:12">
      <c r="K3035" s="435">
        <v>12125</v>
      </c>
      <c r="L3035" t="s">
        <v>214</v>
      </c>
    </row>
    <row r="3036" spans="11:12">
      <c r="K3036" s="435">
        <v>12130</v>
      </c>
      <c r="L3036" t="s">
        <v>214</v>
      </c>
    </row>
    <row r="3037" spans="11:12">
      <c r="K3037" s="435">
        <v>12131</v>
      </c>
      <c r="L3037" t="s">
        <v>214</v>
      </c>
    </row>
    <row r="3038" spans="11:12">
      <c r="K3038" s="435">
        <v>12132</v>
      </c>
      <c r="L3038" t="s">
        <v>214</v>
      </c>
    </row>
    <row r="3039" spans="11:12">
      <c r="K3039" s="435">
        <v>12134</v>
      </c>
      <c r="L3039" t="s">
        <v>219</v>
      </c>
    </row>
    <row r="3040" spans="11:12">
      <c r="K3040" s="435">
        <v>12136</v>
      </c>
      <c r="L3040" t="s">
        <v>219</v>
      </c>
    </row>
    <row r="3041" spans="11:12">
      <c r="K3041" s="435">
        <v>12137</v>
      </c>
      <c r="L3041" t="s">
        <v>214</v>
      </c>
    </row>
    <row r="3042" spans="11:12">
      <c r="K3042" s="435">
        <v>12138</v>
      </c>
      <c r="L3042" t="s">
        <v>219</v>
      </c>
    </row>
    <row r="3043" spans="11:12">
      <c r="K3043" s="435">
        <v>12139</v>
      </c>
      <c r="L3043" t="s">
        <v>219</v>
      </c>
    </row>
    <row r="3044" spans="11:12">
      <c r="K3044" s="435">
        <v>12140</v>
      </c>
      <c r="L3044" t="s">
        <v>219</v>
      </c>
    </row>
    <row r="3045" spans="11:12">
      <c r="K3045" s="435">
        <v>12143</v>
      </c>
      <c r="L3045" t="s">
        <v>214</v>
      </c>
    </row>
    <row r="3046" spans="11:12">
      <c r="K3046" s="435">
        <v>12144</v>
      </c>
      <c r="L3046" t="s">
        <v>214</v>
      </c>
    </row>
    <row r="3047" spans="11:12">
      <c r="K3047" s="435">
        <v>12147</v>
      </c>
      <c r="L3047" t="s">
        <v>214</v>
      </c>
    </row>
    <row r="3048" spans="11:12">
      <c r="K3048" s="435">
        <v>12148</v>
      </c>
      <c r="L3048" t="s">
        <v>214</v>
      </c>
    </row>
    <row r="3049" spans="11:12">
      <c r="K3049" s="435">
        <v>12149</v>
      </c>
      <c r="L3049" t="s">
        <v>214</v>
      </c>
    </row>
    <row r="3050" spans="11:12">
      <c r="K3050" s="435">
        <v>12150</v>
      </c>
      <c r="L3050" t="s">
        <v>214</v>
      </c>
    </row>
    <row r="3051" spans="11:12">
      <c r="K3051" s="435">
        <v>12151</v>
      </c>
      <c r="L3051" t="s">
        <v>214</v>
      </c>
    </row>
    <row r="3052" spans="11:12">
      <c r="K3052" s="435">
        <v>12153</v>
      </c>
      <c r="L3052" t="s">
        <v>214</v>
      </c>
    </row>
    <row r="3053" spans="11:12">
      <c r="K3053" s="435">
        <v>12154</v>
      </c>
      <c r="L3053" t="s">
        <v>214</v>
      </c>
    </row>
    <row r="3054" spans="11:12">
      <c r="K3054" s="435">
        <v>12155</v>
      </c>
      <c r="L3054" t="s">
        <v>219</v>
      </c>
    </row>
    <row r="3055" spans="11:12">
      <c r="K3055" s="435">
        <v>12156</v>
      </c>
      <c r="L3055" t="s">
        <v>214</v>
      </c>
    </row>
    <row r="3056" spans="11:12">
      <c r="K3056" s="435">
        <v>12157</v>
      </c>
      <c r="L3056" t="s">
        <v>219</v>
      </c>
    </row>
    <row r="3057" spans="11:12">
      <c r="K3057" s="435">
        <v>12158</v>
      </c>
      <c r="L3057" t="s">
        <v>214</v>
      </c>
    </row>
    <row r="3058" spans="11:12">
      <c r="K3058" s="435">
        <v>12159</v>
      </c>
      <c r="L3058" t="s">
        <v>214</v>
      </c>
    </row>
    <row r="3059" spans="11:12">
      <c r="K3059" s="435">
        <v>12160</v>
      </c>
      <c r="L3059" t="s">
        <v>214</v>
      </c>
    </row>
    <row r="3060" spans="11:12">
      <c r="K3060" s="435">
        <v>12161</v>
      </c>
      <c r="L3060" t="s">
        <v>214</v>
      </c>
    </row>
    <row r="3061" spans="11:12">
      <c r="K3061" s="435">
        <v>12164</v>
      </c>
      <c r="L3061" t="s">
        <v>219</v>
      </c>
    </row>
    <row r="3062" spans="11:12">
      <c r="K3062" s="435">
        <v>12165</v>
      </c>
      <c r="L3062" t="s">
        <v>214</v>
      </c>
    </row>
    <row r="3063" spans="11:12">
      <c r="K3063" s="435">
        <v>12166</v>
      </c>
      <c r="L3063" t="s">
        <v>219</v>
      </c>
    </row>
    <row r="3064" spans="11:12">
      <c r="K3064" s="435">
        <v>12167</v>
      </c>
      <c r="L3064" t="s">
        <v>219</v>
      </c>
    </row>
    <row r="3065" spans="11:12">
      <c r="K3065" s="435">
        <v>12168</v>
      </c>
      <c r="L3065" t="s">
        <v>214</v>
      </c>
    </row>
    <row r="3066" spans="11:12">
      <c r="K3066" s="435">
        <v>12169</v>
      </c>
      <c r="L3066" t="s">
        <v>219</v>
      </c>
    </row>
    <row r="3067" spans="11:12">
      <c r="K3067" s="435">
        <v>12170</v>
      </c>
      <c r="L3067" t="s">
        <v>214</v>
      </c>
    </row>
    <row r="3068" spans="11:12">
      <c r="K3068" s="435">
        <v>12172</v>
      </c>
      <c r="L3068" t="s">
        <v>214</v>
      </c>
    </row>
    <row r="3069" spans="11:12">
      <c r="K3069" s="435">
        <v>12173</v>
      </c>
      <c r="L3069" t="s">
        <v>214</v>
      </c>
    </row>
    <row r="3070" spans="11:12">
      <c r="K3070" s="435">
        <v>12174</v>
      </c>
      <c r="L3070" t="s">
        <v>214</v>
      </c>
    </row>
    <row r="3071" spans="11:12">
      <c r="K3071" s="435">
        <v>12175</v>
      </c>
      <c r="L3071" t="s">
        <v>219</v>
      </c>
    </row>
    <row r="3072" spans="11:12">
      <c r="K3072" s="435">
        <v>12176</v>
      </c>
      <c r="L3072" t="s">
        <v>214</v>
      </c>
    </row>
    <row r="3073" spans="11:12">
      <c r="K3073" s="435">
        <v>12177</v>
      </c>
      <c r="L3073" t="s">
        <v>214</v>
      </c>
    </row>
    <row r="3074" spans="11:12">
      <c r="K3074" s="435">
        <v>12180</v>
      </c>
      <c r="L3074" t="s">
        <v>214</v>
      </c>
    </row>
    <row r="3075" spans="11:12">
      <c r="K3075" s="435">
        <v>12182</v>
      </c>
      <c r="L3075" t="s">
        <v>214</v>
      </c>
    </row>
    <row r="3076" spans="11:12">
      <c r="K3076" s="435">
        <v>12183</v>
      </c>
      <c r="L3076" t="s">
        <v>214</v>
      </c>
    </row>
    <row r="3077" spans="11:12">
      <c r="K3077" s="435">
        <v>12184</v>
      </c>
      <c r="L3077" t="s">
        <v>214</v>
      </c>
    </row>
    <row r="3078" spans="11:12">
      <c r="K3078" s="435">
        <v>12185</v>
      </c>
      <c r="L3078" t="s">
        <v>214</v>
      </c>
    </row>
    <row r="3079" spans="11:12">
      <c r="K3079" s="435">
        <v>12186</v>
      </c>
      <c r="L3079" t="s">
        <v>214</v>
      </c>
    </row>
    <row r="3080" spans="11:12">
      <c r="K3080" s="435">
        <v>12187</v>
      </c>
      <c r="L3080" t="s">
        <v>214</v>
      </c>
    </row>
    <row r="3081" spans="11:12">
      <c r="K3081" s="435">
        <v>12188</v>
      </c>
      <c r="L3081" t="s">
        <v>214</v>
      </c>
    </row>
    <row r="3082" spans="11:12">
      <c r="K3082" s="435">
        <v>12189</v>
      </c>
      <c r="L3082" t="s">
        <v>214</v>
      </c>
    </row>
    <row r="3083" spans="11:12">
      <c r="K3083" s="435">
        <v>12190</v>
      </c>
      <c r="L3083" t="s">
        <v>219</v>
      </c>
    </row>
    <row r="3084" spans="11:12">
      <c r="K3084" s="435">
        <v>12192</v>
      </c>
      <c r="L3084" t="s">
        <v>214</v>
      </c>
    </row>
    <row r="3085" spans="11:12">
      <c r="K3085" s="435">
        <v>12193</v>
      </c>
      <c r="L3085" t="s">
        <v>219</v>
      </c>
    </row>
    <row r="3086" spans="11:12">
      <c r="K3086" s="435">
        <v>12194</v>
      </c>
      <c r="L3086" t="s">
        <v>214</v>
      </c>
    </row>
    <row r="3087" spans="11:12">
      <c r="K3087" s="435">
        <v>12195</v>
      </c>
      <c r="L3087" t="s">
        <v>214</v>
      </c>
    </row>
    <row r="3088" spans="11:12">
      <c r="K3088" s="435">
        <v>12196</v>
      </c>
      <c r="L3088" t="s">
        <v>214</v>
      </c>
    </row>
    <row r="3089" spans="11:12">
      <c r="K3089" s="435">
        <v>12197</v>
      </c>
      <c r="L3089" t="s">
        <v>219</v>
      </c>
    </row>
    <row r="3090" spans="11:12">
      <c r="K3090" s="435">
        <v>12198</v>
      </c>
      <c r="L3090" t="s">
        <v>214</v>
      </c>
    </row>
    <row r="3091" spans="11:12">
      <c r="K3091" s="435">
        <v>12202</v>
      </c>
      <c r="L3091" t="s">
        <v>214</v>
      </c>
    </row>
    <row r="3092" spans="11:12">
      <c r="K3092" s="435">
        <v>12203</v>
      </c>
      <c r="L3092" t="s">
        <v>214</v>
      </c>
    </row>
    <row r="3093" spans="11:12">
      <c r="K3093" s="435">
        <v>12204</v>
      </c>
      <c r="L3093" t="s">
        <v>214</v>
      </c>
    </row>
    <row r="3094" spans="11:12">
      <c r="K3094" s="435">
        <v>12205</v>
      </c>
      <c r="L3094" t="s">
        <v>214</v>
      </c>
    </row>
    <row r="3095" spans="11:12">
      <c r="K3095" s="435">
        <v>12206</v>
      </c>
      <c r="L3095" t="s">
        <v>214</v>
      </c>
    </row>
    <row r="3096" spans="11:12">
      <c r="K3096" s="435">
        <v>12207</v>
      </c>
      <c r="L3096" t="s">
        <v>214</v>
      </c>
    </row>
    <row r="3097" spans="11:12">
      <c r="K3097" s="435">
        <v>12208</v>
      </c>
      <c r="L3097" t="s">
        <v>214</v>
      </c>
    </row>
    <row r="3098" spans="11:12">
      <c r="K3098" s="435">
        <v>12209</v>
      </c>
      <c r="L3098" t="s">
        <v>214</v>
      </c>
    </row>
    <row r="3099" spans="11:12">
      <c r="K3099" s="435">
        <v>12210</v>
      </c>
      <c r="L3099" t="s">
        <v>214</v>
      </c>
    </row>
    <row r="3100" spans="11:12">
      <c r="K3100" s="435">
        <v>12211</v>
      </c>
      <c r="L3100" t="s">
        <v>214</v>
      </c>
    </row>
    <row r="3101" spans="11:12">
      <c r="K3101" s="435">
        <v>12222</v>
      </c>
      <c r="L3101" t="s">
        <v>214</v>
      </c>
    </row>
    <row r="3102" spans="11:12">
      <c r="K3102" s="435">
        <v>12302</v>
      </c>
      <c r="L3102" t="s">
        <v>214</v>
      </c>
    </row>
    <row r="3103" spans="11:12">
      <c r="K3103" s="435">
        <v>12303</v>
      </c>
      <c r="L3103" t="s">
        <v>214</v>
      </c>
    </row>
    <row r="3104" spans="11:12">
      <c r="K3104" s="435">
        <v>12304</v>
      </c>
      <c r="L3104" t="s">
        <v>214</v>
      </c>
    </row>
    <row r="3105" spans="11:12">
      <c r="K3105" s="435">
        <v>12305</v>
      </c>
      <c r="L3105" t="s">
        <v>214</v>
      </c>
    </row>
    <row r="3106" spans="11:12">
      <c r="K3106" s="435">
        <v>12306</v>
      </c>
      <c r="L3106" t="s">
        <v>219</v>
      </c>
    </row>
    <row r="3107" spans="11:12">
      <c r="K3107" s="435">
        <v>12307</v>
      </c>
      <c r="L3107" t="s">
        <v>214</v>
      </c>
    </row>
    <row r="3108" spans="11:12">
      <c r="K3108" s="435">
        <v>12308</v>
      </c>
      <c r="L3108" t="s">
        <v>214</v>
      </c>
    </row>
    <row r="3109" spans="11:12">
      <c r="K3109" s="435">
        <v>12309</v>
      </c>
      <c r="L3109" t="s">
        <v>214</v>
      </c>
    </row>
    <row r="3110" spans="11:12">
      <c r="K3110" s="435">
        <v>12401</v>
      </c>
      <c r="L3110" t="s">
        <v>214</v>
      </c>
    </row>
    <row r="3111" spans="11:12">
      <c r="K3111" s="435">
        <v>12404</v>
      </c>
      <c r="L3111" t="s">
        <v>214</v>
      </c>
    </row>
    <row r="3112" spans="11:12">
      <c r="K3112" s="435">
        <v>12405</v>
      </c>
      <c r="L3112" t="s">
        <v>214</v>
      </c>
    </row>
    <row r="3113" spans="11:12">
      <c r="K3113" s="435">
        <v>12406</v>
      </c>
      <c r="L3113" t="s">
        <v>219</v>
      </c>
    </row>
    <row r="3114" spans="11:12">
      <c r="K3114" s="435">
        <v>12407</v>
      </c>
      <c r="L3114" t="s">
        <v>214</v>
      </c>
    </row>
    <row r="3115" spans="11:12">
      <c r="K3115" s="435">
        <v>12409</v>
      </c>
      <c r="L3115" t="s">
        <v>214</v>
      </c>
    </row>
    <row r="3116" spans="11:12">
      <c r="K3116" s="435">
        <v>12410</v>
      </c>
      <c r="L3116" t="s">
        <v>219</v>
      </c>
    </row>
    <row r="3117" spans="11:12">
      <c r="K3117" s="435">
        <v>12411</v>
      </c>
      <c r="L3117" t="s">
        <v>214</v>
      </c>
    </row>
    <row r="3118" spans="11:12">
      <c r="K3118" s="435">
        <v>12412</v>
      </c>
      <c r="L3118" t="s">
        <v>214</v>
      </c>
    </row>
    <row r="3119" spans="11:12">
      <c r="K3119" s="435">
        <v>12413</v>
      </c>
      <c r="L3119" t="s">
        <v>214</v>
      </c>
    </row>
    <row r="3120" spans="11:12">
      <c r="K3120" s="435">
        <v>12414</v>
      </c>
      <c r="L3120" t="s">
        <v>214</v>
      </c>
    </row>
    <row r="3121" spans="11:12">
      <c r="K3121" s="435">
        <v>12416</v>
      </c>
      <c r="L3121" t="s">
        <v>214</v>
      </c>
    </row>
    <row r="3122" spans="11:12">
      <c r="K3122" s="435">
        <v>12417</v>
      </c>
      <c r="L3122" t="s">
        <v>214</v>
      </c>
    </row>
    <row r="3123" spans="11:12">
      <c r="K3123" s="435">
        <v>12418</v>
      </c>
      <c r="L3123" t="s">
        <v>214</v>
      </c>
    </row>
    <row r="3124" spans="11:12">
      <c r="K3124" s="435">
        <v>12419</v>
      </c>
      <c r="L3124" t="s">
        <v>214</v>
      </c>
    </row>
    <row r="3125" spans="11:12">
      <c r="K3125" s="435">
        <v>12420</v>
      </c>
      <c r="L3125" t="s">
        <v>214</v>
      </c>
    </row>
    <row r="3126" spans="11:12">
      <c r="K3126" s="435">
        <v>12421</v>
      </c>
      <c r="L3126" t="s">
        <v>219</v>
      </c>
    </row>
    <row r="3127" spans="11:12">
      <c r="K3127" s="435">
        <v>12422</v>
      </c>
      <c r="L3127" t="s">
        <v>214</v>
      </c>
    </row>
    <row r="3128" spans="11:12">
      <c r="K3128" s="435">
        <v>12423</v>
      </c>
      <c r="L3128" t="s">
        <v>214</v>
      </c>
    </row>
    <row r="3129" spans="11:12">
      <c r="K3129" s="435">
        <v>12424</v>
      </c>
      <c r="L3129" t="s">
        <v>214</v>
      </c>
    </row>
    <row r="3130" spans="11:12">
      <c r="K3130" s="435">
        <v>12427</v>
      </c>
      <c r="L3130" t="s">
        <v>214</v>
      </c>
    </row>
    <row r="3131" spans="11:12">
      <c r="K3131" s="435">
        <v>12428</v>
      </c>
      <c r="L3131" t="s">
        <v>219</v>
      </c>
    </row>
    <row r="3132" spans="11:12">
      <c r="K3132" s="435">
        <v>12429</v>
      </c>
      <c r="L3132" t="s">
        <v>214</v>
      </c>
    </row>
    <row r="3133" spans="11:12">
      <c r="K3133" s="435">
        <v>12430</v>
      </c>
      <c r="L3133" t="s">
        <v>219</v>
      </c>
    </row>
    <row r="3134" spans="11:12">
      <c r="K3134" s="435">
        <v>12431</v>
      </c>
      <c r="L3134" t="s">
        <v>214</v>
      </c>
    </row>
    <row r="3135" spans="11:12">
      <c r="K3135" s="435">
        <v>12432</v>
      </c>
      <c r="L3135" t="s">
        <v>214</v>
      </c>
    </row>
    <row r="3136" spans="11:12">
      <c r="K3136" s="435">
        <v>12433</v>
      </c>
      <c r="L3136" t="s">
        <v>214</v>
      </c>
    </row>
    <row r="3137" spans="11:12">
      <c r="K3137" s="435">
        <v>12434</v>
      </c>
      <c r="L3137" t="s">
        <v>219</v>
      </c>
    </row>
    <row r="3138" spans="11:12">
      <c r="K3138" s="435">
        <v>12435</v>
      </c>
      <c r="L3138" t="s">
        <v>219</v>
      </c>
    </row>
    <row r="3139" spans="11:12">
      <c r="K3139" s="435">
        <v>12436</v>
      </c>
      <c r="L3139" t="s">
        <v>219</v>
      </c>
    </row>
    <row r="3140" spans="11:12">
      <c r="K3140" s="435">
        <v>12438</v>
      </c>
      <c r="L3140" t="s">
        <v>219</v>
      </c>
    </row>
    <row r="3141" spans="11:12">
      <c r="K3141" s="435">
        <v>12439</v>
      </c>
      <c r="L3141" t="s">
        <v>214</v>
      </c>
    </row>
    <row r="3142" spans="11:12">
      <c r="K3142" s="435">
        <v>12440</v>
      </c>
      <c r="L3142" t="s">
        <v>214</v>
      </c>
    </row>
    <row r="3143" spans="11:12">
      <c r="K3143" s="435">
        <v>12441</v>
      </c>
      <c r="L3143" t="s">
        <v>219</v>
      </c>
    </row>
    <row r="3144" spans="11:12">
      <c r="K3144" s="435">
        <v>12442</v>
      </c>
      <c r="L3144" t="s">
        <v>219</v>
      </c>
    </row>
    <row r="3145" spans="11:12">
      <c r="K3145" s="435">
        <v>12443</v>
      </c>
      <c r="L3145" t="s">
        <v>214</v>
      </c>
    </row>
    <row r="3146" spans="11:12">
      <c r="K3146" s="435">
        <v>12444</v>
      </c>
      <c r="L3146" t="s">
        <v>214</v>
      </c>
    </row>
    <row r="3147" spans="11:12">
      <c r="K3147" s="435">
        <v>12446</v>
      </c>
      <c r="L3147" t="s">
        <v>219</v>
      </c>
    </row>
    <row r="3148" spans="11:12">
      <c r="K3148" s="435">
        <v>12448</v>
      </c>
      <c r="L3148" t="s">
        <v>219</v>
      </c>
    </row>
    <row r="3149" spans="11:12">
      <c r="K3149" s="435">
        <v>12449</v>
      </c>
      <c r="L3149" t="s">
        <v>214</v>
      </c>
    </row>
    <row r="3150" spans="11:12">
      <c r="K3150" s="435">
        <v>12450</v>
      </c>
      <c r="L3150" t="s">
        <v>214</v>
      </c>
    </row>
    <row r="3151" spans="11:12">
      <c r="K3151" s="435">
        <v>12451</v>
      </c>
      <c r="L3151" t="s">
        <v>214</v>
      </c>
    </row>
    <row r="3152" spans="11:12">
      <c r="K3152" s="435">
        <v>12452</v>
      </c>
      <c r="L3152" t="s">
        <v>214</v>
      </c>
    </row>
    <row r="3153" spans="11:12">
      <c r="K3153" s="435">
        <v>12453</v>
      </c>
      <c r="L3153" t="s">
        <v>214</v>
      </c>
    </row>
    <row r="3154" spans="11:12">
      <c r="K3154" s="435">
        <v>12454</v>
      </c>
      <c r="L3154" t="s">
        <v>214</v>
      </c>
    </row>
    <row r="3155" spans="11:12">
      <c r="K3155" s="435">
        <v>12455</v>
      </c>
      <c r="L3155" t="s">
        <v>219</v>
      </c>
    </row>
    <row r="3156" spans="11:12">
      <c r="K3156" s="435">
        <v>12456</v>
      </c>
      <c r="L3156" t="s">
        <v>214</v>
      </c>
    </row>
    <row r="3157" spans="11:12">
      <c r="K3157" s="435">
        <v>12457</v>
      </c>
      <c r="L3157" t="s">
        <v>214</v>
      </c>
    </row>
    <row r="3158" spans="11:12">
      <c r="K3158" s="435">
        <v>12458</v>
      </c>
      <c r="L3158" t="s">
        <v>219</v>
      </c>
    </row>
    <row r="3159" spans="11:12">
      <c r="K3159" s="435">
        <v>12459</v>
      </c>
      <c r="L3159" t="s">
        <v>219</v>
      </c>
    </row>
    <row r="3160" spans="11:12">
      <c r="K3160" s="435">
        <v>12460</v>
      </c>
      <c r="L3160" t="s">
        <v>214</v>
      </c>
    </row>
    <row r="3161" spans="11:12">
      <c r="K3161" s="435">
        <v>12461</v>
      </c>
      <c r="L3161" t="s">
        <v>219</v>
      </c>
    </row>
    <row r="3162" spans="11:12">
      <c r="K3162" s="435">
        <v>12463</v>
      </c>
      <c r="L3162" t="s">
        <v>214</v>
      </c>
    </row>
    <row r="3163" spans="11:12">
      <c r="K3163" s="435">
        <v>12464</v>
      </c>
      <c r="L3163" t="s">
        <v>219</v>
      </c>
    </row>
    <row r="3164" spans="11:12">
      <c r="K3164" s="435">
        <v>12465</v>
      </c>
      <c r="L3164" t="s">
        <v>219</v>
      </c>
    </row>
    <row r="3165" spans="11:12">
      <c r="K3165" s="435">
        <v>12466</v>
      </c>
      <c r="L3165" t="s">
        <v>214</v>
      </c>
    </row>
    <row r="3166" spans="11:12">
      <c r="K3166" s="435">
        <v>12468</v>
      </c>
      <c r="L3166" t="s">
        <v>219</v>
      </c>
    </row>
    <row r="3167" spans="11:12">
      <c r="K3167" s="435">
        <v>12469</v>
      </c>
      <c r="L3167" t="s">
        <v>219</v>
      </c>
    </row>
    <row r="3168" spans="11:12">
      <c r="K3168" s="435">
        <v>12470</v>
      </c>
      <c r="L3168" t="s">
        <v>214</v>
      </c>
    </row>
    <row r="3169" spans="11:12">
      <c r="K3169" s="435">
        <v>12471</v>
      </c>
      <c r="L3169" t="s">
        <v>214</v>
      </c>
    </row>
    <row r="3170" spans="11:12">
      <c r="K3170" s="435">
        <v>12472</v>
      </c>
      <c r="L3170" t="s">
        <v>214</v>
      </c>
    </row>
    <row r="3171" spans="11:12">
      <c r="K3171" s="435">
        <v>12473</v>
      </c>
      <c r="L3171" t="s">
        <v>214</v>
      </c>
    </row>
    <row r="3172" spans="11:12">
      <c r="K3172" s="435">
        <v>12474</v>
      </c>
      <c r="L3172" t="s">
        <v>219</v>
      </c>
    </row>
    <row r="3173" spans="11:12">
      <c r="K3173" s="435">
        <v>12475</v>
      </c>
      <c r="L3173" t="s">
        <v>214</v>
      </c>
    </row>
    <row r="3174" spans="11:12">
      <c r="K3174" s="435">
        <v>12477</v>
      </c>
      <c r="L3174" t="s">
        <v>219</v>
      </c>
    </row>
    <row r="3175" spans="11:12">
      <c r="K3175" s="435">
        <v>12480</v>
      </c>
      <c r="L3175" t="s">
        <v>219</v>
      </c>
    </row>
    <row r="3176" spans="11:12">
      <c r="K3176" s="435">
        <v>12481</v>
      </c>
      <c r="L3176" t="s">
        <v>214</v>
      </c>
    </row>
    <row r="3177" spans="11:12">
      <c r="K3177" s="435">
        <v>12482</v>
      </c>
      <c r="L3177" t="s">
        <v>214</v>
      </c>
    </row>
    <row r="3178" spans="11:12">
      <c r="K3178" s="435">
        <v>12483</v>
      </c>
      <c r="L3178" t="s">
        <v>219</v>
      </c>
    </row>
    <row r="3179" spans="11:12">
      <c r="K3179" s="435">
        <v>12484</v>
      </c>
      <c r="L3179" t="s">
        <v>214</v>
      </c>
    </row>
    <row r="3180" spans="11:12">
      <c r="K3180" s="435">
        <v>12485</v>
      </c>
      <c r="L3180" t="s">
        <v>214</v>
      </c>
    </row>
    <row r="3181" spans="11:12">
      <c r="K3181" s="435">
        <v>12486</v>
      </c>
      <c r="L3181" t="s">
        <v>214</v>
      </c>
    </row>
    <row r="3182" spans="11:12">
      <c r="K3182" s="435">
        <v>12487</v>
      </c>
      <c r="L3182" t="s">
        <v>214</v>
      </c>
    </row>
    <row r="3183" spans="11:12">
      <c r="K3183" s="435">
        <v>12489</v>
      </c>
      <c r="L3183" t="s">
        <v>214</v>
      </c>
    </row>
    <row r="3184" spans="11:12">
      <c r="K3184" s="435">
        <v>12490</v>
      </c>
      <c r="L3184" t="s">
        <v>214</v>
      </c>
    </row>
    <row r="3185" spans="11:12">
      <c r="K3185" s="435">
        <v>12491</v>
      </c>
      <c r="L3185" t="s">
        <v>214</v>
      </c>
    </row>
    <row r="3186" spans="11:12">
      <c r="K3186" s="435">
        <v>12492</v>
      </c>
      <c r="L3186" t="s">
        <v>219</v>
      </c>
    </row>
    <row r="3187" spans="11:12">
      <c r="K3187" s="435">
        <v>12493</v>
      </c>
      <c r="L3187" t="s">
        <v>214</v>
      </c>
    </row>
    <row r="3188" spans="11:12">
      <c r="K3188" s="435">
        <v>12494</v>
      </c>
      <c r="L3188" t="s">
        <v>214</v>
      </c>
    </row>
    <row r="3189" spans="11:12">
      <c r="K3189" s="435">
        <v>12495</v>
      </c>
      <c r="L3189" t="s">
        <v>214</v>
      </c>
    </row>
    <row r="3190" spans="11:12">
      <c r="K3190" s="435">
        <v>12496</v>
      </c>
      <c r="L3190" t="s">
        <v>219</v>
      </c>
    </row>
    <row r="3191" spans="11:12">
      <c r="K3191" s="435">
        <v>12498</v>
      </c>
      <c r="L3191" t="s">
        <v>214</v>
      </c>
    </row>
    <row r="3192" spans="11:12">
      <c r="K3192" s="435">
        <v>12501</v>
      </c>
      <c r="L3192" t="s">
        <v>214</v>
      </c>
    </row>
    <row r="3193" spans="11:12">
      <c r="K3193" s="435">
        <v>12502</v>
      </c>
      <c r="L3193" t="s">
        <v>214</v>
      </c>
    </row>
    <row r="3194" spans="11:12">
      <c r="K3194" s="435">
        <v>12503</v>
      </c>
      <c r="L3194" t="s">
        <v>214</v>
      </c>
    </row>
    <row r="3195" spans="11:12">
      <c r="K3195" s="435">
        <v>12504</v>
      </c>
      <c r="L3195" t="s">
        <v>214</v>
      </c>
    </row>
    <row r="3196" spans="11:12">
      <c r="K3196" s="435">
        <v>12507</v>
      </c>
      <c r="L3196" t="s">
        <v>214</v>
      </c>
    </row>
    <row r="3197" spans="11:12">
      <c r="K3197" s="435">
        <v>12508</v>
      </c>
      <c r="L3197" t="s">
        <v>214</v>
      </c>
    </row>
    <row r="3198" spans="11:12">
      <c r="K3198" s="435">
        <v>12512</v>
      </c>
      <c r="L3198" t="s">
        <v>214</v>
      </c>
    </row>
    <row r="3199" spans="11:12">
      <c r="K3199" s="435">
        <v>12513</v>
      </c>
      <c r="L3199" t="s">
        <v>214</v>
      </c>
    </row>
    <row r="3200" spans="11:12">
      <c r="K3200" s="435">
        <v>12514</v>
      </c>
      <c r="L3200" t="s">
        <v>214</v>
      </c>
    </row>
    <row r="3201" spans="11:12">
      <c r="K3201" s="435">
        <v>12515</v>
      </c>
      <c r="L3201" t="s">
        <v>214</v>
      </c>
    </row>
    <row r="3202" spans="11:12">
      <c r="K3202" s="435">
        <v>12516</v>
      </c>
      <c r="L3202" t="s">
        <v>214</v>
      </c>
    </row>
    <row r="3203" spans="11:12">
      <c r="K3203" s="435">
        <v>12517</v>
      </c>
      <c r="L3203" t="s">
        <v>214</v>
      </c>
    </row>
    <row r="3204" spans="11:12">
      <c r="K3204" s="435">
        <v>12518</v>
      </c>
      <c r="L3204" t="s">
        <v>214</v>
      </c>
    </row>
    <row r="3205" spans="11:12">
      <c r="K3205" s="435">
        <v>12520</v>
      </c>
      <c r="L3205" t="s">
        <v>214</v>
      </c>
    </row>
    <row r="3206" spans="11:12">
      <c r="K3206" s="435">
        <v>12521</v>
      </c>
      <c r="L3206" t="s">
        <v>214</v>
      </c>
    </row>
    <row r="3207" spans="11:12">
      <c r="K3207" s="435">
        <v>12522</v>
      </c>
      <c r="L3207" t="s">
        <v>214</v>
      </c>
    </row>
    <row r="3208" spans="11:12">
      <c r="K3208" s="435">
        <v>12523</v>
      </c>
      <c r="L3208" t="s">
        <v>214</v>
      </c>
    </row>
    <row r="3209" spans="11:12">
      <c r="K3209" s="435">
        <v>12524</v>
      </c>
      <c r="L3209" t="s">
        <v>214</v>
      </c>
    </row>
    <row r="3210" spans="11:12">
      <c r="K3210" s="435">
        <v>12525</v>
      </c>
      <c r="L3210" t="s">
        <v>214</v>
      </c>
    </row>
    <row r="3211" spans="11:12">
      <c r="K3211" s="435">
        <v>12526</v>
      </c>
      <c r="L3211" t="s">
        <v>214</v>
      </c>
    </row>
    <row r="3212" spans="11:12">
      <c r="K3212" s="435">
        <v>12527</v>
      </c>
      <c r="L3212" t="s">
        <v>214</v>
      </c>
    </row>
    <row r="3213" spans="11:12">
      <c r="K3213" s="435">
        <v>12528</v>
      </c>
      <c r="L3213" t="s">
        <v>214</v>
      </c>
    </row>
    <row r="3214" spans="11:12">
      <c r="K3214" s="435">
        <v>12529</v>
      </c>
      <c r="L3214" t="s">
        <v>214</v>
      </c>
    </row>
    <row r="3215" spans="11:12">
      <c r="K3215" s="435">
        <v>12530</v>
      </c>
      <c r="L3215" t="s">
        <v>214</v>
      </c>
    </row>
    <row r="3216" spans="11:12">
      <c r="K3216" s="435">
        <v>12531</v>
      </c>
      <c r="L3216" t="s">
        <v>214</v>
      </c>
    </row>
    <row r="3217" spans="11:12">
      <c r="K3217" s="435">
        <v>12533</v>
      </c>
      <c r="L3217" t="s">
        <v>214</v>
      </c>
    </row>
    <row r="3218" spans="11:12">
      <c r="K3218" s="435">
        <v>12534</v>
      </c>
      <c r="L3218" t="s">
        <v>214</v>
      </c>
    </row>
    <row r="3219" spans="11:12">
      <c r="K3219" s="435">
        <v>12538</v>
      </c>
      <c r="L3219" t="s">
        <v>214</v>
      </c>
    </row>
    <row r="3220" spans="11:12">
      <c r="K3220" s="435">
        <v>12540</v>
      </c>
      <c r="L3220" t="s">
        <v>214</v>
      </c>
    </row>
    <row r="3221" spans="11:12">
      <c r="K3221" s="435">
        <v>12542</v>
      </c>
      <c r="L3221" t="s">
        <v>214</v>
      </c>
    </row>
    <row r="3222" spans="11:12">
      <c r="K3222" s="435">
        <v>12543</v>
      </c>
      <c r="L3222" t="s">
        <v>214</v>
      </c>
    </row>
    <row r="3223" spans="11:12">
      <c r="K3223" s="435">
        <v>12545</v>
      </c>
      <c r="L3223" t="s">
        <v>214</v>
      </c>
    </row>
    <row r="3224" spans="11:12">
      <c r="K3224" s="435">
        <v>12546</v>
      </c>
      <c r="L3224" t="s">
        <v>219</v>
      </c>
    </row>
    <row r="3225" spans="11:12">
      <c r="K3225" s="435">
        <v>12547</v>
      </c>
      <c r="L3225" t="s">
        <v>214</v>
      </c>
    </row>
    <row r="3226" spans="11:12">
      <c r="K3226" s="435">
        <v>12548</v>
      </c>
      <c r="L3226" t="s">
        <v>214</v>
      </c>
    </row>
    <row r="3227" spans="11:12">
      <c r="K3227" s="435">
        <v>12549</v>
      </c>
      <c r="L3227" t="s">
        <v>214</v>
      </c>
    </row>
    <row r="3228" spans="11:12">
      <c r="K3228" s="435">
        <v>12550</v>
      </c>
      <c r="L3228" t="s">
        <v>214</v>
      </c>
    </row>
    <row r="3229" spans="11:12">
      <c r="K3229" s="435">
        <v>12553</v>
      </c>
      <c r="L3229" t="s">
        <v>214</v>
      </c>
    </row>
    <row r="3230" spans="11:12">
      <c r="K3230" s="435">
        <v>12561</v>
      </c>
      <c r="L3230" t="s">
        <v>214</v>
      </c>
    </row>
    <row r="3231" spans="11:12">
      <c r="K3231" s="435">
        <v>12563</v>
      </c>
      <c r="L3231" t="s">
        <v>214</v>
      </c>
    </row>
    <row r="3232" spans="11:12">
      <c r="K3232" s="435">
        <v>12564</v>
      </c>
      <c r="L3232" t="s">
        <v>214</v>
      </c>
    </row>
    <row r="3233" spans="11:12">
      <c r="K3233" s="435">
        <v>12565</v>
      </c>
      <c r="L3233" t="s">
        <v>214</v>
      </c>
    </row>
    <row r="3234" spans="11:12">
      <c r="K3234" s="435">
        <v>12566</v>
      </c>
      <c r="L3234" t="s">
        <v>219</v>
      </c>
    </row>
    <row r="3235" spans="11:12">
      <c r="K3235" s="435">
        <v>12567</v>
      </c>
      <c r="L3235" t="s">
        <v>214</v>
      </c>
    </row>
    <row r="3236" spans="11:12">
      <c r="K3236" s="435">
        <v>12569</v>
      </c>
      <c r="L3236" t="s">
        <v>214</v>
      </c>
    </row>
    <row r="3237" spans="11:12">
      <c r="K3237" s="435">
        <v>12570</v>
      </c>
      <c r="L3237" t="s">
        <v>214</v>
      </c>
    </row>
    <row r="3238" spans="11:12">
      <c r="K3238" s="435">
        <v>12571</v>
      </c>
      <c r="L3238" t="s">
        <v>214</v>
      </c>
    </row>
    <row r="3239" spans="11:12">
      <c r="K3239" s="435">
        <v>12572</v>
      </c>
      <c r="L3239" t="s">
        <v>214</v>
      </c>
    </row>
    <row r="3240" spans="11:12">
      <c r="K3240" s="435">
        <v>12574</v>
      </c>
      <c r="L3240" t="s">
        <v>214</v>
      </c>
    </row>
    <row r="3241" spans="11:12">
      <c r="K3241" s="435">
        <v>12575</v>
      </c>
      <c r="L3241" t="s">
        <v>214</v>
      </c>
    </row>
    <row r="3242" spans="11:12">
      <c r="K3242" s="435">
        <v>12577</v>
      </c>
      <c r="L3242" t="s">
        <v>214</v>
      </c>
    </row>
    <row r="3243" spans="11:12">
      <c r="K3243" s="435">
        <v>12578</v>
      </c>
      <c r="L3243" t="s">
        <v>214</v>
      </c>
    </row>
    <row r="3244" spans="11:12">
      <c r="K3244" s="435">
        <v>12580</v>
      </c>
      <c r="L3244" t="s">
        <v>214</v>
      </c>
    </row>
    <row r="3245" spans="11:12">
      <c r="K3245" s="435">
        <v>12581</v>
      </c>
      <c r="L3245" t="s">
        <v>214</v>
      </c>
    </row>
    <row r="3246" spans="11:12">
      <c r="K3246" s="435">
        <v>12582</v>
      </c>
      <c r="L3246" t="s">
        <v>214</v>
      </c>
    </row>
    <row r="3247" spans="11:12">
      <c r="K3247" s="435">
        <v>12583</v>
      </c>
      <c r="L3247" t="s">
        <v>214</v>
      </c>
    </row>
    <row r="3248" spans="11:12">
      <c r="K3248" s="435">
        <v>12585</v>
      </c>
      <c r="L3248" t="s">
        <v>214</v>
      </c>
    </row>
    <row r="3249" spans="11:12">
      <c r="K3249" s="435">
        <v>12586</v>
      </c>
      <c r="L3249" t="s">
        <v>214</v>
      </c>
    </row>
    <row r="3250" spans="11:12">
      <c r="K3250" s="435">
        <v>12589</v>
      </c>
      <c r="L3250" t="s">
        <v>214</v>
      </c>
    </row>
    <row r="3251" spans="11:12">
      <c r="K3251" s="435">
        <v>12590</v>
      </c>
      <c r="L3251" t="s">
        <v>214</v>
      </c>
    </row>
    <row r="3252" spans="11:12">
      <c r="K3252" s="435">
        <v>12592</v>
      </c>
      <c r="L3252" t="s">
        <v>214</v>
      </c>
    </row>
    <row r="3253" spans="11:12">
      <c r="K3253" s="435">
        <v>12594</v>
      </c>
      <c r="L3253" t="s">
        <v>214</v>
      </c>
    </row>
    <row r="3254" spans="11:12">
      <c r="K3254" s="435">
        <v>12601</v>
      </c>
      <c r="L3254" t="s">
        <v>214</v>
      </c>
    </row>
    <row r="3255" spans="11:12">
      <c r="K3255" s="435">
        <v>12603</v>
      </c>
      <c r="L3255" t="s">
        <v>214</v>
      </c>
    </row>
    <row r="3256" spans="11:12">
      <c r="K3256" s="435">
        <v>12604</v>
      </c>
      <c r="L3256" t="s">
        <v>214</v>
      </c>
    </row>
    <row r="3257" spans="11:12">
      <c r="K3257" s="435">
        <v>12701</v>
      </c>
      <c r="L3257" t="s">
        <v>219</v>
      </c>
    </row>
    <row r="3258" spans="11:12">
      <c r="K3258" s="435">
        <v>12719</v>
      </c>
      <c r="L3258" t="s">
        <v>219</v>
      </c>
    </row>
    <row r="3259" spans="11:12">
      <c r="K3259" s="435">
        <v>12720</v>
      </c>
      <c r="L3259" t="s">
        <v>219</v>
      </c>
    </row>
    <row r="3260" spans="11:12">
      <c r="K3260" s="435">
        <v>12721</v>
      </c>
      <c r="L3260" t="s">
        <v>214</v>
      </c>
    </row>
    <row r="3261" spans="11:12">
      <c r="K3261" s="435">
        <v>12722</v>
      </c>
      <c r="L3261" t="s">
        <v>214</v>
      </c>
    </row>
    <row r="3262" spans="11:12">
      <c r="K3262" s="435">
        <v>12723</v>
      </c>
      <c r="L3262" t="s">
        <v>219</v>
      </c>
    </row>
    <row r="3263" spans="11:12">
      <c r="K3263" s="435">
        <v>12724</v>
      </c>
      <c r="L3263" t="s">
        <v>219</v>
      </c>
    </row>
    <row r="3264" spans="11:12">
      <c r="K3264" s="435">
        <v>12725</v>
      </c>
      <c r="L3264" t="s">
        <v>219</v>
      </c>
    </row>
    <row r="3265" spans="11:12">
      <c r="K3265" s="435">
        <v>12726</v>
      </c>
      <c r="L3265" t="s">
        <v>219</v>
      </c>
    </row>
    <row r="3266" spans="11:12">
      <c r="K3266" s="435">
        <v>12729</v>
      </c>
      <c r="L3266" t="s">
        <v>219</v>
      </c>
    </row>
    <row r="3267" spans="11:12">
      <c r="K3267" s="435">
        <v>12732</v>
      </c>
      <c r="L3267" t="s">
        <v>219</v>
      </c>
    </row>
    <row r="3268" spans="11:12">
      <c r="K3268" s="435">
        <v>12733</v>
      </c>
      <c r="L3268" t="s">
        <v>219</v>
      </c>
    </row>
    <row r="3269" spans="11:12">
      <c r="K3269" s="435">
        <v>12734</v>
      </c>
      <c r="L3269" t="s">
        <v>219</v>
      </c>
    </row>
    <row r="3270" spans="11:12">
      <c r="K3270" s="435">
        <v>12736</v>
      </c>
      <c r="L3270" t="s">
        <v>219</v>
      </c>
    </row>
    <row r="3271" spans="11:12">
      <c r="K3271" s="435">
        <v>12737</v>
      </c>
      <c r="L3271" t="s">
        <v>219</v>
      </c>
    </row>
    <row r="3272" spans="11:12">
      <c r="K3272" s="435">
        <v>12738</v>
      </c>
      <c r="L3272" t="s">
        <v>219</v>
      </c>
    </row>
    <row r="3273" spans="11:12">
      <c r="K3273" s="435">
        <v>12740</v>
      </c>
      <c r="L3273" t="s">
        <v>219</v>
      </c>
    </row>
    <row r="3274" spans="11:12">
      <c r="K3274" s="435">
        <v>12741</v>
      </c>
      <c r="L3274" t="s">
        <v>219</v>
      </c>
    </row>
    <row r="3275" spans="11:12">
      <c r="K3275" s="435">
        <v>12742</v>
      </c>
      <c r="L3275" t="s">
        <v>219</v>
      </c>
    </row>
    <row r="3276" spans="11:12">
      <c r="K3276" s="435">
        <v>12743</v>
      </c>
      <c r="L3276" t="s">
        <v>219</v>
      </c>
    </row>
    <row r="3277" spans="11:12">
      <c r="K3277" s="435">
        <v>12745</v>
      </c>
      <c r="L3277" t="s">
        <v>219</v>
      </c>
    </row>
    <row r="3278" spans="11:12">
      <c r="K3278" s="435">
        <v>12746</v>
      </c>
      <c r="L3278" t="s">
        <v>219</v>
      </c>
    </row>
    <row r="3279" spans="11:12">
      <c r="K3279" s="435">
        <v>12747</v>
      </c>
      <c r="L3279" t="s">
        <v>219</v>
      </c>
    </row>
    <row r="3280" spans="11:12">
      <c r="K3280" s="435">
        <v>12748</v>
      </c>
      <c r="L3280" t="s">
        <v>214</v>
      </c>
    </row>
    <row r="3281" spans="11:12">
      <c r="K3281" s="435">
        <v>12749</v>
      </c>
      <c r="L3281" t="s">
        <v>219</v>
      </c>
    </row>
    <row r="3282" spans="11:12">
      <c r="K3282" s="435">
        <v>12750</v>
      </c>
      <c r="L3282" t="s">
        <v>219</v>
      </c>
    </row>
    <row r="3283" spans="11:12">
      <c r="K3283" s="435">
        <v>12751</v>
      </c>
      <c r="L3283" t="s">
        <v>219</v>
      </c>
    </row>
    <row r="3284" spans="11:12">
      <c r="K3284" s="435">
        <v>12752</v>
      </c>
      <c r="L3284" t="s">
        <v>219</v>
      </c>
    </row>
    <row r="3285" spans="11:12">
      <c r="K3285" s="435">
        <v>12754</v>
      </c>
      <c r="L3285" t="s">
        <v>219</v>
      </c>
    </row>
    <row r="3286" spans="11:12">
      <c r="K3286" s="435">
        <v>12758</v>
      </c>
      <c r="L3286" t="s">
        <v>219</v>
      </c>
    </row>
    <row r="3287" spans="11:12">
      <c r="K3287" s="435">
        <v>12759</v>
      </c>
      <c r="L3287" t="s">
        <v>219</v>
      </c>
    </row>
    <row r="3288" spans="11:12">
      <c r="K3288" s="435">
        <v>12760</v>
      </c>
      <c r="L3288" t="s">
        <v>219</v>
      </c>
    </row>
    <row r="3289" spans="11:12">
      <c r="K3289" s="435">
        <v>12762</v>
      </c>
      <c r="L3289" t="s">
        <v>219</v>
      </c>
    </row>
    <row r="3290" spans="11:12">
      <c r="K3290" s="435">
        <v>12763</v>
      </c>
      <c r="L3290" t="s">
        <v>219</v>
      </c>
    </row>
    <row r="3291" spans="11:12">
      <c r="K3291" s="435">
        <v>12764</v>
      </c>
      <c r="L3291" t="s">
        <v>219</v>
      </c>
    </row>
    <row r="3292" spans="11:12">
      <c r="K3292" s="435">
        <v>12765</v>
      </c>
      <c r="L3292" t="s">
        <v>219</v>
      </c>
    </row>
    <row r="3293" spans="11:12">
      <c r="K3293" s="435">
        <v>12766</v>
      </c>
      <c r="L3293" t="s">
        <v>219</v>
      </c>
    </row>
    <row r="3294" spans="11:12">
      <c r="K3294" s="435">
        <v>12767</v>
      </c>
      <c r="L3294" t="s">
        <v>219</v>
      </c>
    </row>
    <row r="3295" spans="11:12">
      <c r="K3295" s="435">
        <v>12768</v>
      </c>
      <c r="L3295" t="s">
        <v>219</v>
      </c>
    </row>
    <row r="3296" spans="11:12">
      <c r="K3296" s="435">
        <v>12769</v>
      </c>
      <c r="L3296" t="s">
        <v>219</v>
      </c>
    </row>
    <row r="3297" spans="11:12">
      <c r="K3297" s="435">
        <v>12770</v>
      </c>
      <c r="L3297" t="s">
        <v>219</v>
      </c>
    </row>
    <row r="3298" spans="11:12">
      <c r="K3298" s="435">
        <v>12771</v>
      </c>
      <c r="L3298" t="s">
        <v>219</v>
      </c>
    </row>
    <row r="3299" spans="11:12">
      <c r="K3299" s="435">
        <v>12775</v>
      </c>
      <c r="L3299" t="s">
        <v>219</v>
      </c>
    </row>
    <row r="3300" spans="11:12">
      <c r="K3300" s="435">
        <v>12776</v>
      </c>
      <c r="L3300" t="s">
        <v>219</v>
      </c>
    </row>
    <row r="3301" spans="11:12">
      <c r="K3301" s="435">
        <v>12777</v>
      </c>
      <c r="L3301" t="s">
        <v>214</v>
      </c>
    </row>
    <row r="3302" spans="11:12">
      <c r="K3302" s="435">
        <v>12778</v>
      </c>
      <c r="L3302" t="s">
        <v>219</v>
      </c>
    </row>
    <row r="3303" spans="11:12">
      <c r="K3303" s="435">
        <v>12779</v>
      </c>
      <c r="L3303" t="s">
        <v>219</v>
      </c>
    </row>
    <row r="3304" spans="11:12">
      <c r="K3304" s="435">
        <v>12780</v>
      </c>
      <c r="L3304" t="s">
        <v>214</v>
      </c>
    </row>
    <row r="3305" spans="11:12">
      <c r="K3305" s="435">
        <v>12781</v>
      </c>
      <c r="L3305" t="s">
        <v>219</v>
      </c>
    </row>
    <row r="3306" spans="11:12">
      <c r="K3306" s="435">
        <v>12783</v>
      </c>
      <c r="L3306" t="s">
        <v>219</v>
      </c>
    </row>
    <row r="3307" spans="11:12">
      <c r="K3307" s="435">
        <v>12784</v>
      </c>
      <c r="L3307" t="s">
        <v>219</v>
      </c>
    </row>
    <row r="3308" spans="11:12">
      <c r="K3308" s="435">
        <v>12785</v>
      </c>
      <c r="L3308" t="s">
        <v>219</v>
      </c>
    </row>
    <row r="3309" spans="11:12">
      <c r="K3309" s="435">
        <v>12786</v>
      </c>
      <c r="L3309" t="s">
        <v>219</v>
      </c>
    </row>
    <row r="3310" spans="11:12">
      <c r="K3310" s="435">
        <v>12787</v>
      </c>
      <c r="L3310" t="s">
        <v>219</v>
      </c>
    </row>
    <row r="3311" spans="11:12">
      <c r="K3311" s="435">
        <v>12788</v>
      </c>
      <c r="L3311" t="s">
        <v>219</v>
      </c>
    </row>
    <row r="3312" spans="11:12">
      <c r="K3312" s="435">
        <v>12789</v>
      </c>
      <c r="L3312" t="s">
        <v>219</v>
      </c>
    </row>
    <row r="3313" spans="11:12">
      <c r="K3313" s="435">
        <v>12790</v>
      </c>
      <c r="L3313" t="s">
        <v>219</v>
      </c>
    </row>
    <row r="3314" spans="11:12">
      <c r="K3314" s="435">
        <v>12791</v>
      </c>
      <c r="L3314" t="s">
        <v>219</v>
      </c>
    </row>
    <row r="3315" spans="11:12">
      <c r="K3315" s="435">
        <v>12792</v>
      </c>
      <c r="L3315" t="s">
        <v>219</v>
      </c>
    </row>
    <row r="3316" spans="11:12">
      <c r="K3316" s="435">
        <v>12801</v>
      </c>
      <c r="L3316" t="s">
        <v>219</v>
      </c>
    </row>
    <row r="3317" spans="11:12">
      <c r="K3317" s="435">
        <v>12803</v>
      </c>
      <c r="L3317" t="s">
        <v>219</v>
      </c>
    </row>
    <row r="3318" spans="11:12">
      <c r="K3318" s="435">
        <v>12804</v>
      </c>
      <c r="L3318" t="s">
        <v>219</v>
      </c>
    </row>
    <row r="3319" spans="11:12">
      <c r="K3319" s="435">
        <v>12808</v>
      </c>
      <c r="L3319" t="s">
        <v>219</v>
      </c>
    </row>
    <row r="3320" spans="11:12">
      <c r="K3320" s="435">
        <v>12809</v>
      </c>
      <c r="L3320" t="s">
        <v>219</v>
      </c>
    </row>
    <row r="3321" spans="11:12">
      <c r="K3321" s="435">
        <v>12810</v>
      </c>
      <c r="L3321" t="s">
        <v>219</v>
      </c>
    </row>
    <row r="3322" spans="11:12">
      <c r="K3322" s="435">
        <v>12811</v>
      </c>
      <c r="L3322" t="s">
        <v>219</v>
      </c>
    </row>
    <row r="3323" spans="11:12">
      <c r="K3323" s="435">
        <v>12812</v>
      </c>
      <c r="L3323" t="s">
        <v>219</v>
      </c>
    </row>
    <row r="3324" spans="11:12">
      <c r="K3324" s="435">
        <v>12814</v>
      </c>
      <c r="L3324" t="s">
        <v>219</v>
      </c>
    </row>
    <row r="3325" spans="11:12">
      <c r="K3325" s="435">
        <v>12815</v>
      </c>
      <c r="L3325" t="s">
        <v>219</v>
      </c>
    </row>
    <row r="3326" spans="11:12">
      <c r="K3326" s="435">
        <v>12816</v>
      </c>
      <c r="L3326" t="s">
        <v>219</v>
      </c>
    </row>
    <row r="3327" spans="11:12">
      <c r="K3327" s="435">
        <v>12817</v>
      </c>
      <c r="L3327" t="s">
        <v>219</v>
      </c>
    </row>
    <row r="3328" spans="11:12">
      <c r="K3328" s="435">
        <v>12819</v>
      </c>
      <c r="L3328" t="s">
        <v>219</v>
      </c>
    </row>
    <row r="3329" spans="11:12">
      <c r="K3329" s="435">
        <v>12821</v>
      </c>
      <c r="L3329" t="s">
        <v>219</v>
      </c>
    </row>
    <row r="3330" spans="11:12">
      <c r="K3330" s="435">
        <v>12822</v>
      </c>
      <c r="L3330" t="s">
        <v>219</v>
      </c>
    </row>
    <row r="3331" spans="11:12">
      <c r="K3331" s="435">
        <v>12823</v>
      </c>
      <c r="L3331" t="s">
        <v>219</v>
      </c>
    </row>
    <row r="3332" spans="11:12">
      <c r="K3332" s="435">
        <v>12824</v>
      </c>
      <c r="L3332" t="s">
        <v>219</v>
      </c>
    </row>
    <row r="3333" spans="11:12">
      <c r="K3333" s="435">
        <v>12827</v>
      </c>
      <c r="L3333" t="s">
        <v>219</v>
      </c>
    </row>
    <row r="3334" spans="11:12">
      <c r="K3334" s="435">
        <v>12828</v>
      </c>
      <c r="L3334" t="s">
        <v>219</v>
      </c>
    </row>
    <row r="3335" spans="11:12">
      <c r="K3335" s="435">
        <v>12831</v>
      </c>
      <c r="L3335" t="s">
        <v>219</v>
      </c>
    </row>
    <row r="3336" spans="11:12">
      <c r="K3336" s="435">
        <v>12832</v>
      </c>
      <c r="L3336" t="s">
        <v>219</v>
      </c>
    </row>
    <row r="3337" spans="11:12">
      <c r="K3337" s="435">
        <v>12833</v>
      </c>
      <c r="L3337" t="s">
        <v>219</v>
      </c>
    </row>
    <row r="3338" spans="11:12">
      <c r="K3338" s="435">
        <v>12834</v>
      </c>
      <c r="L3338" t="s">
        <v>219</v>
      </c>
    </row>
    <row r="3339" spans="11:12">
      <c r="K3339" s="435">
        <v>12835</v>
      </c>
      <c r="L3339" t="s">
        <v>219</v>
      </c>
    </row>
    <row r="3340" spans="11:12">
      <c r="K3340" s="435">
        <v>12836</v>
      </c>
      <c r="L3340" t="s">
        <v>219</v>
      </c>
    </row>
    <row r="3341" spans="11:12">
      <c r="K3341" s="435">
        <v>12837</v>
      </c>
      <c r="L3341" t="s">
        <v>219</v>
      </c>
    </row>
    <row r="3342" spans="11:12">
      <c r="K3342" s="435">
        <v>12838</v>
      </c>
      <c r="L3342" t="s">
        <v>219</v>
      </c>
    </row>
    <row r="3343" spans="11:12">
      <c r="K3343" s="435">
        <v>12839</v>
      </c>
      <c r="L3343" t="s">
        <v>219</v>
      </c>
    </row>
    <row r="3344" spans="11:12">
      <c r="K3344" s="435">
        <v>12841</v>
      </c>
      <c r="L3344" t="s">
        <v>219</v>
      </c>
    </row>
    <row r="3345" spans="11:12">
      <c r="K3345" s="435">
        <v>12842</v>
      </c>
      <c r="L3345" t="s">
        <v>219</v>
      </c>
    </row>
    <row r="3346" spans="11:12">
      <c r="K3346" s="435">
        <v>12843</v>
      </c>
      <c r="L3346" t="s">
        <v>219</v>
      </c>
    </row>
    <row r="3347" spans="11:12">
      <c r="K3347" s="435">
        <v>12844</v>
      </c>
      <c r="L3347" t="s">
        <v>219</v>
      </c>
    </row>
    <row r="3348" spans="11:12">
      <c r="K3348" s="435">
        <v>12845</v>
      </c>
      <c r="L3348" t="s">
        <v>219</v>
      </c>
    </row>
    <row r="3349" spans="11:12">
      <c r="K3349" s="435">
        <v>12846</v>
      </c>
      <c r="L3349" t="s">
        <v>219</v>
      </c>
    </row>
    <row r="3350" spans="11:12">
      <c r="K3350" s="435">
        <v>12847</v>
      </c>
      <c r="L3350" t="s">
        <v>219</v>
      </c>
    </row>
    <row r="3351" spans="11:12">
      <c r="K3351" s="435">
        <v>12849</v>
      </c>
      <c r="L3351" t="s">
        <v>219</v>
      </c>
    </row>
    <row r="3352" spans="11:12">
      <c r="K3352" s="435">
        <v>12850</v>
      </c>
      <c r="L3352" t="s">
        <v>214</v>
      </c>
    </row>
    <row r="3353" spans="11:12">
      <c r="K3353" s="435">
        <v>12851</v>
      </c>
      <c r="L3353" t="s">
        <v>219</v>
      </c>
    </row>
    <row r="3354" spans="11:12">
      <c r="K3354" s="435">
        <v>12852</v>
      </c>
      <c r="L3354" t="s">
        <v>219</v>
      </c>
    </row>
    <row r="3355" spans="11:12">
      <c r="K3355" s="435">
        <v>12853</v>
      </c>
      <c r="L3355" t="s">
        <v>219</v>
      </c>
    </row>
    <row r="3356" spans="11:12">
      <c r="K3356" s="435">
        <v>12855</v>
      </c>
      <c r="L3356" t="s">
        <v>219</v>
      </c>
    </row>
    <row r="3357" spans="11:12">
      <c r="K3357" s="435">
        <v>12856</v>
      </c>
      <c r="L3357" t="s">
        <v>219</v>
      </c>
    </row>
    <row r="3358" spans="11:12">
      <c r="K3358" s="435">
        <v>12857</v>
      </c>
      <c r="L3358" t="s">
        <v>219</v>
      </c>
    </row>
    <row r="3359" spans="11:12">
      <c r="K3359" s="435">
        <v>12858</v>
      </c>
      <c r="L3359" t="s">
        <v>219</v>
      </c>
    </row>
    <row r="3360" spans="11:12">
      <c r="K3360" s="435">
        <v>12859</v>
      </c>
      <c r="L3360" t="s">
        <v>219</v>
      </c>
    </row>
    <row r="3361" spans="11:12">
      <c r="K3361" s="435">
        <v>12860</v>
      </c>
      <c r="L3361" t="s">
        <v>219</v>
      </c>
    </row>
    <row r="3362" spans="11:12">
      <c r="K3362" s="435">
        <v>12861</v>
      </c>
      <c r="L3362" t="s">
        <v>219</v>
      </c>
    </row>
    <row r="3363" spans="11:12">
      <c r="K3363" s="435">
        <v>12862</v>
      </c>
      <c r="L3363" t="s">
        <v>219</v>
      </c>
    </row>
    <row r="3364" spans="11:12">
      <c r="K3364" s="435">
        <v>12863</v>
      </c>
      <c r="L3364" t="s">
        <v>219</v>
      </c>
    </row>
    <row r="3365" spans="11:12">
      <c r="K3365" s="435">
        <v>12864</v>
      </c>
      <c r="L3365" t="s">
        <v>219</v>
      </c>
    </row>
    <row r="3366" spans="11:12">
      <c r="K3366" s="435">
        <v>12865</v>
      </c>
      <c r="L3366" t="s">
        <v>219</v>
      </c>
    </row>
    <row r="3367" spans="11:12">
      <c r="K3367" s="435">
        <v>12866</v>
      </c>
      <c r="L3367" t="s">
        <v>214</v>
      </c>
    </row>
    <row r="3368" spans="11:12">
      <c r="K3368" s="435">
        <v>12870</v>
      </c>
      <c r="L3368" t="s">
        <v>219</v>
      </c>
    </row>
    <row r="3369" spans="11:12">
      <c r="K3369" s="435">
        <v>12871</v>
      </c>
      <c r="L3369" t="s">
        <v>219</v>
      </c>
    </row>
    <row r="3370" spans="11:12">
      <c r="K3370" s="435">
        <v>12872</v>
      </c>
      <c r="L3370" t="s">
        <v>219</v>
      </c>
    </row>
    <row r="3371" spans="11:12">
      <c r="K3371" s="435">
        <v>12873</v>
      </c>
      <c r="L3371" t="s">
        <v>219</v>
      </c>
    </row>
    <row r="3372" spans="11:12">
      <c r="K3372" s="435">
        <v>12874</v>
      </c>
      <c r="L3372" t="s">
        <v>219</v>
      </c>
    </row>
    <row r="3373" spans="11:12">
      <c r="K3373" s="435">
        <v>12878</v>
      </c>
      <c r="L3373" t="s">
        <v>219</v>
      </c>
    </row>
    <row r="3374" spans="11:12">
      <c r="K3374" s="435">
        <v>12883</v>
      </c>
      <c r="L3374" t="s">
        <v>219</v>
      </c>
    </row>
    <row r="3375" spans="11:12">
      <c r="K3375" s="435">
        <v>12884</v>
      </c>
      <c r="L3375" t="s">
        <v>219</v>
      </c>
    </row>
    <row r="3376" spans="11:12">
      <c r="K3376" s="435">
        <v>12885</v>
      </c>
      <c r="L3376" t="s">
        <v>219</v>
      </c>
    </row>
    <row r="3377" spans="11:12">
      <c r="K3377" s="435">
        <v>12886</v>
      </c>
      <c r="L3377" t="s">
        <v>219</v>
      </c>
    </row>
    <row r="3378" spans="11:12">
      <c r="K3378" s="435">
        <v>12887</v>
      </c>
      <c r="L3378" t="s">
        <v>219</v>
      </c>
    </row>
    <row r="3379" spans="11:12">
      <c r="K3379" s="435">
        <v>12901</v>
      </c>
      <c r="L3379" t="s">
        <v>219</v>
      </c>
    </row>
    <row r="3380" spans="11:12">
      <c r="K3380" s="435">
        <v>12903</v>
      </c>
      <c r="L3380" t="s">
        <v>219</v>
      </c>
    </row>
    <row r="3381" spans="11:12">
      <c r="K3381" s="435">
        <v>12910</v>
      </c>
      <c r="L3381" t="s">
        <v>219</v>
      </c>
    </row>
    <row r="3382" spans="11:12">
      <c r="K3382" s="435">
        <v>12911</v>
      </c>
      <c r="L3382" t="s">
        <v>219</v>
      </c>
    </row>
    <row r="3383" spans="11:12">
      <c r="K3383" s="435">
        <v>12912</v>
      </c>
      <c r="L3383" t="s">
        <v>219</v>
      </c>
    </row>
    <row r="3384" spans="11:12">
      <c r="K3384" s="435">
        <v>12913</v>
      </c>
      <c r="L3384" t="s">
        <v>219</v>
      </c>
    </row>
    <row r="3385" spans="11:12">
      <c r="K3385" s="435">
        <v>12914</v>
      </c>
      <c r="L3385" t="s">
        <v>219</v>
      </c>
    </row>
    <row r="3386" spans="11:12">
      <c r="K3386" s="435">
        <v>12916</v>
      </c>
      <c r="L3386" t="s">
        <v>219</v>
      </c>
    </row>
    <row r="3387" spans="11:12">
      <c r="K3387" s="435">
        <v>12917</v>
      </c>
      <c r="L3387" t="s">
        <v>219</v>
      </c>
    </row>
    <row r="3388" spans="11:12">
      <c r="K3388" s="435">
        <v>12918</v>
      </c>
      <c r="L3388" t="s">
        <v>219</v>
      </c>
    </row>
    <row r="3389" spans="11:12">
      <c r="K3389" s="435">
        <v>12919</v>
      </c>
      <c r="L3389" t="s">
        <v>219</v>
      </c>
    </row>
    <row r="3390" spans="11:12">
      <c r="K3390" s="435">
        <v>12920</v>
      </c>
      <c r="L3390" t="s">
        <v>219</v>
      </c>
    </row>
    <row r="3391" spans="11:12">
      <c r="K3391" s="435">
        <v>12921</v>
      </c>
      <c r="L3391" t="s">
        <v>219</v>
      </c>
    </row>
    <row r="3392" spans="11:12">
      <c r="K3392" s="435">
        <v>12922</v>
      </c>
      <c r="L3392" t="s">
        <v>219</v>
      </c>
    </row>
    <row r="3393" spans="11:12">
      <c r="K3393" s="435">
        <v>12923</v>
      </c>
      <c r="L3393" t="s">
        <v>219</v>
      </c>
    </row>
    <row r="3394" spans="11:12">
      <c r="K3394" s="435">
        <v>12924</v>
      </c>
      <c r="L3394" t="s">
        <v>219</v>
      </c>
    </row>
    <row r="3395" spans="11:12">
      <c r="K3395" s="435">
        <v>12926</v>
      </c>
      <c r="L3395" t="s">
        <v>219</v>
      </c>
    </row>
    <row r="3396" spans="11:12">
      <c r="K3396" s="435">
        <v>12927</v>
      </c>
      <c r="L3396" t="s">
        <v>219</v>
      </c>
    </row>
    <row r="3397" spans="11:12">
      <c r="K3397" s="435">
        <v>12928</v>
      </c>
      <c r="L3397" t="s">
        <v>219</v>
      </c>
    </row>
    <row r="3398" spans="11:12">
      <c r="K3398" s="435">
        <v>12929</v>
      </c>
      <c r="L3398" t="s">
        <v>219</v>
      </c>
    </row>
    <row r="3399" spans="11:12">
      <c r="K3399" s="435">
        <v>12930</v>
      </c>
      <c r="L3399" t="s">
        <v>219</v>
      </c>
    </row>
    <row r="3400" spans="11:12">
      <c r="K3400" s="435">
        <v>12932</v>
      </c>
      <c r="L3400" t="s">
        <v>219</v>
      </c>
    </row>
    <row r="3401" spans="11:12">
      <c r="K3401" s="435">
        <v>12933</v>
      </c>
      <c r="L3401" t="s">
        <v>219</v>
      </c>
    </row>
    <row r="3402" spans="11:12">
      <c r="K3402" s="435">
        <v>12934</v>
      </c>
      <c r="L3402" t="s">
        <v>219</v>
      </c>
    </row>
    <row r="3403" spans="11:12">
      <c r="K3403" s="435">
        <v>12935</v>
      </c>
      <c r="L3403" t="s">
        <v>219</v>
      </c>
    </row>
    <row r="3404" spans="11:12">
      <c r="K3404" s="435">
        <v>12936</v>
      </c>
      <c r="L3404" t="s">
        <v>219</v>
      </c>
    </row>
    <row r="3405" spans="11:12">
      <c r="K3405" s="435">
        <v>12937</v>
      </c>
      <c r="L3405" t="s">
        <v>219</v>
      </c>
    </row>
    <row r="3406" spans="11:12">
      <c r="K3406" s="435">
        <v>12939</v>
      </c>
      <c r="L3406" t="s">
        <v>219</v>
      </c>
    </row>
    <row r="3407" spans="11:12">
      <c r="K3407" s="435">
        <v>12941</v>
      </c>
      <c r="L3407" t="s">
        <v>219</v>
      </c>
    </row>
    <row r="3408" spans="11:12">
      <c r="K3408" s="435">
        <v>12942</v>
      </c>
      <c r="L3408" t="s">
        <v>219</v>
      </c>
    </row>
    <row r="3409" spans="11:12">
      <c r="K3409" s="435">
        <v>12943</v>
      </c>
      <c r="L3409" t="s">
        <v>219</v>
      </c>
    </row>
    <row r="3410" spans="11:12">
      <c r="K3410" s="435">
        <v>12944</v>
      </c>
      <c r="L3410" t="s">
        <v>219</v>
      </c>
    </row>
    <row r="3411" spans="11:12">
      <c r="K3411" s="435">
        <v>12945</v>
      </c>
      <c r="L3411" t="s">
        <v>219</v>
      </c>
    </row>
    <row r="3412" spans="11:12">
      <c r="K3412" s="435">
        <v>12946</v>
      </c>
      <c r="L3412" t="s">
        <v>219</v>
      </c>
    </row>
    <row r="3413" spans="11:12">
      <c r="K3413" s="435">
        <v>12950</v>
      </c>
      <c r="L3413" t="s">
        <v>219</v>
      </c>
    </row>
    <row r="3414" spans="11:12">
      <c r="K3414" s="435">
        <v>12952</v>
      </c>
      <c r="L3414">
        <v>7</v>
      </c>
    </row>
    <row r="3415" spans="11:12">
      <c r="K3415" s="435">
        <v>12953</v>
      </c>
      <c r="L3415" t="s">
        <v>219</v>
      </c>
    </row>
    <row r="3416" spans="11:12">
      <c r="K3416" s="435">
        <v>12955</v>
      </c>
      <c r="L3416" t="s">
        <v>219</v>
      </c>
    </row>
    <row r="3417" spans="11:12">
      <c r="K3417" s="435">
        <v>12956</v>
      </c>
      <c r="L3417" t="s">
        <v>219</v>
      </c>
    </row>
    <row r="3418" spans="11:12">
      <c r="K3418" s="435">
        <v>12957</v>
      </c>
      <c r="L3418" t="s">
        <v>219</v>
      </c>
    </row>
    <row r="3419" spans="11:12">
      <c r="K3419" s="435">
        <v>12958</v>
      </c>
      <c r="L3419" t="s">
        <v>219</v>
      </c>
    </row>
    <row r="3420" spans="11:12">
      <c r="K3420" s="435">
        <v>12959</v>
      </c>
      <c r="L3420" t="s">
        <v>219</v>
      </c>
    </row>
    <row r="3421" spans="11:12">
      <c r="K3421" s="435">
        <v>12960</v>
      </c>
      <c r="L3421" t="s">
        <v>219</v>
      </c>
    </row>
    <row r="3422" spans="11:12">
      <c r="K3422" s="435">
        <v>12961</v>
      </c>
      <c r="L3422" t="s">
        <v>219</v>
      </c>
    </row>
    <row r="3423" spans="11:12">
      <c r="K3423" s="435">
        <v>12962</v>
      </c>
      <c r="L3423" t="s">
        <v>219</v>
      </c>
    </row>
    <row r="3424" spans="11:12">
      <c r="K3424" s="435">
        <v>12964</v>
      </c>
      <c r="L3424" t="s">
        <v>219</v>
      </c>
    </row>
    <row r="3425" spans="11:12">
      <c r="K3425" s="435">
        <v>12965</v>
      </c>
      <c r="L3425" t="s">
        <v>219</v>
      </c>
    </row>
    <row r="3426" spans="11:12">
      <c r="K3426" s="435">
        <v>12966</v>
      </c>
      <c r="L3426" t="s">
        <v>219</v>
      </c>
    </row>
    <row r="3427" spans="11:12">
      <c r="K3427" s="435">
        <v>12967</v>
      </c>
      <c r="L3427" t="s">
        <v>219</v>
      </c>
    </row>
    <row r="3428" spans="11:12">
      <c r="K3428" s="435">
        <v>12969</v>
      </c>
      <c r="L3428">
        <v>7</v>
      </c>
    </row>
    <row r="3429" spans="11:12">
      <c r="K3429" s="435">
        <v>12970</v>
      </c>
      <c r="L3429" t="s">
        <v>219</v>
      </c>
    </row>
    <row r="3430" spans="11:12">
      <c r="K3430" s="435">
        <v>12972</v>
      </c>
      <c r="L3430" t="s">
        <v>219</v>
      </c>
    </row>
    <row r="3431" spans="11:12">
      <c r="K3431" s="435">
        <v>12973</v>
      </c>
      <c r="L3431" t="s">
        <v>219</v>
      </c>
    </row>
    <row r="3432" spans="11:12">
      <c r="K3432" s="435">
        <v>12974</v>
      </c>
      <c r="L3432" t="s">
        <v>219</v>
      </c>
    </row>
    <row r="3433" spans="11:12">
      <c r="K3433" s="435">
        <v>12975</v>
      </c>
      <c r="L3433" t="s">
        <v>219</v>
      </c>
    </row>
    <row r="3434" spans="11:12">
      <c r="K3434" s="435">
        <v>12976</v>
      </c>
      <c r="L3434" t="s">
        <v>219</v>
      </c>
    </row>
    <row r="3435" spans="11:12">
      <c r="K3435" s="435">
        <v>12977</v>
      </c>
      <c r="L3435" t="s">
        <v>219</v>
      </c>
    </row>
    <row r="3436" spans="11:12">
      <c r="K3436" s="435">
        <v>12978</v>
      </c>
      <c r="L3436" t="s">
        <v>219</v>
      </c>
    </row>
    <row r="3437" spans="11:12">
      <c r="K3437" s="435">
        <v>12979</v>
      </c>
      <c r="L3437" t="s">
        <v>219</v>
      </c>
    </row>
    <row r="3438" spans="11:12">
      <c r="K3438" s="435">
        <v>12980</v>
      </c>
      <c r="L3438" t="s">
        <v>219</v>
      </c>
    </row>
    <row r="3439" spans="11:12">
      <c r="K3439" s="435">
        <v>12981</v>
      </c>
      <c r="L3439">
        <v>7</v>
      </c>
    </row>
    <row r="3440" spans="11:12">
      <c r="K3440" s="435">
        <v>12983</v>
      </c>
      <c r="L3440" t="s">
        <v>219</v>
      </c>
    </row>
    <row r="3441" spans="11:12">
      <c r="K3441" s="435">
        <v>12985</v>
      </c>
      <c r="L3441" t="s">
        <v>219</v>
      </c>
    </row>
    <row r="3442" spans="11:12">
      <c r="K3442" s="435">
        <v>12986</v>
      </c>
      <c r="L3442" t="s">
        <v>219</v>
      </c>
    </row>
    <row r="3443" spans="11:12">
      <c r="K3443" s="435">
        <v>12987</v>
      </c>
      <c r="L3443" t="s">
        <v>219</v>
      </c>
    </row>
    <row r="3444" spans="11:12">
      <c r="K3444" s="435">
        <v>12989</v>
      </c>
      <c r="L3444" t="s">
        <v>219</v>
      </c>
    </row>
    <row r="3445" spans="11:12">
      <c r="K3445" s="435">
        <v>12992</v>
      </c>
      <c r="L3445" t="s">
        <v>219</v>
      </c>
    </row>
    <row r="3446" spans="11:12">
      <c r="K3446" s="435">
        <v>12993</v>
      </c>
      <c r="L3446" t="s">
        <v>219</v>
      </c>
    </row>
    <row r="3447" spans="11:12">
      <c r="K3447" s="435">
        <v>12996</v>
      </c>
      <c r="L3447" t="s">
        <v>219</v>
      </c>
    </row>
    <row r="3448" spans="11:12">
      <c r="K3448" s="435">
        <v>12997</v>
      </c>
      <c r="L3448" t="s">
        <v>219</v>
      </c>
    </row>
    <row r="3449" spans="11:12">
      <c r="K3449" s="435">
        <v>12998</v>
      </c>
      <c r="L3449" t="s">
        <v>219</v>
      </c>
    </row>
    <row r="3450" spans="11:12">
      <c r="K3450" s="435">
        <v>13020</v>
      </c>
      <c r="L3450" t="s">
        <v>214</v>
      </c>
    </row>
    <row r="3451" spans="11:12">
      <c r="K3451" s="435">
        <v>13021</v>
      </c>
      <c r="L3451" t="s">
        <v>219</v>
      </c>
    </row>
    <row r="3452" spans="11:12">
      <c r="K3452" s="435">
        <v>13024</v>
      </c>
      <c r="L3452" t="s">
        <v>214</v>
      </c>
    </row>
    <row r="3453" spans="11:12">
      <c r="K3453" s="435">
        <v>13026</v>
      </c>
      <c r="L3453" t="s">
        <v>214</v>
      </c>
    </row>
    <row r="3454" spans="11:12">
      <c r="K3454" s="435">
        <v>13027</v>
      </c>
      <c r="L3454" t="s">
        <v>214</v>
      </c>
    </row>
    <row r="3455" spans="11:12">
      <c r="K3455" s="435">
        <v>13028</v>
      </c>
      <c r="L3455" t="s">
        <v>219</v>
      </c>
    </row>
    <row r="3456" spans="11:12">
      <c r="K3456" s="435">
        <v>13029</v>
      </c>
      <c r="L3456" t="s">
        <v>214</v>
      </c>
    </row>
    <row r="3457" spans="11:12">
      <c r="K3457" s="435">
        <v>13030</v>
      </c>
      <c r="L3457" t="s">
        <v>214</v>
      </c>
    </row>
    <row r="3458" spans="11:12">
      <c r="K3458" s="435">
        <v>13031</v>
      </c>
      <c r="L3458" t="s">
        <v>214</v>
      </c>
    </row>
    <row r="3459" spans="11:12">
      <c r="K3459" s="435">
        <v>13032</v>
      </c>
      <c r="L3459" t="s">
        <v>219</v>
      </c>
    </row>
    <row r="3460" spans="11:12">
      <c r="K3460" s="435">
        <v>13033</v>
      </c>
      <c r="L3460" t="s">
        <v>219</v>
      </c>
    </row>
    <row r="3461" spans="11:12">
      <c r="K3461" s="435">
        <v>13034</v>
      </c>
      <c r="L3461" t="s">
        <v>219</v>
      </c>
    </row>
    <row r="3462" spans="11:12">
      <c r="K3462" s="435">
        <v>13035</v>
      </c>
      <c r="L3462" t="s">
        <v>219</v>
      </c>
    </row>
    <row r="3463" spans="11:12">
      <c r="K3463" s="435">
        <v>13036</v>
      </c>
      <c r="L3463" t="s">
        <v>219</v>
      </c>
    </row>
    <row r="3464" spans="11:12">
      <c r="K3464" s="435">
        <v>13037</v>
      </c>
      <c r="L3464" t="s">
        <v>214</v>
      </c>
    </row>
    <row r="3465" spans="11:12">
      <c r="K3465" s="435">
        <v>13039</v>
      </c>
      <c r="L3465" t="s">
        <v>214</v>
      </c>
    </row>
    <row r="3466" spans="11:12">
      <c r="K3466" s="435">
        <v>13040</v>
      </c>
      <c r="L3466" t="s">
        <v>219</v>
      </c>
    </row>
    <row r="3467" spans="11:12">
      <c r="K3467" s="435">
        <v>13041</v>
      </c>
      <c r="L3467" t="s">
        <v>214</v>
      </c>
    </row>
    <row r="3468" spans="11:12">
      <c r="K3468" s="435">
        <v>13042</v>
      </c>
      <c r="L3468" t="s">
        <v>214</v>
      </c>
    </row>
    <row r="3469" spans="11:12">
      <c r="K3469" s="435">
        <v>13044</v>
      </c>
      <c r="L3469" t="s">
        <v>214</v>
      </c>
    </row>
    <row r="3470" spans="11:12">
      <c r="K3470" s="435">
        <v>13045</v>
      </c>
      <c r="L3470" t="s">
        <v>219</v>
      </c>
    </row>
    <row r="3471" spans="11:12">
      <c r="K3471" s="435">
        <v>13051</v>
      </c>
      <c r="L3471" t="s">
        <v>214</v>
      </c>
    </row>
    <row r="3472" spans="11:12">
      <c r="K3472" s="435">
        <v>13052</v>
      </c>
      <c r="L3472" t="s">
        <v>214</v>
      </c>
    </row>
    <row r="3473" spans="11:12">
      <c r="K3473" s="435">
        <v>13053</v>
      </c>
      <c r="L3473" t="s">
        <v>219</v>
      </c>
    </row>
    <row r="3474" spans="11:12">
      <c r="K3474" s="435">
        <v>13054</v>
      </c>
      <c r="L3474" t="s">
        <v>219</v>
      </c>
    </row>
    <row r="3475" spans="11:12">
      <c r="K3475" s="435">
        <v>13057</v>
      </c>
      <c r="L3475" t="s">
        <v>214</v>
      </c>
    </row>
    <row r="3476" spans="11:12">
      <c r="K3476" s="435">
        <v>13060</v>
      </c>
      <c r="L3476" t="s">
        <v>214</v>
      </c>
    </row>
    <row r="3477" spans="11:12">
      <c r="K3477" s="435">
        <v>13061</v>
      </c>
      <c r="L3477" t="s">
        <v>214</v>
      </c>
    </row>
    <row r="3478" spans="11:12">
      <c r="K3478" s="435">
        <v>13062</v>
      </c>
      <c r="L3478" t="s">
        <v>219</v>
      </c>
    </row>
    <row r="3479" spans="11:12">
      <c r="K3479" s="435">
        <v>13063</v>
      </c>
      <c r="L3479" t="s">
        <v>214</v>
      </c>
    </row>
    <row r="3480" spans="11:12">
      <c r="K3480" s="435">
        <v>13064</v>
      </c>
      <c r="L3480" t="s">
        <v>214</v>
      </c>
    </row>
    <row r="3481" spans="11:12">
      <c r="K3481" s="435">
        <v>13066</v>
      </c>
      <c r="L3481" t="s">
        <v>214</v>
      </c>
    </row>
    <row r="3482" spans="11:12">
      <c r="K3482" s="435">
        <v>13068</v>
      </c>
      <c r="L3482" t="s">
        <v>219</v>
      </c>
    </row>
    <row r="3483" spans="11:12">
      <c r="K3483" s="435">
        <v>13069</v>
      </c>
      <c r="L3483" t="s">
        <v>219</v>
      </c>
    </row>
    <row r="3484" spans="11:12">
      <c r="K3484" s="435">
        <v>13071</v>
      </c>
      <c r="L3484" t="s">
        <v>214</v>
      </c>
    </row>
    <row r="3485" spans="11:12">
      <c r="K3485" s="435">
        <v>13072</v>
      </c>
      <c r="L3485" t="s">
        <v>219</v>
      </c>
    </row>
    <row r="3486" spans="11:12">
      <c r="K3486" s="435">
        <v>13073</v>
      </c>
      <c r="L3486" t="s">
        <v>219</v>
      </c>
    </row>
    <row r="3487" spans="11:12">
      <c r="K3487" s="435">
        <v>13074</v>
      </c>
      <c r="L3487" t="s">
        <v>219</v>
      </c>
    </row>
    <row r="3488" spans="11:12">
      <c r="K3488" s="435">
        <v>13076</v>
      </c>
      <c r="L3488" t="s">
        <v>214</v>
      </c>
    </row>
    <row r="3489" spans="11:12">
      <c r="K3489" s="435">
        <v>13077</v>
      </c>
      <c r="L3489" t="s">
        <v>219</v>
      </c>
    </row>
    <row r="3490" spans="11:12">
      <c r="K3490" s="435">
        <v>13078</v>
      </c>
      <c r="L3490" t="s">
        <v>219</v>
      </c>
    </row>
    <row r="3491" spans="11:12">
      <c r="K3491" s="435">
        <v>13080</v>
      </c>
      <c r="L3491" t="s">
        <v>214</v>
      </c>
    </row>
    <row r="3492" spans="11:12">
      <c r="K3492" s="435">
        <v>13081</v>
      </c>
      <c r="L3492" t="s">
        <v>214</v>
      </c>
    </row>
    <row r="3493" spans="11:12">
      <c r="K3493" s="435">
        <v>13082</v>
      </c>
      <c r="L3493" t="s">
        <v>219</v>
      </c>
    </row>
    <row r="3494" spans="11:12">
      <c r="K3494" s="435">
        <v>13083</v>
      </c>
      <c r="L3494" t="s">
        <v>219</v>
      </c>
    </row>
    <row r="3495" spans="11:12">
      <c r="K3495" s="435">
        <v>13084</v>
      </c>
      <c r="L3495" t="s">
        <v>214</v>
      </c>
    </row>
    <row r="3496" spans="11:12">
      <c r="K3496" s="435">
        <v>13087</v>
      </c>
      <c r="L3496" t="s">
        <v>214</v>
      </c>
    </row>
    <row r="3497" spans="11:12">
      <c r="K3497" s="435">
        <v>13088</v>
      </c>
      <c r="L3497" t="s">
        <v>214</v>
      </c>
    </row>
    <row r="3498" spans="11:12">
      <c r="K3498" s="435">
        <v>13090</v>
      </c>
      <c r="L3498" t="s">
        <v>214</v>
      </c>
    </row>
    <row r="3499" spans="11:12">
      <c r="K3499" s="435">
        <v>13092</v>
      </c>
      <c r="L3499" t="s">
        <v>219</v>
      </c>
    </row>
    <row r="3500" spans="11:12">
      <c r="K3500" s="435">
        <v>13101</v>
      </c>
      <c r="L3500" t="s">
        <v>219</v>
      </c>
    </row>
    <row r="3501" spans="11:12">
      <c r="K3501" s="435">
        <v>13102</v>
      </c>
      <c r="L3501" t="s">
        <v>219</v>
      </c>
    </row>
    <row r="3502" spans="11:12">
      <c r="K3502" s="435">
        <v>13103</v>
      </c>
      <c r="L3502" t="s">
        <v>214</v>
      </c>
    </row>
    <row r="3503" spans="11:12">
      <c r="K3503" s="435">
        <v>13104</v>
      </c>
      <c r="L3503" t="s">
        <v>219</v>
      </c>
    </row>
    <row r="3504" spans="11:12">
      <c r="K3504" s="435">
        <v>13108</v>
      </c>
      <c r="L3504" t="s">
        <v>219</v>
      </c>
    </row>
    <row r="3505" spans="11:12">
      <c r="K3505" s="435">
        <v>13110</v>
      </c>
      <c r="L3505" t="s">
        <v>214</v>
      </c>
    </row>
    <row r="3506" spans="11:12">
      <c r="K3506" s="435">
        <v>13111</v>
      </c>
      <c r="L3506" t="s">
        <v>214</v>
      </c>
    </row>
    <row r="3507" spans="11:12">
      <c r="K3507" s="435">
        <v>13112</v>
      </c>
      <c r="L3507" t="s">
        <v>214</v>
      </c>
    </row>
    <row r="3508" spans="11:12">
      <c r="K3508" s="435">
        <v>13113</v>
      </c>
      <c r="L3508" t="s">
        <v>214</v>
      </c>
    </row>
    <row r="3509" spans="11:12">
      <c r="K3509" s="435">
        <v>13114</v>
      </c>
      <c r="L3509" t="s">
        <v>219</v>
      </c>
    </row>
    <row r="3510" spans="11:12">
      <c r="K3510" s="435">
        <v>13115</v>
      </c>
      <c r="L3510" t="s">
        <v>214</v>
      </c>
    </row>
    <row r="3511" spans="11:12">
      <c r="K3511" s="435">
        <v>13116</v>
      </c>
      <c r="L3511" t="s">
        <v>214</v>
      </c>
    </row>
    <row r="3512" spans="11:12">
      <c r="K3512" s="435">
        <v>13117</v>
      </c>
      <c r="L3512" t="s">
        <v>214</v>
      </c>
    </row>
    <row r="3513" spans="11:12">
      <c r="K3513" s="435">
        <v>13118</v>
      </c>
      <c r="L3513" t="s">
        <v>214</v>
      </c>
    </row>
    <row r="3514" spans="11:12">
      <c r="K3514" s="435">
        <v>13120</v>
      </c>
      <c r="L3514" t="s">
        <v>214</v>
      </c>
    </row>
    <row r="3515" spans="11:12">
      <c r="K3515" s="435">
        <v>13122</v>
      </c>
      <c r="L3515" t="s">
        <v>214</v>
      </c>
    </row>
    <row r="3516" spans="11:12">
      <c r="K3516" s="435">
        <v>13123</v>
      </c>
      <c r="L3516" t="s">
        <v>219</v>
      </c>
    </row>
    <row r="3517" spans="11:12">
      <c r="K3517" s="435">
        <v>13124</v>
      </c>
      <c r="L3517" t="s">
        <v>214</v>
      </c>
    </row>
    <row r="3518" spans="11:12">
      <c r="K3518" s="435">
        <v>13126</v>
      </c>
      <c r="L3518" t="s">
        <v>214</v>
      </c>
    </row>
    <row r="3519" spans="11:12">
      <c r="K3519" s="435">
        <v>13131</v>
      </c>
      <c r="L3519" t="s">
        <v>219</v>
      </c>
    </row>
    <row r="3520" spans="11:12">
      <c r="K3520" s="435">
        <v>13132</v>
      </c>
      <c r="L3520" t="s">
        <v>214</v>
      </c>
    </row>
    <row r="3521" spans="11:12">
      <c r="K3521" s="435">
        <v>13134</v>
      </c>
      <c r="L3521" t="s">
        <v>219</v>
      </c>
    </row>
    <row r="3522" spans="11:12">
      <c r="K3522" s="435">
        <v>13135</v>
      </c>
      <c r="L3522" t="s">
        <v>214</v>
      </c>
    </row>
    <row r="3523" spans="11:12">
      <c r="K3523" s="435">
        <v>13136</v>
      </c>
      <c r="L3523" t="s">
        <v>219</v>
      </c>
    </row>
    <row r="3524" spans="11:12">
      <c r="K3524" s="435">
        <v>13138</v>
      </c>
      <c r="L3524" t="s">
        <v>214</v>
      </c>
    </row>
    <row r="3525" spans="11:12">
      <c r="K3525" s="435">
        <v>13140</v>
      </c>
      <c r="L3525" t="s">
        <v>219</v>
      </c>
    </row>
    <row r="3526" spans="11:12">
      <c r="K3526" s="435">
        <v>13141</v>
      </c>
      <c r="L3526" t="s">
        <v>214</v>
      </c>
    </row>
    <row r="3527" spans="11:12">
      <c r="K3527" s="435">
        <v>13142</v>
      </c>
      <c r="L3527" t="s">
        <v>214</v>
      </c>
    </row>
    <row r="3528" spans="11:12">
      <c r="K3528" s="435">
        <v>13143</v>
      </c>
      <c r="L3528" t="s">
        <v>219</v>
      </c>
    </row>
    <row r="3529" spans="11:12">
      <c r="K3529" s="435">
        <v>13144</v>
      </c>
      <c r="L3529" t="s">
        <v>219</v>
      </c>
    </row>
    <row r="3530" spans="11:12">
      <c r="K3530" s="435">
        <v>13145</v>
      </c>
      <c r="L3530" t="s">
        <v>219</v>
      </c>
    </row>
    <row r="3531" spans="11:12">
      <c r="K3531" s="435">
        <v>13146</v>
      </c>
      <c r="L3531" t="s">
        <v>214</v>
      </c>
    </row>
    <row r="3532" spans="11:12">
      <c r="K3532" s="435">
        <v>13147</v>
      </c>
      <c r="L3532" t="s">
        <v>219</v>
      </c>
    </row>
    <row r="3533" spans="11:12">
      <c r="K3533" s="435">
        <v>13148</v>
      </c>
      <c r="L3533" t="s">
        <v>214</v>
      </c>
    </row>
    <row r="3534" spans="11:12">
      <c r="K3534" s="435">
        <v>13152</v>
      </c>
      <c r="L3534" t="s">
        <v>219</v>
      </c>
    </row>
    <row r="3535" spans="11:12">
      <c r="K3535" s="435">
        <v>13153</v>
      </c>
      <c r="L3535" t="s">
        <v>214</v>
      </c>
    </row>
    <row r="3536" spans="11:12">
      <c r="K3536" s="435">
        <v>13155</v>
      </c>
      <c r="L3536" t="s">
        <v>219</v>
      </c>
    </row>
    <row r="3537" spans="11:12">
      <c r="K3537" s="435">
        <v>13156</v>
      </c>
      <c r="L3537" t="s">
        <v>214</v>
      </c>
    </row>
    <row r="3538" spans="11:12">
      <c r="K3538" s="435">
        <v>13157</v>
      </c>
      <c r="L3538" t="s">
        <v>219</v>
      </c>
    </row>
    <row r="3539" spans="11:12">
      <c r="K3539" s="435">
        <v>13158</v>
      </c>
      <c r="L3539" t="s">
        <v>219</v>
      </c>
    </row>
    <row r="3540" spans="11:12">
      <c r="K3540" s="435">
        <v>13159</v>
      </c>
      <c r="L3540" t="s">
        <v>219</v>
      </c>
    </row>
    <row r="3541" spans="11:12">
      <c r="K3541" s="435">
        <v>13160</v>
      </c>
      <c r="L3541" t="s">
        <v>219</v>
      </c>
    </row>
    <row r="3542" spans="11:12">
      <c r="K3542" s="435">
        <v>13162</v>
      </c>
      <c r="L3542" t="s">
        <v>219</v>
      </c>
    </row>
    <row r="3543" spans="11:12">
      <c r="K3543" s="435">
        <v>13163</v>
      </c>
      <c r="L3543" t="s">
        <v>219</v>
      </c>
    </row>
    <row r="3544" spans="11:12">
      <c r="K3544" s="435">
        <v>13164</v>
      </c>
      <c r="L3544" t="s">
        <v>214</v>
      </c>
    </row>
    <row r="3545" spans="11:12">
      <c r="K3545" s="435">
        <v>13165</v>
      </c>
      <c r="L3545" t="s">
        <v>214</v>
      </c>
    </row>
    <row r="3546" spans="11:12">
      <c r="K3546" s="435">
        <v>13166</v>
      </c>
      <c r="L3546" t="s">
        <v>219</v>
      </c>
    </row>
    <row r="3547" spans="11:12">
      <c r="K3547" s="435">
        <v>13167</v>
      </c>
      <c r="L3547" t="s">
        <v>219</v>
      </c>
    </row>
    <row r="3548" spans="11:12">
      <c r="K3548" s="435">
        <v>13202</v>
      </c>
      <c r="L3548" t="s">
        <v>214</v>
      </c>
    </row>
    <row r="3549" spans="11:12">
      <c r="K3549" s="435">
        <v>13203</v>
      </c>
      <c r="L3549" t="s">
        <v>214</v>
      </c>
    </row>
    <row r="3550" spans="11:12">
      <c r="K3550" s="435">
        <v>13204</v>
      </c>
      <c r="L3550" t="s">
        <v>214</v>
      </c>
    </row>
    <row r="3551" spans="11:12">
      <c r="K3551" s="435">
        <v>13205</v>
      </c>
      <c r="L3551" t="s">
        <v>214</v>
      </c>
    </row>
    <row r="3552" spans="11:12">
      <c r="K3552" s="435">
        <v>13206</v>
      </c>
      <c r="L3552" t="s">
        <v>214</v>
      </c>
    </row>
    <row r="3553" spans="11:12">
      <c r="K3553" s="435">
        <v>13207</v>
      </c>
      <c r="L3553" t="s">
        <v>214</v>
      </c>
    </row>
    <row r="3554" spans="11:12">
      <c r="K3554" s="435">
        <v>13208</v>
      </c>
      <c r="L3554" t="s">
        <v>214</v>
      </c>
    </row>
    <row r="3555" spans="11:12">
      <c r="K3555" s="435">
        <v>13209</v>
      </c>
      <c r="L3555" t="s">
        <v>214</v>
      </c>
    </row>
    <row r="3556" spans="11:12">
      <c r="K3556" s="435">
        <v>13210</v>
      </c>
      <c r="L3556" t="s">
        <v>214</v>
      </c>
    </row>
    <row r="3557" spans="11:12">
      <c r="K3557" s="435">
        <v>13211</v>
      </c>
      <c r="L3557" t="s">
        <v>214</v>
      </c>
    </row>
    <row r="3558" spans="11:12">
      <c r="K3558" s="435">
        <v>13212</v>
      </c>
      <c r="L3558" t="s">
        <v>214</v>
      </c>
    </row>
    <row r="3559" spans="11:12">
      <c r="K3559" s="435">
        <v>13214</v>
      </c>
      <c r="L3559" t="s">
        <v>214</v>
      </c>
    </row>
    <row r="3560" spans="11:12">
      <c r="K3560" s="435">
        <v>13215</v>
      </c>
      <c r="L3560" t="s">
        <v>214</v>
      </c>
    </row>
    <row r="3561" spans="11:12">
      <c r="K3561" s="435">
        <v>13219</v>
      </c>
      <c r="L3561" t="s">
        <v>214</v>
      </c>
    </row>
    <row r="3562" spans="11:12">
      <c r="K3562" s="435">
        <v>13224</v>
      </c>
      <c r="L3562" t="s">
        <v>214</v>
      </c>
    </row>
    <row r="3563" spans="11:12">
      <c r="K3563" s="435">
        <v>13290</v>
      </c>
      <c r="L3563" t="s">
        <v>214</v>
      </c>
    </row>
    <row r="3564" spans="11:12">
      <c r="K3564" s="435">
        <v>13301</v>
      </c>
      <c r="L3564" t="s">
        <v>219</v>
      </c>
    </row>
    <row r="3565" spans="11:12">
      <c r="K3565" s="435">
        <v>13302</v>
      </c>
      <c r="L3565" t="s">
        <v>214</v>
      </c>
    </row>
    <row r="3566" spans="11:12">
      <c r="K3566" s="435">
        <v>13303</v>
      </c>
      <c r="L3566" t="s">
        <v>219</v>
      </c>
    </row>
    <row r="3567" spans="11:12">
      <c r="K3567" s="435">
        <v>13304</v>
      </c>
      <c r="L3567" t="s">
        <v>219</v>
      </c>
    </row>
    <row r="3568" spans="11:12">
      <c r="K3568" s="435">
        <v>13305</v>
      </c>
      <c r="L3568" t="s">
        <v>219</v>
      </c>
    </row>
    <row r="3569" spans="11:12">
      <c r="K3569" s="435">
        <v>13308</v>
      </c>
      <c r="L3569" t="s">
        <v>219</v>
      </c>
    </row>
    <row r="3570" spans="11:12">
      <c r="K3570" s="435">
        <v>13309</v>
      </c>
      <c r="L3570" t="s">
        <v>219</v>
      </c>
    </row>
    <row r="3571" spans="11:12">
      <c r="K3571" s="435">
        <v>13310</v>
      </c>
      <c r="L3571" t="s">
        <v>219</v>
      </c>
    </row>
    <row r="3572" spans="11:12">
      <c r="K3572" s="435">
        <v>13312</v>
      </c>
      <c r="L3572" t="s">
        <v>219</v>
      </c>
    </row>
    <row r="3573" spans="11:12">
      <c r="K3573" s="435">
        <v>13313</v>
      </c>
      <c r="L3573" t="s">
        <v>219</v>
      </c>
    </row>
    <row r="3574" spans="11:12">
      <c r="K3574" s="435">
        <v>13314</v>
      </c>
      <c r="L3574" t="s">
        <v>219</v>
      </c>
    </row>
    <row r="3575" spans="11:12">
      <c r="K3575" s="435">
        <v>13315</v>
      </c>
      <c r="L3575" t="s">
        <v>219</v>
      </c>
    </row>
    <row r="3576" spans="11:12">
      <c r="K3576" s="435">
        <v>13316</v>
      </c>
      <c r="L3576" t="s">
        <v>219</v>
      </c>
    </row>
    <row r="3577" spans="11:12">
      <c r="K3577" s="435">
        <v>13317</v>
      </c>
      <c r="L3577" t="s">
        <v>214</v>
      </c>
    </row>
    <row r="3578" spans="11:12">
      <c r="K3578" s="435">
        <v>13318</v>
      </c>
      <c r="L3578" t="s">
        <v>219</v>
      </c>
    </row>
    <row r="3579" spans="11:12">
      <c r="K3579" s="435">
        <v>13319</v>
      </c>
      <c r="L3579" t="s">
        <v>219</v>
      </c>
    </row>
    <row r="3580" spans="11:12">
      <c r="K3580" s="435">
        <v>13320</v>
      </c>
      <c r="L3580" t="s">
        <v>219</v>
      </c>
    </row>
    <row r="3581" spans="11:12">
      <c r="K3581" s="435">
        <v>13321</v>
      </c>
      <c r="L3581" t="s">
        <v>219</v>
      </c>
    </row>
    <row r="3582" spans="11:12">
      <c r="K3582" s="435">
        <v>13322</v>
      </c>
      <c r="L3582" t="s">
        <v>219</v>
      </c>
    </row>
    <row r="3583" spans="11:12">
      <c r="K3583" s="435">
        <v>13323</v>
      </c>
      <c r="L3583" t="s">
        <v>219</v>
      </c>
    </row>
    <row r="3584" spans="11:12">
      <c r="K3584" s="435">
        <v>13324</v>
      </c>
      <c r="L3584" t="s">
        <v>219</v>
      </c>
    </row>
    <row r="3585" spans="11:12">
      <c r="K3585" s="435">
        <v>13325</v>
      </c>
      <c r="L3585" t="s">
        <v>219</v>
      </c>
    </row>
    <row r="3586" spans="11:12">
      <c r="K3586" s="435">
        <v>13326</v>
      </c>
      <c r="L3586" t="s">
        <v>219</v>
      </c>
    </row>
    <row r="3587" spans="11:12">
      <c r="K3587" s="435">
        <v>13327</v>
      </c>
      <c r="L3587" t="s">
        <v>219</v>
      </c>
    </row>
    <row r="3588" spans="11:12">
      <c r="K3588" s="435">
        <v>13328</v>
      </c>
      <c r="L3588" t="s">
        <v>219</v>
      </c>
    </row>
    <row r="3589" spans="11:12">
      <c r="K3589" s="435">
        <v>13329</v>
      </c>
      <c r="L3589" t="s">
        <v>219</v>
      </c>
    </row>
    <row r="3590" spans="11:12">
      <c r="K3590" s="435">
        <v>13331</v>
      </c>
      <c r="L3590" t="s">
        <v>219</v>
      </c>
    </row>
    <row r="3591" spans="11:12">
      <c r="K3591" s="435">
        <v>13332</v>
      </c>
      <c r="L3591" t="s">
        <v>219</v>
      </c>
    </row>
    <row r="3592" spans="11:12">
      <c r="K3592" s="435">
        <v>13333</v>
      </c>
      <c r="L3592" t="s">
        <v>219</v>
      </c>
    </row>
    <row r="3593" spans="11:12">
      <c r="K3593" s="435">
        <v>13334</v>
      </c>
      <c r="L3593" t="s">
        <v>219</v>
      </c>
    </row>
    <row r="3594" spans="11:12">
      <c r="K3594" s="435">
        <v>13335</v>
      </c>
      <c r="L3594" t="s">
        <v>219</v>
      </c>
    </row>
    <row r="3595" spans="11:12">
      <c r="K3595" s="435">
        <v>13337</v>
      </c>
      <c r="L3595" t="s">
        <v>219</v>
      </c>
    </row>
    <row r="3596" spans="11:12">
      <c r="K3596" s="435">
        <v>13338</v>
      </c>
      <c r="L3596" t="s">
        <v>219</v>
      </c>
    </row>
    <row r="3597" spans="11:12">
      <c r="K3597" s="435">
        <v>13339</v>
      </c>
      <c r="L3597" t="s">
        <v>219</v>
      </c>
    </row>
    <row r="3598" spans="11:12">
      <c r="K3598" s="435">
        <v>13340</v>
      </c>
      <c r="L3598" t="s">
        <v>219</v>
      </c>
    </row>
    <row r="3599" spans="11:12">
      <c r="K3599" s="435">
        <v>13341</v>
      </c>
      <c r="L3599" t="s">
        <v>219</v>
      </c>
    </row>
    <row r="3600" spans="11:12">
      <c r="K3600" s="435">
        <v>13342</v>
      </c>
      <c r="L3600" t="s">
        <v>219</v>
      </c>
    </row>
    <row r="3601" spans="11:12">
      <c r="K3601" s="435">
        <v>13343</v>
      </c>
      <c r="L3601" t="s">
        <v>219</v>
      </c>
    </row>
    <row r="3602" spans="11:12">
      <c r="K3602" s="435">
        <v>13345</v>
      </c>
      <c r="L3602" t="s">
        <v>219</v>
      </c>
    </row>
    <row r="3603" spans="11:12">
      <c r="K3603" s="435">
        <v>13346</v>
      </c>
      <c r="L3603" t="s">
        <v>219</v>
      </c>
    </row>
    <row r="3604" spans="11:12">
      <c r="K3604" s="435">
        <v>13348</v>
      </c>
      <c r="L3604" t="s">
        <v>219</v>
      </c>
    </row>
    <row r="3605" spans="11:12">
      <c r="K3605" s="435">
        <v>13350</v>
      </c>
      <c r="L3605" t="s">
        <v>219</v>
      </c>
    </row>
    <row r="3606" spans="11:12">
      <c r="K3606" s="435">
        <v>13352</v>
      </c>
      <c r="L3606" t="s">
        <v>219</v>
      </c>
    </row>
    <row r="3607" spans="11:12">
      <c r="K3607" s="435">
        <v>13353</v>
      </c>
      <c r="L3607" t="s">
        <v>219</v>
      </c>
    </row>
    <row r="3608" spans="11:12">
      <c r="K3608" s="435">
        <v>13354</v>
      </c>
      <c r="L3608" t="s">
        <v>219</v>
      </c>
    </row>
    <row r="3609" spans="11:12">
      <c r="K3609" s="435">
        <v>13355</v>
      </c>
      <c r="L3609" t="s">
        <v>219</v>
      </c>
    </row>
    <row r="3610" spans="11:12">
      <c r="K3610" s="435">
        <v>13357</v>
      </c>
      <c r="L3610" t="s">
        <v>219</v>
      </c>
    </row>
    <row r="3611" spans="11:12">
      <c r="K3611" s="435">
        <v>13360</v>
      </c>
      <c r="L3611" t="s">
        <v>219</v>
      </c>
    </row>
    <row r="3612" spans="11:12">
      <c r="K3612" s="435">
        <v>13361</v>
      </c>
      <c r="L3612" t="s">
        <v>219</v>
      </c>
    </row>
    <row r="3613" spans="11:12">
      <c r="K3613" s="435">
        <v>13362</v>
      </c>
      <c r="L3613" t="s">
        <v>219</v>
      </c>
    </row>
    <row r="3614" spans="11:12">
      <c r="K3614" s="435">
        <v>13363</v>
      </c>
      <c r="L3614" t="s">
        <v>219</v>
      </c>
    </row>
    <row r="3615" spans="11:12">
      <c r="K3615" s="435">
        <v>13364</v>
      </c>
      <c r="L3615" t="s">
        <v>219</v>
      </c>
    </row>
    <row r="3616" spans="11:12">
      <c r="K3616" s="435">
        <v>13365</v>
      </c>
      <c r="L3616" t="s">
        <v>214</v>
      </c>
    </row>
    <row r="3617" spans="11:12">
      <c r="K3617" s="435">
        <v>13367</v>
      </c>
      <c r="L3617" t="s">
        <v>219</v>
      </c>
    </row>
    <row r="3618" spans="11:12">
      <c r="K3618" s="435">
        <v>13368</v>
      </c>
      <c r="L3618" t="s">
        <v>219</v>
      </c>
    </row>
    <row r="3619" spans="11:12">
      <c r="K3619" s="435">
        <v>13402</v>
      </c>
      <c r="L3619" t="s">
        <v>214</v>
      </c>
    </row>
    <row r="3620" spans="11:12">
      <c r="K3620" s="435">
        <v>13403</v>
      </c>
      <c r="L3620" t="s">
        <v>219</v>
      </c>
    </row>
    <row r="3621" spans="11:12">
      <c r="K3621" s="435">
        <v>13404</v>
      </c>
      <c r="L3621" t="s">
        <v>219</v>
      </c>
    </row>
    <row r="3622" spans="11:12">
      <c r="K3622" s="435">
        <v>13406</v>
      </c>
      <c r="L3622" t="s">
        <v>219</v>
      </c>
    </row>
    <row r="3623" spans="11:12">
      <c r="K3623" s="435">
        <v>13407</v>
      </c>
      <c r="L3623" t="s">
        <v>219</v>
      </c>
    </row>
    <row r="3624" spans="11:12">
      <c r="K3624" s="435">
        <v>13408</v>
      </c>
      <c r="L3624" t="s">
        <v>219</v>
      </c>
    </row>
    <row r="3625" spans="11:12">
      <c r="K3625" s="435">
        <v>13409</v>
      </c>
      <c r="L3625" t="s">
        <v>219</v>
      </c>
    </row>
    <row r="3626" spans="11:12">
      <c r="K3626" s="435">
        <v>13410</v>
      </c>
      <c r="L3626" t="s">
        <v>214</v>
      </c>
    </row>
    <row r="3627" spans="11:12">
      <c r="K3627" s="435">
        <v>13411</v>
      </c>
      <c r="L3627" t="s">
        <v>219</v>
      </c>
    </row>
    <row r="3628" spans="11:12">
      <c r="K3628" s="435">
        <v>13413</v>
      </c>
      <c r="L3628" t="s">
        <v>219</v>
      </c>
    </row>
    <row r="3629" spans="11:12">
      <c r="K3629" s="435">
        <v>13415</v>
      </c>
      <c r="L3629" t="s">
        <v>219</v>
      </c>
    </row>
    <row r="3630" spans="11:12">
      <c r="K3630" s="435">
        <v>13416</v>
      </c>
      <c r="L3630" t="s">
        <v>219</v>
      </c>
    </row>
    <row r="3631" spans="11:12">
      <c r="K3631" s="435">
        <v>13417</v>
      </c>
      <c r="L3631" t="s">
        <v>219</v>
      </c>
    </row>
    <row r="3632" spans="11:12">
      <c r="K3632" s="435">
        <v>13418</v>
      </c>
      <c r="L3632" t="s">
        <v>219</v>
      </c>
    </row>
    <row r="3633" spans="11:12">
      <c r="K3633" s="435">
        <v>13420</v>
      </c>
      <c r="L3633" t="s">
        <v>219</v>
      </c>
    </row>
    <row r="3634" spans="11:12">
      <c r="K3634" s="435">
        <v>13421</v>
      </c>
      <c r="L3634" t="s">
        <v>219</v>
      </c>
    </row>
    <row r="3635" spans="11:12">
      <c r="K3635" s="435">
        <v>13424</v>
      </c>
      <c r="L3635" t="s">
        <v>219</v>
      </c>
    </row>
    <row r="3636" spans="11:12">
      <c r="K3636" s="435">
        <v>13425</v>
      </c>
      <c r="L3636" t="s">
        <v>214</v>
      </c>
    </row>
    <row r="3637" spans="11:12">
      <c r="K3637" s="435">
        <v>13428</v>
      </c>
      <c r="L3637" t="s">
        <v>219</v>
      </c>
    </row>
    <row r="3638" spans="11:12">
      <c r="K3638" s="435">
        <v>13431</v>
      </c>
      <c r="L3638" t="s">
        <v>214</v>
      </c>
    </row>
    <row r="3639" spans="11:12">
      <c r="K3639" s="435">
        <v>13433</v>
      </c>
      <c r="L3639" t="s">
        <v>219</v>
      </c>
    </row>
    <row r="3640" spans="11:12">
      <c r="K3640" s="435">
        <v>13435</v>
      </c>
      <c r="L3640" t="s">
        <v>219</v>
      </c>
    </row>
    <row r="3641" spans="11:12">
      <c r="K3641" s="435">
        <v>13436</v>
      </c>
      <c r="L3641" t="s">
        <v>219</v>
      </c>
    </row>
    <row r="3642" spans="11:12">
      <c r="K3642" s="435">
        <v>13437</v>
      </c>
      <c r="L3642" t="s">
        <v>219</v>
      </c>
    </row>
    <row r="3643" spans="11:12">
      <c r="K3643" s="435">
        <v>13438</v>
      </c>
      <c r="L3643" t="s">
        <v>219</v>
      </c>
    </row>
    <row r="3644" spans="11:12">
      <c r="K3644" s="435">
        <v>13439</v>
      </c>
      <c r="L3644" t="s">
        <v>219</v>
      </c>
    </row>
    <row r="3645" spans="11:12">
      <c r="K3645" s="435">
        <v>13440</v>
      </c>
      <c r="L3645" t="s">
        <v>219</v>
      </c>
    </row>
    <row r="3646" spans="11:12">
      <c r="K3646" s="435">
        <v>13441</v>
      </c>
      <c r="L3646" t="s">
        <v>219</v>
      </c>
    </row>
    <row r="3647" spans="11:12">
      <c r="K3647" s="435">
        <v>13450</v>
      </c>
      <c r="L3647" t="s">
        <v>219</v>
      </c>
    </row>
    <row r="3648" spans="11:12">
      <c r="K3648" s="435">
        <v>13452</v>
      </c>
      <c r="L3648" t="s">
        <v>219</v>
      </c>
    </row>
    <row r="3649" spans="11:12">
      <c r="K3649" s="435">
        <v>13454</v>
      </c>
      <c r="L3649" t="s">
        <v>219</v>
      </c>
    </row>
    <row r="3650" spans="11:12">
      <c r="K3650" s="435">
        <v>13456</v>
      </c>
      <c r="L3650" t="s">
        <v>219</v>
      </c>
    </row>
    <row r="3651" spans="11:12">
      <c r="K3651" s="435">
        <v>13459</v>
      </c>
      <c r="L3651" t="s">
        <v>214</v>
      </c>
    </row>
    <row r="3652" spans="11:12">
      <c r="K3652" s="435">
        <v>13460</v>
      </c>
      <c r="L3652" t="s">
        <v>219</v>
      </c>
    </row>
    <row r="3653" spans="11:12">
      <c r="K3653" s="435">
        <v>13461</v>
      </c>
      <c r="L3653" t="s">
        <v>219</v>
      </c>
    </row>
    <row r="3654" spans="11:12">
      <c r="K3654" s="435">
        <v>13464</v>
      </c>
      <c r="L3654" t="s">
        <v>219</v>
      </c>
    </row>
    <row r="3655" spans="11:12">
      <c r="K3655" s="435">
        <v>13468</v>
      </c>
      <c r="L3655" t="s">
        <v>219</v>
      </c>
    </row>
    <row r="3656" spans="11:12">
      <c r="K3656" s="435">
        <v>13469</v>
      </c>
      <c r="L3656" t="s">
        <v>219</v>
      </c>
    </row>
    <row r="3657" spans="11:12">
      <c r="K3657" s="435">
        <v>13470</v>
      </c>
      <c r="L3657" t="s">
        <v>219</v>
      </c>
    </row>
    <row r="3658" spans="11:12">
      <c r="K3658" s="435">
        <v>13471</v>
      </c>
      <c r="L3658" t="s">
        <v>219</v>
      </c>
    </row>
    <row r="3659" spans="11:12">
      <c r="K3659" s="435">
        <v>13472</v>
      </c>
      <c r="L3659" t="s">
        <v>219</v>
      </c>
    </row>
    <row r="3660" spans="11:12">
      <c r="K3660" s="435">
        <v>13473</v>
      </c>
      <c r="L3660" t="s">
        <v>219</v>
      </c>
    </row>
    <row r="3661" spans="11:12">
      <c r="K3661" s="435">
        <v>13475</v>
      </c>
      <c r="L3661" t="s">
        <v>219</v>
      </c>
    </row>
    <row r="3662" spans="11:12">
      <c r="K3662" s="435">
        <v>13476</v>
      </c>
      <c r="L3662" t="s">
        <v>219</v>
      </c>
    </row>
    <row r="3663" spans="11:12">
      <c r="K3663" s="435">
        <v>13477</v>
      </c>
      <c r="L3663" t="s">
        <v>219</v>
      </c>
    </row>
    <row r="3664" spans="11:12">
      <c r="K3664" s="435">
        <v>13478</v>
      </c>
      <c r="L3664" t="s">
        <v>219</v>
      </c>
    </row>
    <row r="3665" spans="11:12">
      <c r="K3665" s="435">
        <v>13480</v>
      </c>
      <c r="L3665" t="s">
        <v>219</v>
      </c>
    </row>
    <row r="3666" spans="11:12">
      <c r="K3666" s="435">
        <v>13483</v>
      </c>
      <c r="L3666" t="s">
        <v>214</v>
      </c>
    </row>
    <row r="3667" spans="11:12">
      <c r="K3667" s="435">
        <v>13484</v>
      </c>
      <c r="L3667" t="s">
        <v>219</v>
      </c>
    </row>
    <row r="3668" spans="11:12">
      <c r="K3668" s="435">
        <v>13485</v>
      </c>
      <c r="L3668" t="s">
        <v>219</v>
      </c>
    </row>
    <row r="3669" spans="11:12">
      <c r="K3669" s="435">
        <v>13486</v>
      </c>
      <c r="L3669" t="s">
        <v>219</v>
      </c>
    </row>
    <row r="3670" spans="11:12">
      <c r="K3670" s="435">
        <v>13488</v>
      </c>
      <c r="L3670" t="s">
        <v>219</v>
      </c>
    </row>
    <row r="3671" spans="11:12">
      <c r="K3671" s="435">
        <v>13489</v>
      </c>
      <c r="L3671" t="s">
        <v>219</v>
      </c>
    </row>
    <row r="3672" spans="11:12">
      <c r="K3672" s="435">
        <v>13490</v>
      </c>
      <c r="L3672" t="s">
        <v>219</v>
      </c>
    </row>
    <row r="3673" spans="11:12">
      <c r="K3673" s="435">
        <v>13491</v>
      </c>
      <c r="L3673" t="s">
        <v>219</v>
      </c>
    </row>
    <row r="3674" spans="11:12">
      <c r="K3674" s="435">
        <v>13492</v>
      </c>
      <c r="L3674" t="s">
        <v>219</v>
      </c>
    </row>
    <row r="3675" spans="11:12">
      <c r="K3675" s="435">
        <v>13493</v>
      </c>
      <c r="L3675" t="s">
        <v>219</v>
      </c>
    </row>
    <row r="3676" spans="11:12">
      <c r="K3676" s="435">
        <v>13494</v>
      </c>
      <c r="L3676" t="s">
        <v>219</v>
      </c>
    </row>
    <row r="3677" spans="11:12">
      <c r="K3677" s="435">
        <v>13495</v>
      </c>
      <c r="L3677" t="s">
        <v>219</v>
      </c>
    </row>
    <row r="3678" spans="11:12">
      <c r="K3678" s="435">
        <v>13501</v>
      </c>
      <c r="L3678" t="s">
        <v>219</v>
      </c>
    </row>
    <row r="3679" spans="11:12">
      <c r="K3679" s="435">
        <v>13502</v>
      </c>
      <c r="L3679" t="s">
        <v>219</v>
      </c>
    </row>
    <row r="3680" spans="11:12">
      <c r="K3680" s="435">
        <v>13601</v>
      </c>
      <c r="L3680" t="s">
        <v>219</v>
      </c>
    </row>
    <row r="3681" spans="11:12">
      <c r="K3681" s="435">
        <v>13602</v>
      </c>
      <c r="L3681" t="s">
        <v>219</v>
      </c>
    </row>
    <row r="3682" spans="11:12">
      <c r="K3682" s="435">
        <v>13603</v>
      </c>
      <c r="L3682" t="s">
        <v>219</v>
      </c>
    </row>
    <row r="3683" spans="11:12">
      <c r="K3683" s="435">
        <v>13605</v>
      </c>
      <c r="L3683" t="s">
        <v>219</v>
      </c>
    </row>
    <row r="3684" spans="11:12">
      <c r="K3684" s="435">
        <v>13606</v>
      </c>
      <c r="L3684" t="s">
        <v>219</v>
      </c>
    </row>
    <row r="3685" spans="11:12">
      <c r="K3685" s="435">
        <v>13607</v>
      </c>
      <c r="L3685" t="s">
        <v>219</v>
      </c>
    </row>
    <row r="3686" spans="11:12">
      <c r="K3686" s="435">
        <v>13608</v>
      </c>
      <c r="L3686" t="s">
        <v>219</v>
      </c>
    </row>
    <row r="3687" spans="11:12">
      <c r="K3687" s="435">
        <v>13612</v>
      </c>
      <c r="L3687" t="s">
        <v>219</v>
      </c>
    </row>
    <row r="3688" spans="11:12">
      <c r="K3688" s="435">
        <v>13613</v>
      </c>
      <c r="L3688" t="s">
        <v>219</v>
      </c>
    </row>
    <row r="3689" spans="11:12">
      <c r="K3689" s="435">
        <v>13614</v>
      </c>
      <c r="L3689" t="s">
        <v>219</v>
      </c>
    </row>
    <row r="3690" spans="11:12">
      <c r="K3690" s="435">
        <v>13615</v>
      </c>
      <c r="L3690" t="s">
        <v>219</v>
      </c>
    </row>
    <row r="3691" spans="11:12">
      <c r="K3691" s="435">
        <v>13616</v>
      </c>
      <c r="L3691" t="s">
        <v>219</v>
      </c>
    </row>
    <row r="3692" spans="11:12">
      <c r="K3692" s="435">
        <v>13617</v>
      </c>
      <c r="L3692" t="s">
        <v>219</v>
      </c>
    </row>
    <row r="3693" spans="11:12">
      <c r="K3693" s="435">
        <v>13618</v>
      </c>
      <c r="L3693" t="s">
        <v>219</v>
      </c>
    </row>
    <row r="3694" spans="11:12">
      <c r="K3694" s="435">
        <v>13619</v>
      </c>
      <c r="L3694" t="s">
        <v>219</v>
      </c>
    </row>
    <row r="3695" spans="11:12">
      <c r="K3695" s="435">
        <v>13620</v>
      </c>
      <c r="L3695" t="s">
        <v>219</v>
      </c>
    </row>
    <row r="3696" spans="11:12">
      <c r="K3696" s="435">
        <v>13621</v>
      </c>
      <c r="L3696" t="s">
        <v>219</v>
      </c>
    </row>
    <row r="3697" spans="11:12">
      <c r="K3697" s="435">
        <v>13622</v>
      </c>
      <c r="L3697" t="s">
        <v>219</v>
      </c>
    </row>
    <row r="3698" spans="11:12">
      <c r="K3698" s="435">
        <v>13623</v>
      </c>
      <c r="L3698" t="s">
        <v>219</v>
      </c>
    </row>
    <row r="3699" spans="11:12">
      <c r="K3699" s="435">
        <v>13624</v>
      </c>
      <c r="L3699" t="s">
        <v>219</v>
      </c>
    </row>
    <row r="3700" spans="11:12">
      <c r="K3700" s="435">
        <v>13625</v>
      </c>
      <c r="L3700" t="s">
        <v>219</v>
      </c>
    </row>
    <row r="3701" spans="11:12">
      <c r="K3701" s="435">
        <v>13626</v>
      </c>
      <c r="L3701" t="s">
        <v>219</v>
      </c>
    </row>
    <row r="3702" spans="11:12">
      <c r="K3702" s="435">
        <v>13628</v>
      </c>
      <c r="L3702" t="s">
        <v>219</v>
      </c>
    </row>
    <row r="3703" spans="11:12">
      <c r="K3703" s="435">
        <v>13630</v>
      </c>
      <c r="L3703" t="s">
        <v>219</v>
      </c>
    </row>
    <row r="3704" spans="11:12">
      <c r="K3704" s="435">
        <v>13633</v>
      </c>
      <c r="L3704" t="s">
        <v>219</v>
      </c>
    </row>
    <row r="3705" spans="11:12">
      <c r="K3705" s="435">
        <v>13634</v>
      </c>
      <c r="L3705" t="s">
        <v>219</v>
      </c>
    </row>
    <row r="3706" spans="11:12">
      <c r="K3706" s="435">
        <v>13635</v>
      </c>
      <c r="L3706" t="s">
        <v>219</v>
      </c>
    </row>
    <row r="3707" spans="11:12">
      <c r="K3707" s="435">
        <v>13636</v>
      </c>
      <c r="L3707" t="s">
        <v>219</v>
      </c>
    </row>
    <row r="3708" spans="11:12">
      <c r="K3708" s="435">
        <v>13637</v>
      </c>
      <c r="L3708" t="s">
        <v>219</v>
      </c>
    </row>
    <row r="3709" spans="11:12">
      <c r="K3709" s="435">
        <v>13638</v>
      </c>
      <c r="L3709" t="s">
        <v>219</v>
      </c>
    </row>
    <row r="3710" spans="11:12">
      <c r="K3710" s="435">
        <v>13639</v>
      </c>
      <c r="L3710" t="s">
        <v>219</v>
      </c>
    </row>
    <row r="3711" spans="11:12">
      <c r="K3711" s="435">
        <v>13640</v>
      </c>
      <c r="L3711" t="s">
        <v>219</v>
      </c>
    </row>
    <row r="3712" spans="11:12">
      <c r="K3712" s="435">
        <v>13641</v>
      </c>
      <c r="L3712" t="s">
        <v>219</v>
      </c>
    </row>
    <row r="3713" spans="11:12">
      <c r="K3713" s="435">
        <v>13642</v>
      </c>
      <c r="L3713" t="s">
        <v>219</v>
      </c>
    </row>
    <row r="3714" spans="11:12">
      <c r="K3714" s="435">
        <v>13643</v>
      </c>
      <c r="L3714" t="s">
        <v>219</v>
      </c>
    </row>
    <row r="3715" spans="11:12">
      <c r="K3715" s="435">
        <v>13646</v>
      </c>
      <c r="L3715" t="s">
        <v>219</v>
      </c>
    </row>
    <row r="3716" spans="11:12">
      <c r="K3716" s="435">
        <v>13647</v>
      </c>
      <c r="L3716" t="s">
        <v>219</v>
      </c>
    </row>
    <row r="3717" spans="11:12">
      <c r="K3717" s="435">
        <v>13648</v>
      </c>
      <c r="L3717" t="s">
        <v>219</v>
      </c>
    </row>
    <row r="3718" spans="11:12">
      <c r="K3718" s="435">
        <v>13650</v>
      </c>
      <c r="L3718" t="s">
        <v>219</v>
      </c>
    </row>
    <row r="3719" spans="11:12">
      <c r="K3719" s="435">
        <v>13651</v>
      </c>
      <c r="L3719" t="s">
        <v>219</v>
      </c>
    </row>
    <row r="3720" spans="11:12">
      <c r="K3720" s="435">
        <v>13652</v>
      </c>
      <c r="L3720" t="s">
        <v>219</v>
      </c>
    </row>
    <row r="3721" spans="11:12">
      <c r="K3721" s="435">
        <v>13654</v>
      </c>
      <c r="L3721" t="s">
        <v>219</v>
      </c>
    </row>
    <row r="3722" spans="11:12">
      <c r="K3722" s="435">
        <v>13655</v>
      </c>
      <c r="L3722" t="s">
        <v>219</v>
      </c>
    </row>
    <row r="3723" spans="11:12">
      <c r="K3723" s="435">
        <v>13656</v>
      </c>
      <c r="L3723" t="s">
        <v>219</v>
      </c>
    </row>
    <row r="3724" spans="11:12">
      <c r="K3724" s="435">
        <v>13658</v>
      </c>
      <c r="L3724" t="s">
        <v>219</v>
      </c>
    </row>
    <row r="3725" spans="11:12">
      <c r="K3725" s="435">
        <v>13659</v>
      </c>
      <c r="L3725" t="s">
        <v>219</v>
      </c>
    </row>
    <row r="3726" spans="11:12">
      <c r="K3726" s="435">
        <v>13660</v>
      </c>
      <c r="L3726" t="s">
        <v>219</v>
      </c>
    </row>
    <row r="3727" spans="11:12">
      <c r="K3727" s="435">
        <v>13661</v>
      </c>
      <c r="L3727" t="s">
        <v>219</v>
      </c>
    </row>
    <row r="3728" spans="11:12">
      <c r="K3728" s="435">
        <v>13662</v>
      </c>
      <c r="L3728" t="s">
        <v>219</v>
      </c>
    </row>
    <row r="3729" spans="11:12">
      <c r="K3729" s="435">
        <v>13664</v>
      </c>
      <c r="L3729" t="s">
        <v>219</v>
      </c>
    </row>
    <row r="3730" spans="11:12">
      <c r="K3730" s="435">
        <v>13665</v>
      </c>
      <c r="L3730" t="s">
        <v>219</v>
      </c>
    </row>
    <row r="3731" spans="11:12">
      <c r="K3731" s="435">
        <v>13666</v>
      </c>
      <c r="L3731" t="s">
        <v>219</v>
      </c>
    </row>
    <row r="3732" spans="11:12">
      <c r="K3732" s="435">
        <v>13667</v>
      </c>
      <c r="L3732" t="s">
        <v>219</v>
      </c>
    </row>
    <row r="3733" spans="11:12">
      <c r="K3733" s="435">
        <v>13668</v>
      </c>
      <c r="L3733" t="s">
        <v>219</v>
      </c>
    </row>
    <row r="3734" spans="11:12">
      <c r="K3734" s="435">
        <v>13669</v>
      </c>
      <c r="L3734" t="s">
        <v>219</v>
      </c>
    </row>
    <row r="3735" spans="11:12">
      <c r="K3735" s="435">
        <v>13670</v>
      </c>
      <c r="L3735" t="s">
        <v>219</v>
      </c>
    </row>
    <row r="3736" spans="11:12">
      <c r="K3736" s="435">
        <v>13672</v>
      </c>
      <c r="L3736" t="s">
        <v>219</v>
      </c>
    </row>
    <row r="3737" spans="11:12">
      <c r="K3737" s="435">
        <v>13673</v>
      </c>
      <c r="L3737" t="s">
        <v>219</v>
      </c>
    </row>
    <row r="3738" spans="11:12">
      <c r="K3738" s="435">
        <v>13674</v>
      </c>
      <c r="L3738" t="s">
        <v>219</v>
      </c>
    </row>
    <row r="3739" spans="11:12">
      <c r="K3739" s="435">
        <v>13675</v>
      </c>
      <c r="L3739" t="s">
        <v>219</v>
      </c>
    </row>
    <row r="3740" spans="11:12">
      <c r="K3740" s="435">
        <v>13676</v>
      </c>
      <c r="L3740" t="s">
        <v>219</v>
      </c>
    </row>
    <row r="3741" spans="11:12">
      <c r="K3741" s="435">
        <v>13677</v>
      </c>
      <c r="L3741" t="s">
        <v>219</v>
      </c>
    </row>
    <row r="3742" spans="11:12">
      <c r="K3742" s="435">
        <v>13678</v>
      </c>
      <c r="L3742" t="s">
        <v>219</v>
      </c>
    </row>
    <row r="3743" spans="11:12">
      <c r="K3743" s="435">
        <v>13679</v>
      </c>
      <c r="L3743" t="s">
        <v>219</v>
      </c>
    </row>
    <row r="3744" spans="11:12">
      <c r="K3744" s="435">
        <v>13680</v>
      </c>
      <c r="L3744" t="s">
        <v>219</v>
      </c>
    </row>
    <row r="3745" spans="11:12">
      <c r="K3745" s="435">
        <v>13681</v>
      </c>
      <c r="L3745" t="s">
        <v>219</v>
      </c>
    </row>
    <row r="3746" spans="11:12">
      <c r="K3746" s="435">
        <v>13682</v>
      </c>
      <c r="L3746" t="s">
        <v>219</v>
      </c>
    </row>
    <row r="3747" spans="11:12">
      <c r="K3747" s="435">
        <v>13684</v>
      </c>
      <c r="L3747" t="s">
        <v>219</v>
      </c>
    </row>
    <row r="3748" spans="11:12">
      <c r="K3748" s="435">
        <v>13685</v>
      </c>
      <c r="L3748" t="s">
        <v>219</v>
      </c>
    </row>
    <row r="3749" spans="11:12">
      <c r="K3749" s="435">
        <v>13687</v>
      </c>
      <c r="L3749" t="s">
        <v>219</v>
      </c>
    </row>
    <row r="3750" spans="11:12">
      <c r="K3750" s="435">
        <v>13690</v>
      </c>
      <c r="L3750" t="s">
        <v>219</v>
      </c>
    </row>
    <row r="3751" spans="11:12">
      <c r="K3751" s="435">
        <v>13691</v>
      </c>
      <c r="L3751" t="s">
        <v>219</v>
      </c>
    </row>
    <row r="3752" spans="11:12">
      <c r="K3752" s="435">
        <v>13692</v>
      </c>
      <c r="L3752" t="s">
        <v>219</v>
      </c>
    </row>
    <row r="3753" spans="11:12">
      <c r="K3753" s="435">
        <v>13693</v>
      </c>
      <c r="L3753" t="s">
        <v>219</v>
      </c>
    </row>
    <row r="3754" spans="11:12">
      <c r="K3754" s="435">
        <v>13694</v>
      </c>
      <c r="L3754" t="s">
        <v>219</v>
      </c>
    </row>
    <row r="3755" spans="11:12">
      <c r="K3755" s="435">
        <v>13695</v>
      </c>
      <c r="L3755" t="s">
        <v>219</v>
      </c>
    </row>
    <row r="3756" spans="11:12">
      <c r="K3756" s="435">
        <v>13696</v>
      </c>
      <c r="L3756" t="s">
        <v>219</v>
      </c>
    </row>
    <row r="3757" spans="11:12">
      <c r="K3757" s="435">
        <v>13697</v>
      </c>
      <c r="L3757" t="s">
        <v>219</v>
      </c>
    </row>
    <row r="3758" spans="11:12">
      <c r="K3758" s="435">
        <v>13730</v>
      </c>
      <c r="L3758" t="s">
        <v>219</v>
      </c>
    </row>
    <row r="3759" spans="11:12">
      <c r="K3759" s="435">
        <v>13731</v>
      </c>
      <c r="L3759" t="s">
        <v>219</v>
      </c>
    </row>
    <row r="3760" spans="11:12">
      <c r="K3760" s="435">
        <v>13732</v>
      </c>
      <c r="L3760" t="s">
        <v>219</v>
      </c>
    </row>
    <row r="3761" spans="11:12">
      <c r="K3761" s="435">
        <v>13733</v>
      </c>
      <c r="L3761" t="s">
        <v>219</v>
      </c>
    </row>
    <row r="3762" spans="11:12">
      <c r="K3762" s="435">
        <v>13734</v>
      </c>
      <c r="L3762" t="s">
        <v>214</v>
      </c>
    </row>
    <row r="3763" spans="11:12">
      <c r="K3763" s="435">
        <v>13736</v>
      </c>
      <c r="L3763" t="s">
        <v>219</v>
      </c>
    </row>
    <row r="3764" spans="11:12">
      <c r="K3764" s="435">
        <v>13739</v>
      </c>
      <c r="L3764" t="s">
        <v>219</v>
      </c>
    </row>
    <row r="3765" spans="11:12">
      <c r="K3765" s="435">
        <v>13740</v>
      </c>
      <c r="L3765" t="s">
        <v>219</v>
      </c>
    </row>
    <row r="3766" spans="11:12">
      <c r="K3766" s="435">
        <v>13743</v>
      </c>
      <c r="L3766" t="s">
        <v>214</v>
      </c>
    </row>
    <row r="3767" spans="11:12">
      <c r="K3767" s="435">
        <v>13744</v>
      </c>
      <c r="L3767" t="s">
        <v>219</v>
      </c>
    </row>
    <row r="3768" spans="11:12">
      <c r="K3768" s="435">
        <v>13746</v>
      </c>
      <c r="L3768" t="s">
        <v>219</v>
      </c>
    </row>
    <row r="3769" spans="11:12">
      <c r="K3769" s="435">
        <v>13748</v>
      </c>
      <c r="L3769" t="s">
        <v>219</v>
      </c>
    </row>
    <row r="3770" spans="11:12">
      <c r="K3770" s="435">
        <v>13750</v>
      </c>
      <c r="L3770" t="s">
        <v>219</v>
      </c>
    </row>
    <row r="3771" spans="11:12">
      <c r="K3771" s="435">
        <v>13751</v>
      </c>
      <c r="L3771" t="s">
        <v>219</v>
      </c>
    </row>
    <row r="3772" spans="11:12">
      <c r="K3772" s="435">
        <v>13752</v>
      </c>
      <c r="L3772" t="s">
        <v>219</v>
      </c>
    </row>
    <row r="3773" spans="11:12">
      <c r="K3773" s="435">
        <v>13753</v>
      </c>
      <c r="L3773" t="s">
        <v>219</v>
      </c>
    </row>
    <row r="3774" spans="11:12">
      <c r="K3774" s="435">
        <v>13754</v>
      </c>
      <c r="L3774" t="s">
        <v>219</v>
      </c>
    </row>
    <row r="3775" spans="11:12">
      <c r="K3775" s="435">
        <v>13755</v>
      </c>
      <c r="L3775" t="s">
        <v>219</v>
      </c>
    </row>
    <row r="3776" spans="11:12">
      <c r="K3776" s="435">
        <v>13756</v>
      </c>
      <c r="L3776" t="s">
        <v>219</v>
      </c>
    </row>
    <row r="3777" spans="11:12">
      <c r="K3777" s="435">
        <v>13757</v>
      </c>
      <c r="L3777" t="s">
        <v>219</v>
      </c>
    </row>
    <row r="3778" spans="11:12">
      <c r="K3778" s="435">
        <v>13760</v>
      </c>
      <c r="L3778" t="s">
        <v>219</v>
      </c>
    </row>
    <row r="3779" spans="11:12">
      <c r="K3779" s="435">
        <v>13774</v>
      </c>
      <c r="L3779" t="s">
        <v>219</v>
      </c>
    </row>
    <row r="3780" spans="11:12">
      <c r="K3780" s="435">
        <v>13775</v>
      </c>
      <c r="L3780" t="s">
        <v>219</v>
      </c>
    </row>
    <row r="3781" spans="11:12">
      <c r="K3781" s="435">
        <v>13776</v>
      </c>
      <c r="L3781" t="s">
        <v>219</v>
      </c>
    </row>
    <row r="3782" spans="11:12">
      <c r="K3782" s="435">
        <v>13777</v>
      </c>
      <c r="L3782" t="s">
        <v>219</v>
      </c>
    </row>
    <row r="3783" spans="11:12">
      <c r="K3783" s="435">
        <v>13778</v>
      </c>
      <c r="L3783" t="s">
        <v>219</v>
      </c>
    </row>
    <row r="3784" spans="11:12">
      <c r="K3784" s="435">
        <v>13780</v>
      </c>
      <c r="L3784" t="s">
        <v>219</v>
      </c>
    </row>
    <row r="3785" spans="11:12">
      <c r="K3785" s="435">
        <v>13782</v>
      </c>
      <c r="L3785" t="s">
        <v>219</v>
      </c>
    </row>
    <row r="3786" spans="11:12">
      <c r="K3786" s="435">
        <v>13783</v>
      </c>
      <c r="L3786" t="s">
        <v>219</v>
      </c>
    </row>
    <row r="3787" spans="11:12">
      <c r="K3787" s="435">
        <v>13784</v>
      </c>
      <c r="L3787" t="s">
        <v>219</v>
      </c>
    </row>
    <row r="3788" spans="11:12">
      <c r="K3788" s="435">
        <v>13786</v>
      </c>
      <c r="L3788" t="s">
        <v>219</v>
      </c>
    </row>
    <row r="3789" spans="11:12">
      <c r="K3789" s="435">
        <v>13787</v>
      </c>
      <c r="L3789" t="s">
        <v>219</v>
      </c>
    </row>
    <row r="3790" spans="11:12">
      <c r="K3790" s="435">
        <v>13788</v>
      </c>
      <c r="L3790" t="s">
        <v>219</v>
      </c>
    </row>
    <row r="3791" spans="11:12">
      <c r="K3791" s="435">
        <v>13790</v>
      </c>
      <c r="L3791" t="s">
        <v>219</v>
      </c>
    </row>
    <row r="3792" spans="11:12">
      <c r="K3792" s="435">
        <v>13794</v>
      </c>
      <c r="L3792" t="s">
        <v>219</v>
      </c>
    </row>
    <row r="3793" spans="11:12">
      <c r="K3793" s="435">
        <v>13795</v>
      </c>
      <c r="L3793" t="s">
        <v>219</v>
      </c>
    </row>
    <row r="3794" spans="11:12">
      <c r="K3794" s="435">
        <v>13796</v>
      </c>
      <c r="L3794" t="s">
        <v>219</v>
      </c>
    </row>
    <row r="3795" spans="11:12">
      <c r="K3795" s="435">
        <v>13797</v>
      </c>
      <c r="L3795" t="s">
        <v>219</v>
      </c>
    </row>
    <row r="3796" spans="11:12">
      <c r="K3796" s="435">
        <v>13801</v>
      </c>
      <c r="L3796" t="s">
        <v>219</v>
      </c>
    </row>
    <row r="3797" spans="11:12">
      <c r="K3797" s="435">
        <v>13802</v>
      </c>
      <c r="L3797" t="s">
        <v>219</v>
      </c>
    </row>
    <row r="3798" spans="11:12">
      <c r="K3798" s="435">
        <v>13803</v>
      </c>
      <c r="L3798" t="s">
        <v>219</v>
      </c>
    </row>
    <row r="3799" spans="11:12">
      <c r="K3799" s="435">
        <v>13804</v>
      </c>
      <c r="L3799" t="s">
        <v>219</v>
      </c>
    </row>
    <row r="3800" spans="11:12">
      <c r="K3800" s="435">
        <v>13806</v>
      </c>
      <c r="L3800" t="s">
        <v>219</v>
      </c>
    </row>
    <row r="3801" spans="11:12">
      <c r="K3801" s="435">
        <v>13807</v>
      </c>
      <c r="L3801" t="s">
        <v>219</v>
      </c>
    </row>
    <row r="3802" spans="11:12">
      <c r="K3802" s="435">
        <v>13808</v>
      </c>
      <c r="L3802" t="s">
        <v>219</v>
      </c>
    </row>
    <row r="3803" spans="11:12">
      <c r="K3803" s="435">
        <v>13809</v>
      </c>
      <c r="L3803" t="s">
        <v>219</v>
      </c>
    </row>
    <row r="3804" spans="11:12">
      <c r="K3804" s="435">
        <v>13810</v>
      </c>
      <c r="L3804" t="s">
        <v>219</v>
      </c>
    </row>
    <row r="3805" spans="11:12">
      <c r="K3805" s="435">
        <v>13811</v>
      </c>
      <c r="L3805" t="s">
        <v>219</v>
      </c>
    </row>
    <row r="3806" spans="11:12">
      <c r="K3806" s="435">
        <v>13812</v>
      </c>
      <c r="L3806" t="s">
        <v>219</v>
      </c>
    </row>
    <row r="3807" spans="11:12">
      <c r="K3807" s="435">
        <v>13813</v>
      </c>
      <c r="L3807" t="s">
        <v>219</v>
      </c>
    </row>
    <row r="3808" spans="11:12">
      <c r="K3808" s="435">
        <v>13815</v>
      </c>
      <c r="L3808" t="s">
        <v>219</v>
      </c>
    </row>
    <row r="3809" spans="11:12">
      <c r="K3809" s="435">
        <v>13820</v>
      </c>
      <c r="L3809" t="s">
        <v>219</v>
      </c>
    </row>
    <row r="3810" spans="11:12">
      <c r="K3810" s="435">
        <v>13825</v>
      </c>
      <c r="L3810" t="s">
        <v>219</v>
      </c>
    </row>
    <row r="3811" spans="11:12">
      <c r="K3811" s="435">
        <v>13826</v>
      </c>
      <c r="L3811" t="s">
        <v>219</v>
      </c>
    </row>
    <row r="3812" spans="11:12">
      <c r="K3812" s="435">
        <v>13827</v>
      </c>
      <c r="L3812" t="s">
        <v>219</v>
      </c>
    </row>
    <row r="3813" spans="11:12">
      <c r="K3813" s="435">
        <v>13830</v>
      </c>
      <c r="L3813" t="s">
        <v>219</v>
      </c>
    </row>
    <row r="3814" spans="11:12">
      <c r="K3814" s="435">
        <v>13832</v>
      </c>
      <c r="L3814" t="s">
        <v>219</v>
      </c>
    </row>
    <row r="3815" spans="11:12">
      <c r="K3815" s="435">
        <v>13833</v>
      </c>
      <c r="L3815" t="s">
        <v>219</v>
      </c>
    </row>
    <row r="3816" spans="11:12">
      <c r="K3816" s="435">
        <v>13834</v>
      </c>
      <c r="L3816" t="s">
        <v>219</v>
      </c>
    </row>
    <row r="3817" spans="11:12">
      <c r="K3817" s="435">
        <v>13835</v>
      </c>
      <c r="L3817" t="s">
        <v>219</v>
      </c>
    </row>
    <row r="3818" spans="11:12">
      <c r="K3818" s="435">
        <v>13838</v>
      </c>
      <c r="L3818" t="s">
        <v>219</v>
      </c>
    </row>
    <row r="3819" spans="11:12">
      <c r="K3819" s="435">
        <v>13839</v>
      </c>
      <c r="L3819" t="s">
        <v>219</v>
      </c>
    </row>
    <row r="3820" spans="11:12">
      <c r="K3820" s="435">
        <v>13841</v>
      </c>
      <c r="L3820" t="s">
        <v>219</v>
      </c>
    </row>
    <row r="3821" spans="11:12">
      <c r="K3821" s="435">
        <v>13842</v>
      </c>
      <c r="L3821" t="s">
        <v>219</v>
      </c>
    </row>
    <row r="3822" spans="11:12">
      <c r="K3822" s="435">
        <v>13843</v>
      </c>
      <c r="L3822" t="s">
        <v>219</v>
      </c>
    </row>
    <row r="3823" spans="11:12">
      <c r="K3823" s="435">
        <v>13844</v>
      </c>
      <c r="L3823" t="s">
        <v>219</v>
      </c>
    </row>
    <row r="3824" spans="11:12">
      <c r="K3824" s="435">
        <v>13845</v>
      </c>
      <c r="L3824" t="s">
        <v>219</v>
      </c>
    </row>
    <row r="3825" spans="11:12">
      <c r="K3825" s="435">
        <v>13846</v>
      </c>
      <c r="L3825" t="s">
        <v>219</v>
      </c>
    </row>
    <row r="3826" spans="11:12">
      <c r="K3826" s="435">
        <v>13847</v>
      </c>
      <c r="L3826" t="s">
        <v>219</v>
      </c>
    </row>
    <row r="3827" spans="11:12">
      <c r="K3827" s="435">
        <v>13849</v>
      </c>
      <c r="L3827" t="s">
        <v>219</v>
      </c>
    </row>
    <row r="3828" spans="11:12">
      <c r="K3828" s="435">
        <v>13850</v>
      </c>
      <c r="L3828" t="s">
        <v>219</v>
      </c>
    </row>
    <row r="3829" spans="11:12">
      <c r="K3829" s="435">
        <v>13856</v>
      </c>
      <c r="L3829" t="s">
        <v>219</v>
      </c>
    </row>
    <row r="3830" spans="11:12">
      <c r="K3830" s="435">
        <v>13859</v>
      </c>
      <c r="L3830" t="s">
        <v>219</v>
      </c>
    </row>
    <row r="3831" spans="11:12">
      <c r="K3831" s="435">
        <v>13860</v>
      </c>
      <c r="L3831" t="s">
        <v>219</v>
      </c>
    </row>
    <row r="3832" spans="11:12">
      <c r="K3832" s="435">
        <v>13861</v>
      </c>
      <c r="L3832" t="s">
        <v>219</v>
      </c>
    </row>
    <row r="3833" spans="11:12">
      <c r="K3833" s="435">
        <v>13862</v>
      </c>
      <c r="L3833" t="s">
        <v>219</v>
      </c>
    </row>
    <row r="3834" spans="11:12">
      <c r="K3834" s="435">
        <v>13863</v>
      </c>
      <c r="L3834" t="s">
        <v>219</v>
      </c>
    </row>
    <row r="3835" spans="11:12">
      <c r="K3835" s="435">
        <v>13864</v>
      </c>
      <c r="L3835" t="s">
        <v>214</v>
      </c>
    </row>
    <row r="3836" spans="11:12">
      <c r="K3836" s="435">
        <v>13865</v>
      </c>
      <c r="L3836" t="s">
        <v>219</v>
      </c>
    </row>
    <row r="3837" spans="11:12">
      <c r="K3837" s="435">
        <v>13901</v>
      </c>
      <c r="L3837" t="s">
        <v>219</v>
      </c>
    </row>
    <row r="3838" spans="11:12">
      <c r="K3838" s="435">
        <v>13902</v>
      </c>
      <c r="L3838" t="s">
        <v>219</v>
      </c>
    </row>
    <row r="3839" spans="11:12">
      <c r="K3839" s="435">
        <v>13903</v>
      </c>
      <c r="L3839" t="s">
        <v>219</v>
      </c>
    </row>
    <row r="3840" spans="11:12">
      <c r="K3840" s="435">
        <v>13904</v>
      </c>
      <c r="L3840" t="s">
        <v>219</v>
      </c>
    </row>
    <row r="3841" spans="11:12">
      <c r="K3841" s="435">
        <v>13905</v>
      </c>
      <c r="L3841" t="s">
        <v>219</v>
      </c>
    </row>
    <row r="3842" spans="11:12">
      <c r="K3842" s="435">
        <v>14001</v>
      </c>
      <c r="L3842" t="s">
        <v>214</v>
      </c>
    </row>
    <row r="3843" spans="11:12">
      <c r="K3843" s="435">
        <v>14004</v>
      </c>
      <c r="L3843" t="s">
        <v>214</v>
      </c>
    </row>
    <row r="3844" spans="11:12">
      <c r="K3844" s="435">
        <v>14005</v>
      </c>
      <c r="L3844" t="s">
        <v>214</v>
      </c>
    </row>
    <row r="3845" spans="11:12">
      <c r="K3845" s="435">
        <v>14006</v>
      </c>
      <c r="L3845" t="s">
        <v>214</v>
      </c>
    </row>
    <row r="3846" spans="11:12">
      <c r="K3846" s="435">
        <v>14008</v>
      </c>
      <c r="L3846" t="s">
        <v>214</v>
      </c>
    </row>
    <row r="3847" spans="11:12">
      <c r="K3847" s="435">
        <v>14009</v>
      </c>
      <c r="L3847" t="s">
        <v>219</v>
      </c>
    </row>
    <row r="3848" spans="11:12">
      <c r="K3848" s="435">
        <v>14011</v>
      </c>
      <c r="L3848" t="s">
        <v>214</v>
      </c>
    </row>
    <row r="3849" spans="11:12">
      <c r="K3849" s="435">
        <v>14012</v>
      </c>
      <c r="L3849" t="s">
        <v>214</v>
      </c>
    </row>
    <row r="3850" spans="11:12">
      <c r="K3850" s="435">
        <v>14013</v>
      </c>
      <c r="L3850" t="s">
        <v>214</v>
      </c>
    </row>
    <row r="3851" spans="11:12">
      <c r="K3851" s="435">
        <v>14020</v>
      </c>
      <c r="L3851" t="s">
        <v>214</v>
      </c>
    </row>
    <row r="3852" spans="11:12">
      <c r="K3852" s="435">
        <v>14024</v>
      </c>
      <c r="L3852" t="s">
        <v>219</v>
      </c>
    </row>
    <row r="3853" spans="11:12">
      <c r="K3853" s="435">
        <v>14025</v>
      </c>
      <c r="L3853" t="s">
        <v>214</v>
      </c>
    </row>
    <row r="3854" spans="11:12">
      <c r="K3854" s="435">
        <v>14026</v>
      </c>
      <c r="L3854" t="s">
        <v>214</v>
      </c>
    </row>
    <row r="3855" spans="11:12">
      <c r="K3855" s="435">
        <v>14028</v>
      </c>
      <c r="L3855" t="s">
        <v>214</v>
      </c>
    </row>
    <row r="3856" spans="11:12">
      <c r="K3856" s="435">
        <v>14030</v>
      </c>
      <c r="L3856" t="s">
        <v>214</v>
      </c>
    </row>
    <row r="3857" spans="11:12">
      <c r="K3857" s="435">
        <v>14031</v>
      </c>
      <c r="L3857" t="s">
        <v>214</v>
      </c>
    </row>
    <row r="3858" spans="11:12">
      <c r="K3858" s="435">
        <v>14032</v>
      </c>
      <c r="L3858" t="s">
        <v>214</v>
      </c>
    </row>
    <row r="3859" spans="11:12">
      <c r="K3859" s="435">
        <v>14033</v>
      </c>
      <c r="L3859" t="s">
        <v>214</v>
      </c>
    </row>
    <row r="3860" spans="11:12">
      <c r="K3860" s="435">
        <v>14034</v>
      </c>
      <c r="L3860" t="s">
        <v>214</v>
      </c>
    </row>
    <row r="3861" spans="11:12">
      <c r="K3861" s="435">
        <v>14035</v>
      </c>
      <c r="L3861" t="s">
        <v>214</v>
      </c>
    </row>
    <row r="3862" spans="11:12">
      <c r="K3862" s="435">
        <v>14036</v>
      </c>
      <c r="L3862" t="s">
        <v>214</v>
      </c>
    </row>
    <row r="3863" spans="11:12">
      <c r="K3863" s="435">
        <v>14037</v>
      </c>
      <c r="L3863" t="s">
        <v>214</v>
      </c>
    </row>
    <row r="3864" spans="11:12">
      <c r="K3864" s="435">
        <v>14039</v>
      </c>
      <c r="L3864" t="s">
        <v>214</v>
      </c>
    </row>
    <row r="3865" spans="11:12">
      <c r="K3865" s="435">
        <v>14040</v>
      </c>
      <c r="L3865" t="s">
        <v>214</v>
      </c>
    </row>
    <row r="3866" spans="11:12">
      <c r="K3866" s="435">
        <v>14041</v>
      </c>
      <c r="L3866" t="s">
        <v>214</v>
      </c>
    </row>
    <row r="3867" spans="11:12">
      <c r="K3867" s="435">
        <v>14042</v>
      </c>
      <c r="L3867" t="s">
        <v>219</v>
      </c>
    </row>
    <row r="3868" spans="11:12">
      <c r="K3868" s="435">
        <v>14043</v>
      </c>
      <c r="L3868" t="s">
        <v>214</v>
      </c>
    </row>
    <row r="3869" spans="11:12">
      <c r="K3869" s="435">
        <v>14047</v>
      </c>
      <c r="L3869" t="s">
        <v>214</v>
      </c>
    </row>
    <row r="3870" spans="11:12">
      <c r="K3870" s="435">
        <v>14048</v>
      </c>
      <c r="L3870" t="s">
        <v>214</v>
      </c>
    </row>
    <row r="3871" spans="11:12">
      <c r="K3871" s="435">
        <v>14051</v>
      </c>
      <c r="L3871" t="s">
        <v>214</v>
      </c>
    </row>
    <row r="3872" spans="11:12">
      <c r="K3872" s="435">
        <v>14052</v>
      </c>
      <c r="L3872" t="s">
        <v>214</v>
      </c>
    </row>
    <row r="3873" spans="11:12">
      <c r="K3873" s="435">
        <v>14054</v>
      </c>
      <c r="L3873" t="s">
        <v>214</v>
      </c>
    </row>
    <row r="3874" spans="11:12">
      <c r="K3874" s="435">
        <v>14055</v>
      </c>
      <c r="L3874" t="s">
        <v>214</v>
      </c>
    </row>
    <row r="3875" spans="11:12">
      <c r="K3875" s="435">
        <v>14057</v>
      </c>
      <c r="L3875" t="s">
        <v>214</v>
      </c>
    </row>
    <row r="3876" spans="11:12">
      <c r="K3876" s="435">
        <v>14058</v>
      </c>
      <c r="L3876" t="s">
        <v>214</v>
      </c>
    </row>
    <row r="3877" spans="11:12">
      <c r="K3877" s="435">
        <v>14059</v>
      </c>
      <c r="L3877" t="s">
        <v>214</v>
      </c>
    </row>
    <row r="3878" spans="11:12">
      <c r="K3878" s="435">
        <v>14060</v>
      </c>
      <c r="L3878" t="s">
        <v>219</v>
      </c>
    </row>
    <row r="3879" spans="11:12">
      <c r="K3879" s="435">
        <v>14061</v>
      </c>
      <c r="L3879" t="s">
        <v>214</v>
      </c>
    </row>
    <row r="3880" spans="11:12">
      <c r="K3880" s="435">
        <v>14062</v>
      </c>
      <c r="L3880" t="s">
        <v>214</v>
      </c>
    </row>
    <row r="3881" spans="11:12">
      <c r="K3881" s="435">
        <v>14063</v>
      </c>
      <c r="L3881" t="s">
        <v>214</v>
      </c>
    </row>
    <row r="3882" spans="11:12">
      <c r="K3882" s="435">
        <v>14065</v>
      </c>
      <c r="L3882" t="s">
        <v>214</v>
      </c>
    </row>
    <row r="3883" spans="11:12">
      <c r="K3883" s="435">
        <v>14066</v>
      </c>
      <c r="L3883" t="s">
        <v>214</v>
      </c>
    </row>
    <row r="3884" spans="11:12">
      <c r="K3884" s="435">
        <v>14067</v>
      </c>
      <c r="L3884" t="s">
        <v>214</v>
      </c>
    </row>
    <row r="3885" spans="11:12">
      <c r="K3885" s="435">
        <v>14068</v>
      </c>
      <c r="L3885" t="s">
        <v>214</v>
      </c>
    </row>
    <row r="3886" spans="11:12">
      <c r="K3886" s="435">
        <v>14069</v>
      </c>
      <c r="L3886" t="s">
        <v>214</v>
      </c>
    </row>
    <row r="3887" spans="11:12">
      <c r="K3887" s="435">
        <v>14070</v>
      </c>
      <c r="L3887" t="s">
        <v>214</v>
      </c>
    </row>
    <row r="3888" spans="11:12">
      <c r="K3888" s="435">
        <v>14072</v>
      </c>
      <c r="L3888" t="s">
        <v>214</v>
      </c>
    </row>
    <row r="3889" spans="11:12">
      <c r="K3889" s="435">
        <v>14075</v>
      </c>
      <c r="L3889" t="s">
        <v>214</v>
      </c>
    </row>
    <row r="3890" spans="11:12">
      <c r="K3890" s="435">
        <v>14080</v>
      </c>
      <c r="L3890" t="s">
        <v>214</v>
      </c>
    </row>
    <row r="3891" spans="11:12">
      <c r="K3891" s="435">
        <v>14081</v>
      </c>
      <c r="L3891" t="s">
        <v>214</v>
      </c>
    </row>
    <row r="3892" spans="11:12">
      <c r="K3892" s="435">
        <v>14082</v>
      </c>
      <c r="L3892" t="s">
        <v>214</v>
      </c>
    </row>
    <row r="3893" spans="11:12">
      <c r="K3893" s="435">
        <v>14085</v>
      </c>
      <c r="L3893" t="s">
        <v>214</v>
      </c>
    </row>
    <row r="3894" spans="11:12">
      <c r="K3894" s="435">
        <v>14086</v>
      </c>
      <c r="L3894" t="s">
        <v>214</v>
      </c>
    </row>
    <row r="3895" spans="11:12">
      <c r="K3895" s="435">
        <v>14091</v>
      </c>
      <c r="L3895" t="s">
        <v>214</v>
      </c>
    </row>
    <row r="3896" spans="11:12">
      <c r="K3896" s="435">
        <v>14092</v>
      </c>
      <c r="L3896" t="s">
        <v>214</v>
      </c>
    </row>
    <row r="3897" spans="11:12">
      <c r="K3897" s="435">
        <v>14094</v>
      </c>
      <c r="L3897" t="s">
        <v>214</v>
      </c>
    </row>
    <row r="3898" spans="11:12">
      <c r="K3898" s="435">
        <v>14098</v>
      </c>
      <c r="L3898" t="s">
        <v>214</v>
      </c>
    </row>
    <row r="3899" spans="11:12">
      <c r="K3899" s="435">
        <v>14101</v>
      </c>
      <c r="L3899" t="s">
        <v>214</v>
      </c>
    </row>
    <row r="3900" spans="11:12">
      <c r="K3900" s="435">
        <v>14102</v>
      </c>
      <c r="L3900" t="s">
        <v>214</v>
      </c>
    </row>
    <row r="3901" spans="11:12">
      <c r="K3901" s="435">
        <v>14103</v>
      </c>
      <c r="L3901" t="s">
        <v>214</v>
      </c>
    </row>
    <row r="3902" spans="11:12">
      <c r="K3902" s="435">
        <v>14105</v>
      </c>
      <c r="L3902" t="s">
        <v>214</v>
      </c>
    </row>
    <row r="3903" spans="11:12">
      <c r="K3903" s="435">
        <v>14108</v>
      </c>
      <c r="L3903" t="s">
        <v>214</v>
      </c>
    </row>
    <row r="3904" spans="11:12">
      <c r="K3904" s="435">
        <v>14109</v>
      </c>
      <c r="L3904" t="s">
        <v>214</v>
      </c>
    </row>
    <row r="3905" spans="11:12">
      <c r="K3905" s="435">
        <v>14111</v>
      </c>
      <c r="L3905" t="s">
        <v>214</v>
      </c>
    </row>
    <row r="3906" spans="11:12">
      <c r="K3906" s="435">
        <v>14112</v>
      </c>
      <c r="L3906" t="s">
        <v>214</v>
      </c>
    </row>
    <row r="3907" spans="11:12">
      <c r="K3907" s="435">
        <v>14113</v>
      </c>
      <c r="L3907" t="s">
        <v>219</v>
      </c>
    </row>
    <row r="3908" spans="11:12">
      <c r="K3908" s="435">
        <v>14120</v>
      </c>
      <c r="L3908" t="s">
        <v>214</v>
      </c>
    </row>
    <row r="3909" spans="11:12">
      <c r="K3909" s="435">
        <v>14125</v>
      </c>
      <c r="L3909" t="s">
        <v>214</v>
      </c>
    </row>
    <row r="3910" spans="11:12">
      <c r="K3910" s="435">
        <v>14126</v>
      </c>
      <c r="L3910" t="s">
        <v>214</v>
      </c>
    </row>
    <row r="3911" spans="11:12">
      <c r="K3911" s="435">
        <v>14127</v>
      </c>
      <c r="L3911" t="s">
        <v>214</v>
      </c>
    </row>
    <row r="3912" spans="11:12">
      <c r="K3912" s="435">
        <v>14129</v>
      </c>
      <c r="L3912" t="s">
        <v>214</v>
      </c>
    </row>
    <row r="3913" spans="11:12">
      <c r="K3913" s="435">
        <v>14130</v>
      </c>
      <c r="L3913" t="s">
        <v>214</v>
      </c>
    </row>
    <row r="3914" spans="11:12">
      <c r="K3914" s="435">
        <v>14131</v>
      </c>
      <c r="L3914" t="s">
        <v>214</v>
      </c>
    </row>
    <row r="3915" spans="11:12">
      <c r="K3915" s="435">
        <v>14132</v>
      </c>
      <c r="L3915" t="s">
        <v>214</v>
      </c>
    </row>
    <row r="3916" spans="11:12">
      <c r="K3916" s="435">
        <v>14134</v>
      </c>
      <c r="L3916" t="s">
        <v>214</v>
      </c>
    </row>
    <row r="3917" spans="11:12">
      <c r="K3917" s="435">
        <v>14135</v>
      </c>
      <c r="L3917" t="s">
        <v>214</v>
      </c>
    </row>
    <row r="3918" spans="11:12">
      <c r="K3918" s="435">
        <v>14136</v>
      </c>
      <c r="L3918" t="s">
        <v>214</v>
      </c>
    </row>
    <row r="3919" spans="11:12">
      <c r="K3919" s="435">
        <v>14138</v>
      </c>
      <c r="L3919" t="s">
        <v>214</v>
      </c>
    </row>
    <row r="3920" spans="11:12">
      <c r="K3920" s="435">
        <v>14139</v>
      </c>
      <c r="L3920" t="s">
        <v>214</v>
      </c>
    </row>
    <row r="3921" spans="11:12">
      <c r="K3921" s="435">
        <v>14141</v>
      </c>
      <c r="L3921" t="s">
        <v>214</v>
      </c>
    </row>
    <row r="3922" spans="11:12">
      <c r="K3922" s="435">
        <v>14143</v>
      </c>
      <c r="L3922" t="s">
        <v>214</v>
      </c>
    </row>
    <row r="3923" spans="11:12">
      <c r="K3923" s="435">
        <v>14145</v>
      </c>
      <c r="L3923" t="s">
        <v>214</v>
      </c>
    </row>
    <row r="3924" spans="11:12">
      <c r="K3924" s="435">
        <v>14150</v>
      </c>
      <c r="L3924" t="s">
        <v>214</v>
      </c>
    </row>
    <row r="3925" spans="11:12">
      <c r="K3925" s="435">
        <v>14167</v>
      </c>
      <c r="L3925" t="s">
        <v>214</v>
      </c>
    </row>
    <row r="3926" spans="11:12">
      <c r="K3926" s="435">
        <v>14168</v>
      </c>
      <c r="L3926" t="s">
        <v>214</v>
      </c>
    </row>
    <row r="3927" spans="11:12">
      <c r="K3927" s="435">
        <v>14169</v>
      </c>
      <c r="L3927" t="s">
        <v>214</v>
      </c>
    </row>
    <row r="3928" spans="11:12">
      <c r="K3928" s="435">
        <v>14170</v>
      </c>
      <c r="L3928" t="s">
        <v>214</v>
      </c>
    </row>
    <row r="3929" spans="11:12">
      <c r="K3929" s="435">
        <v>14171</v>
      </c>
      <c r="L3929" t="s">
        <v>214</v>
      </c>
    </row>
    <row r="3930" spans="11:12">
      <c r="K3930" s="435">
        <v>14172</v>
      </c>
      <c r="L3930" t="s">
        <v>214</v>
      </c>
    </row>
    <row r="3931" spans="11:12">
      <c r="K3931" s="435">
        <v>14173</v>
      </c>
      <c r="L3931" t="s">
        <v>214</v>
      </c>
    </row>
    <row r="3932" spans="11:12">
      <c r="K3932" s="435">
        <v>14174</v>
      </c>
      <c r="L3932" t="s">
        <v>214</v>
      </c>
    </row>
    <row r="3933" spans="11:12">
      <c r="K3933" s="435">
        <v>14201</v>
      </c>
      <c r="L3933" t="s">
        <v>214</v>
      </c>
    </row>
    <row r="3934" spans="11:12">
      <c r="K3934" s="435">
        <v>14202</v>
      </c>
      <c r="L3934" t="s">
        <v>214</v>
      </c>
    </row>
    <row r="3935" spans="11:12">
      <c r="K3935" s="435">
        <v>14203</v>
      </c>
      <c r="L3935" t="s">
        <v>214</v>
      </c>
    </row>
    <row r="3936" spans="11:12">
      <c r="K3936" s="435">
        <v>14204</v>
      </c>
      <c r="L3936" t="s">
        <v>214</v>
      </c>
    </row>
    <row r="3937" spans="11:12">
      <c r="K3937" s="435">
        <v>14206</v>
      </c>
      <c r="L3937" t="s">
        <v>214</v>
      </c>
    </row>
    <row r="3938" spans="11:12">
      <c r="K3938" s="435">
        <v>14207</v>
      </c>
      <c r="L3938" t="s">
        <v>214</v>
      </c>
    </row>
    <row r="3939" spans="11:12">
      <c r="K3939" s="435">
        <v>14208</v>
      </c>
      <c r="L3939" t="s">
        <v>214</v>
      </c>
    </row>
    <row r="3940" spans="11:12">
      <c r="K3940" s="435">
        <v>14209</v>
      </c>
      <c r="L3940" t="s">
        <v>214</v>
      </c>
    </row>
    <row r="3941" spans="11:12">
      <c r="K3941" s="435">
        <v>14210</v>
      </c>
      <c r="L3941" t="s">
        <v>214</v>
      </c>
    </row>
    <row r="3942" spans="11:12">
      <c r="K3942" s="435">
        <v>14211</v>
      </c>
      <c r="L3942" t="s">
        <v>214</v>
      </c>
    </row>
    <row r="3943" spans="11:12">
      <c r="K3943" s="435">
        <v>14212</v>
      </c>
      <c r="L3943" t="s">
        <v>214</v>
      </c>
    </row>
    <row r="3944" spans="11:12">
      <c r="K3944" s="435">
        <v>14213</v>
      </c>
      <c r="L3944" t="s">
        <v>214</v>
      </c>
    </row>
    <row r="3945" spans="11:12">
      <c r="K3945" s="435">
        <v>14214</v>
      </c>
      <c r="L3945" t="s">
        <v>214</v>
      </c>
    </row>
    <row r="3946" spans="11:12">
      <c r="K3946" s="435">
        <v>14215</v>
      </c>
      <c r="L3946" t="s">
        <v>214</v>
      </c>
    </row>
    <row r="3947" spans="11:12">
      <c r="K3947" s="435">
        <v>14216</v>
      </c>
      <c r="L3947" t="s">
        <v>214</v>
      </c>
    </row>
    <row r="3948" spans="11:12">
      <c r="K3948" s="435">
        <v>14217</v>
      </c>
      <c r="L3948" t="s">
        <v>214</v>
      </c>
    </row>
    <row r="3949" spans="11:12">
      <c r="K3949" s="435">
        <v>14218</v>
      </c>
      <c r="L3949" t="s">
        <v>214</v>
      </c>
    </row>
    <row r="3950" spans="11:12">
      <c r="K3950" s="435">
        <v>14219</v>
      </c>
      <c r="L3950" t="s">
        <v>214</v>
      </c>
    </row>
    <row r="3951" spans="11:12">
      <c r="K3951" s="435">
        <v>14220</v>
      </c>
      <c r="L3951" t="s">
        <v>214</v>
      </c>
    </row>
    <row r="3952" spans="11:12">
      <c r="K3952" s="435">
        <v>14221</v>
      </c>
      <c r="L3952" t="s">
        <v>214</v>
      </c>
    </row>
    <row r="3953" spans="11:12">
      <c r="K3953" s="435">
        <v>14222</v>
      </c>
      <c r="L3953" t="s">
        <v>214</v>
      </c>
    </row>
    <row r="3954" spans="11:12">
      <c r="K3954" s="435">
        <v>14223</v>
      </c>
      <c r="L3954" t="s">
        <v>214</v>
      </c>
    </row>
    <row r="3955" spans="11:12">
      <c r="K3955" s="435">
        <v>14224</v>
      </c>
      <c r="L3955" t="s">
        <v>214</v>
      </c>
    </row>
    <row r="3956" spans="11:12">
      <c r="K3956" s="435">
        <v>14225</v>
      </c>
      <c r="L3956" t="s">
        <v>214</v>
      </c>
    </row>
    <row r="3957" spans="11:12">
      <c r="K3957" s="435">
        <v>14226</v>
      </c>
      <c r="L3957" t="s">
        <v>214</v>
      </c>
    </row>
    <row r="3958" spans="11:12">
      <c r="K3958" s="435">
        <v>14227</v>
      </c>
      <c r="L3958" t="s">
        <v>214</v>
      </c>
    </row>
    <row r="3959" spans="11:12">
      <c r="K3959" s="435">
        <v>14228</v>
      </c>
      <c r="L3959" t="s">
        <v>214</v>
      </c>
    </row>
    <row r="3960" spans="11:12">
      <c r="K3960" s="435">
        <v>14261</v>
      </c>
      <c r="L3960" t="s">
        <v>214</v>
      </c>
    </row>
    <row r="3961" spans="11:12">
      <c r="K3961" s="435">
        <v>14301</v>
      </c>
      <c r="L3961" t="s">
        <v>214</v>
      </c>
    </row>
    <row r="3962" spans="11:12">
      <c r="K3962" s="435">
        <v>14302</v>
      </c>
      <c r="L3962" t="s">
        <v>214</v>
      </c>
    </row>
    <row r="3963" spans="11:12">
      <c r="K3963" s="435">
        <v>14303</v>
      </c>
      <c r="L3963" t="s">
        <v>214</v>
      </c>
    </row>
    <row r="3964" spans="11:12">
      <c r="K3964" s="435">
        <v>14304</v>
      </c>
      <c r="L3964" t="s">
        <v>214</v>
      </c>
    </row>
    <row r="3965" spans="11:12">
      <c r="K3965" s="435">
        <v>14305</v>
      </c>
      <c r="L3965" t="s">
        <v>214</v>
      </c>
    </row>
    <row r="3966" spans="11:12">
      <c r="K3966" s="435">
        <v>14411</v>
      </c>
      <c r="L3966" t="s">
        <v>214</v>
      </c>
    </row>
    <row r="3967" spans="11:12">
      <c r="K3967" s="435">
        <v>14414</v>
      </c>
      <c r="L3967" t="s">
        <v>214</v>
      </c>
    </row>
    <row r="3968" spans="11:12">
      <c r="K3968" s="435">
        <v>14415</v>
      </c>
      <c r="L3968" t="s">
        <v>214</v>
      </c>
    </row>
    <row r="3969" spans="11:12">
      <c r="K3969" s="435">
        <v>14416</v>
      </c>
      <c r="L3969" t="s">
        <v>214</v>
      </c>
    </row>
    <row r="3970" spans="11:12">
      <c r="K3970" s="435">
        <v>14418</v>
      </c>
      <c r="L3970" t="s">
        <v>214</v>
      </c>
    </row>
    <row r="3971" spans="11:12">
      <c r="K3971" s="435">
        <v>14420</v>
      </c>
      <c r="L3971" t="s">
        <v>214</v>
      </c>
    </row>
    <row r="3972" spans="11:12">
      <c r="K3972" s="435">
        <v>14422</v>
      </c>
      <c r="L3972" t="s">
        <v>214</v>
      </c>
    </row>
    <row r="3973" spans="11:12">
      <c r="K3973" s="435">
        <v>14423</v>
      </c>
      <c r="L3973" t="s">
        <v>214</v>
      </c>
    </row>
    <row r="3974" spans="11:12">
      <c r="K3974" s="435">
        <v>14424</v>
      </c>
      <c r="L3974" t="s">
        <v>219</v>
      </c>
    </row>
    <row r="3975" spans="11:12">
      <c r="K3975" s="435">
        <v>14425</v>
      </c>
      <c r="L3975" t="s">
        <v>214</v>
      </c>
    </row>
    <row r="3976" spans="11:12">
      <c r="K3976" s="435">
        <v>14427</v>
      </c>
      <c r="L3976" t="s">
        <v>214</v>
      </c>
    </row>
    <row r="3977" spans="11:12">
      <c r="K3977" s="435">
        <v>14428</v>
      </c>
      <c r="L3977" t="s">
        <v>214</v>
      </c>
    </row>
    <row r="3978" spans="11:12">
      <c r="K3978" s="435">
        <v>14432</v>
      </c>
      <c r="L3978" t="s">
        <v>214</v>
      </c>
    </row>
    <row r="3979" spans="11:12">
      <c r="K3979" s="435">
        <v>14433</v>
      </c>
      <c r="L3979" t="s">
        <v>214</v>
      </c>
    </row>
    <row r="3980" spans="11:12">
      <c r="K3980" s="435">
        <v>14435</v>
      </c>
      <c r="L3980" t="s">
        <v>214</v>
      </c>
    </row>
    <row r="3981" spans="11:12">
      <c r="K3981" s="435">
        <v>14437</v>
      </c>
      <c r="L3981" t="s">
        <v>214</v>
      </c>
    </row>
    <row r="3982" spans="11:12">
      <c r="K3982" s="435">
        <v>14441</v>
      </c>
      <c r="L3982" t="s">
        <v>214</v>
      </c>
    </row>
    <row r="3983" spans="11:12">
      <c r="K3983" s="435">
        <v>14445</v>
      </c>
      <c r="L3983" t="s">
        <v>214</v>
      </c>
    </row>
    <row r="3984" spans="11:12">
      <c r="K3984" s="435">
        <v>14450</v>
      </c>
      <c r="L3984" t="s">
        <v>214</v>
      </c>
    </row>
    <row r="3985" spans="11:12">
      <c r="K3985" s="435">
        <v>14454</v>
      </c>
      <c r="L3985" t="s">
        <v>214</v>
      </c>
    </row>
    <row r="3986" spans="11:12">
      <c r="K3986" s="435">
        <v>14456</v>
      </c>
      <c r="L3986" t="s">
        <v>214</v>
      </c>
    </row>
    <row r="3987" spans="11:12">
      <c r="K3987" s="435">
        <v>14462</v>
      </c>
      <c r="L3987" t="s">
        <v>214</v>
      </c>
    </row>
    <row r="3988" spans="11:12">
      <c r="K3988" s="435">
        <v>14464</v>
      </c>
      <c r="L3988" t="s">
        <v>214</v>
      </c>
    </row>
    <row r="3989" spans="11:12">
      <c r="K3989" s="435">
        <v>14466</v>
      </c>
      <c r="L3989" t="s">
        <v>214</v>
      </c>
    </row>
    <row r="3990" spans="11:12">
      <c r="K3990" s="435">
        <v>14467</v>
      </c>
      <c r="L3990" t="s">
        <v>214</v>
      </c>
    </row>
    <row r="3991" spans="11:12">
      <c r="K3991" s="435">
        <v>14468</v>
      </c>
      <c r="L3991" t="s">
        <v>214</v>
      </c>
    </row>
    <row r="3992" spans="11:12">
      <c r="K3992" s="435">
        <v>14469</v>
      </c>
      <c r="L3992" t="s">
        <v>214</v>
      </c>
    </row>
    <row r="3993" spans="11:12">
      <c r="K3993" s="435">
        <v>14470</v>
      </c>
      <c r="L3993" t="s">
        <v>214</v>
      </c>
    </row>
    <row r="3994" spans="11:12">
      <c r="K3994" s="435">
        <v>14471</v>
      </c>
      <c r="L3994" t="s">
        <v>214</v>
      </c>
    </row>
    <row r="3995" spans="11:12">
      <c r="K3995" s="435">
        <v>14472</v>
      </c>
      <c r="L3995" t="s">
        <v>214</v>
      </c>
    </row>
    <row r="3996" spans="11:12">
      <c r="K3996" s="435">
        <v>14475</v>
      </c>
      <c r="L3996" t="s">
        <v>214</v>
      </c>
    </row>
    <row r="3997" spans="11:12">
      <c r="K3997" s="435">
        <v>14476</v>
      </c>
      <c r="L3997" t="s">
        <v>214</v>
      </c>
    </row>
    <row r="3998" spans="11:12">
      <c r="K3998" s="435">
        <v>14477</v>
      </c>
      <c r="L3998" t="s">
        <v>214</v>
      </c>
    </row>
    <row r="3999" spans="11:12">
      <c r="K3999" s="435">
        <v>14478</v>
      </c>
      <c r="L3999" t="s">
        <v>214</v>
      </c>
    </row>
    <row r="4000" spans="11:12">
      <c r="K4000" s="435">
        <v>14479</v>
      </c>
      <c r="L4000" t="s">
        <v>214</v>
      </c>
    </row>
    <row r="4001" spans="11:12">
      <c r="K4001" s="435">
        <v>14480</v>
      </c>
      <c r="L4001" t="s">
        <v>214</v>
      </c>
    </row>
    <row r="4002" spans="11:12">
      <c r="K4002" s="435">
        <v>14481</v>
      </c>
      <c r="L4002" t="s">
        <v>214</v>
      </c>
    </row>
    <row r="4003" spans="11:12">
      <c r="K4003" s="435">
        <v>14482</v>
      </c>
      <c r="L4003" t="s">
        <v>214</v>
      </c>
    </row>
    <row r="4004" spans="11:12">
      <c r="K4004" s="435">
        <v>14485</v>
      </c>
      <c r="L4004" t="s">
        <v>214</v>
      </c>
    </row>
    <row r="4005" spans="11:12">
      <c r="K4005" s="435">
        <v>14486</v>
      </c>
      <c r="L4005" t="s">
        <v>214</v>
      </c>
    </row>
    <row r="4006" spans="11:12">
      <c r="K4006" s="435">
        <v>14487</v>
      </c>
      <c r="L4006" t="s">
        <v>214</v>
      </c>
    </row>
    <row r="4007" spans="11:12">
      <c r="K4007" s="435">
        <v>14489</v>
      </c>
      <c r="L4007" t="s">
        <v>214</v>
      </c>
    </row>
    <row r="4008" spans="11:12">
      <c r="K4008" s="435">
        <v>14502</v>
      </c>
      <c r="L4008" t="s">
        <v>214</v>
      </c>
    </row>
    <row r="4009" spans="11:12">
      <c r="K4009" s="435">
        <v>14504</v>
      </c>
      <c r="L4009" t="s">
        <v>214</v>
      </c>
    </row>
    <row r="4010" spans="11:12">
      <c r="K4010" s="435">
        <v>14505</v>
      </c>
      <c r="L4010" t="s">
        <v>214</v>
      </c>
    </row>
    <row r="4011" spans="11:12">
      <c r="K4011" s="435">
        <v>14506</v>
      </c>
      <c r="L4011" t="s">
        <v>214</v>
      </c>
    </row>
    <row r="4012" spans="11:12">
      <c r="K4012" s="435">
        <v>14507</v>
      </c>
      <c r="L4012" t="s">
        <v>214</v>
      </c>
    </row>
    <row r="4013" spans="11:12">
      <c r="K4013" s="435">
        <v>14510</v>
      </c>
      <c r="L4013" t="s">
        <v>214</v>
      </c>
    </row>
    <row r="4014" spans="11:12">
      <c r="K4014" s="435">
        <v>14511</v>
      </c>
      <c r="L4014" t="s">
        <v>214</v>
      </c>
    </row>
    <row r="4015" spans="11:12">
      <c r="K4015" s="435">
        <v>14512</v>
      </c>
      <c r="L4015" t="s">
        <v>219</v>
      </c>
    </row>
    <row r="4016" spans="11:12">
      <c r="K4016" s="435">
        <v>14513</v>
      </c>
      <c r="L4016" t="s">
        <v>214</v>
      </c>
    </row>
    <row r="4017" spans="11:12">
      <c r="K4017" s="435">
        <v>14514</v>
      </c>
      <c r="L4017" t="s">
        <v>214</v>
      </c>
    </row>
    <row r="4018" spans="11:12">
      <c r="K4018" s="435">
        <v>14516</v>
      </c>
      <c r="L4018" t="s">
        <v>214</v>
      </c>
    </row>
    <row r="4019" spans="11:12">
      <c r="K4019" s="435">
        <v>14517</v>
      </c>
      <c r="L4019" t="s">
        <v>214</v>
      </c>
    </row>
    <row r="4020" spans="11:12">
      <c r="K4020" s="435">
        <v>14519</v>
      </c>
      <c r="L4020" t="s">
        <v>214</v>
      </c>
    </row>
    <row r="4021" spans="11:12">
      <c r="K4021" s="435">
        <v>14521</v>
      </c>
      <c r="L4021" t="s">
        <v>214</v>
      </c>
    </row>
    <row r="4022" spans="11:12">
      <c r="K4022" s="435">
        <v>14522</v>
      </c>
      <c r="L4022" t="s">
        <v>214</v>
      </c>
    </row>
    <row r="4023" spans="11:12">
      <c r="K4023" s="435">
        <v>14525</v>
      </c>
      <c r="L4023" t="s">
        <v>214</v>
      </c>
    </row>
    <row r="4024" spans="11:12">
      <c r="K4024" s="435">
        <v>14526</v>
      </c>
      <c r="L4024" t="s">
        <v>214</v>
      </c>
    </row>
    <row r="4025" spans="11:12">
      <c r="K4025" s="435">
        <v>14527</v>
      </c>
      <c r="L4025" t="s">
        <v>214</v>
      </c>
    </row>
    <row r="4026" spans="11:12">
      <c r="K4026" s="435">
        <v>14529</v>
      </c>
      <c r="L4026" t="s">
        <v>214</v>
      </c>
    </row>
    <row r="4027" spans="11:12">
      <c r="K4027" s="435">
        <v>14530</v>
      </c>
      <c r="L4027" t="s">
        <v>214</v>
      </c>
    </row>
    <row r="4028" spans="11:12">
      <c r="K4028" s="435">
        <v>14532</v>
      </c>
      <c r="L4028" t="s">
        <v>214</v>
      </c>
    </row>
    <row r="4029" spans="11:12">
      <c r="K4029" s="435">
        <v>14533</v>
      </c>
      <c r="L4029" t="s">
        <v>214</v>
      </c>
    </row>
    <row r="4030" spans="11:12">
      <c r="K4030" s="435">
        <v>14534</v>
      </c>
      <c r="L4030" t="s">
        <v>214</v>
      </c>
    </row>
    <row r="4031" spans="11:12">
      <c r="K4031" s="435">
        <v>14536</v>
      </c>
      <c r="L4031" t="s">
        <v>214</v>
      </c>
    </row>
    <row r="4032" spans="11:12">
      <c r="K4032" s="435">
        <v>14537</v>
      </c>
      <c r="L4032" t="s">
        <v>214</v>
      </c>
    </row>
    <row r="4033" spans="11:12">
      <c r="K4033" s="435">
        <v>14539</v>
      </c>
      <c r="L4033" t="s">
        <v>214</v>
      </c>
    </row>
    <row r="4034" spans="11:12">
      <c r="K4034" s="435">
        <v>14541</v>
      </c>
      <c r="L4034" t="s">
        <v>214</v>
      </c>
    </row>
    <row r="4035" spans="11:12">
      <c r="K4035" s="435">
        <v>14542</v>
      </c>
      <c r="L4035" t="s">
        <v>214</v>
      </c>
    </row>
    <row r="4036" spans="11:12">
      <c r="K4036" s="435">
        <v>14543</v>
      </c>
      <c r="L4036" t="s">
        <v>214</v>
      </c>
    </row>
    <row r="4037" spans="11:12">
      <c r="K4037" s="435">
        <v>14544</v>
      </c>
      <c r="L4037" t="s">
        <v>214</v>
      </c>
    </row>
    <row r="4038" spans="11:12">
      <c r="K4038" s="435">
        <v>14545</v>
      </c>
      <c r="L4038" t="s">
        <v>214</v>
      </c>
    </row>
    <row r="4039" spans="11:12">
      <c r="K4039" s="435">
        <v>14546</v>
      </c>
      <c r="L4039" t="s">
        <v>214</v>
      </c>
    </row>
    <row r="4040" spans="11:12">
      <c r="K4040" s="435">
        <v>14548</v>
      </c>
      <c r="L4040" t="s">
        <v>214</v>
      </c>
    </row>
    <row r="4041" spans="11:12">
      <c r="K4041" s="435">
        <v>14549</v>
      </c>
      <c r="L4041" t="s">
        <v>214</v>
      </c>
    </row>
    <row r="4042" spans="11:12">
      <c r="K4042" s="435">
        <v>14550</v>
      </c>
      <c r="L4042" t="s">
        <v>214</v>
      </c>
    </row>
    <row r="4043" spans="11:12">
      <c r="K4043" s="435">
        <v>14551</v>
      </c>
      <c r="L4043" t="s">
        <v>214</v>
      </c>
    </row>
    <row r="4044" spans="11:12">
      <c r="K4044" s="435">
        <v>14555</v>
      </c>
      <c r="L4044" t="s">
        <v>214</v>
      </c>
    </row>
    <row r="4045" spans="11:12">
      <c r="K4045" s="435">
        <v>14559</v>
      </c>
      <c r="L4045" t="s">
        <v>214</v>
      </c>
    </row>
    <row r="4046" spans="11:12">
      <c r="K4046" s="435">
        <v>14560</v>
      </c>
      <c r="L4046" t="s">
        <v>219</v>
      </c>
    </row>
    <row r="4047" spans="11:12">
      <c r="K4047" s="435">
        <v>14561</v>
      </c>
      <c r="L4047" t="s">
        <v>214</v>
      </c>
    </row>
    <row r="4048" spans="11:12">
      <c r="K4048" s="435">
        <v>14564</v>
      </c>
      <c r="L4048" t="s">
        <v>219</v>
      </c>
    </row>
    <row r="4049" spans="11:12">
      <c r="K4049" s="435">
        <v>14568</v>
      </c>
      <c r="L4049" t="s">
        <v>214</v>
      </c>
    </row>
    <row r="4050" spans="11:12">
      <c r="K4050" s="435">
        <v>14569</v>
      </c>
      <c r="L4050" t="s">
        <v>214</v>
      </c>
    </row>
    <row r="4051" spans="11:12">
      <c r="K4051" s="435">
        <v>14571</v>
      </c>
      <c r="L4051" t="s">
        <v>214</v>
      </c>
    </row>
    <row r="4052" spans="11:12">
      <c r="K4052" s="435">
        <v>14572</v>
      </c>
      <c r="L4052" t="s">
        <v>219</v>
      </c>
    </row>
    <row r="4053" spans="11:12">
      <c r="K4053" s="435">
        <v>14580</v>
      </c>
      <c r="L4053" t="s">
        <v>214</v>
      </c>
    </row>
    <row r="4054" spans="11:12">
      <c r="K4054" s="435">
        <v>14585</v>
      </c>
      <c r="L4054" t="s">
        <v>214</v>
      </c>
    </row>
    <row r="4055" spans="11:12">
      <c r="K4055" s="435">
        <v>14586</v>
      </c>
      <c r="L4055" t="s">
        <v>214</v>
      </c>
    </row>
    <row r="4056" spans="11:12">
      <c r="K4056" s="435">
        <v>14588</v>
      </c>
      <c r="L4056" t="s">
        <v>214</v>
      </c>
    </row>
    <row r="4057" spans="11:12">
      <c r="K4057" s="435">
        <v>14589</v>
      </c>
      <c r="L4057" t="s">
        <v>214</v>
      </c>
    </row>
    <row r="4058" spans="11:12">
      <c r="K4058" s="435">
        <v>14590</v>
      </c>
      <c r="L4058" t="s">
        <v>219</v>
      </c>
    </row>
    <row r="4059" spans="11:12">
      <c r="K4059" s="435">
        <v>14591</v>
      </c>
      <c r="L4059" t="s">
        <v>214</v>
      </c>
    </row>
    <row r="4060" spans="11:12">
      <c r="K4060" s="435">
        <v>14592</v>
      </c>
      <c r="L4060" t="s">
        <v>214</v>
      </c>
    </row>
    <row r="4061" spans="11:12">
      <c r="K4061" s="435">
        <v>14604</v>
      </c>
      <c r="L4061" t="s">
        <v>214</v>
      </c>
    </row>
    <row r="4062" spans="11:12">
      <c r="K4062" s="435">
        <v>14605</v>
      </c>
      <c r="L4062" t="s">
        <v>214</v>
      </c>
    </row>
    <row r="4063" spans="11:12">
      <c r="K4063" s="435">
        <v>14606</v>
      </c>
      <c r="L4063" t="s">
        <v>214</v>
      </c>
    </row>
    <row r="4064" spans="11:12">
      <c r="K4064" s="435">
        <v>14607</v>
      </c>
      <c r="L4064" t="s">
        <v>214</v>
      </c>
    </row>
    <row r="4065" spans="11:12">
      <c r="K4065" s="435">
        <v>14608</v>
      </c>
      <c r="L4065" t="s">
        <v>214</v>
      </c>
    </row>
    <row r="4066" spans="11:12">
      <c r="K4066" s="435">
        <v>14609</v>
      </c>
      <c r="L4066" t="s">
        <v>214</v>
      </c>
    </row>
    <row r="4067" spans="11:12">
      <c r="K4067" s="435">
        <v>14610</v>
      </c>
      <c r="L4067" t="s">
        <v>214</v>
      </c>
    </row>
    <row r="4068" spans="11:12">
      <c r="K4068" s="435">
        <v>14611</v>
      </c>
      <c r="L4068" t="s">
        <v>214</v>
      </c>
    </row>
    <row r="4069" spans="11:12">
      <c r="K4069" s="435">
        <v>14612</v>
      </c>
      <c r="L4069" t="s">
        <v>214</v>
      </c>
    </row>
    <row r="4070" spans="11:12">
      <c r="K4070" s="435">
        <v>14613</v>
      </c>
      <c r="L4070" t="s">
        <v>214</v>
      </c>
    </row>
    <row r="4071" spans="11:12">
      <c r="K4071" s="435">
        <v>14614</v>
      </c>
      <c r="L4071" t="s">
        <v>214</v>
      </c>
    </row>
    <row r="4072" spans="11:12">
      <c r="K4072" s="435">
        <v>14615</v>
      </c>
      <c r="L4072" t="s">
        <v>214</v>
      </c>
    </row>
    <row r="4073" spans="11:12">
      <c r="K4073" s="435">
        <v>14616</v>
      </c>
      <c r="L4073" t="s">
        <v>214</v>
      </c>
    </row>
    <row r="4074" spans="11:12">
      <c r="K4074" s="435">
        <v>14617</v>
      </c>
      <c r="L4074" t="s">
        <v>214</v>
      </c>
    </row>
    <row r="4075" spans="11:12">
      <c r="K4075" s="435">
        <v>14618</v>
      </c>
      <c r="L4075" t="s">
        <v>214</v>
      </c>
    </row>
    <row r="4076" spans="11:12">
      <c r="K4076" s="435">
        <v>14619</v>
      </c>
      <c r="L4076" t="s">
        <v>214</v>
      </c>
    </row>
    <row r="4077" spans="11:12">
      <c r="K4077" s="435">
        <v>14620</v>
      </c>
      <c r="L4077" t="s">
        <v>214</v>
      </c>
    </row>
    <row r="4078" spans="11:12">
      <c r="K4078" s="435">
        <v>14621</v>
      </c>
      <c r="L4078" t="s">
        <v>214</v>
      </c>
    </row>
    <row r="4079" spans="11:12">
      <c r="K4079" s="435">
        <v>14622</v>
      </c>
      <c r="L4079" t="s">
        <v>214</v>
      </c>
    </row>
    <row r="4080" spans="11:12">
      <c r="K4080" s="435">
        <v>14623</v>
      </c>
      <c r="L4080" t="s">
        <v>214</v>
      </c>
    </row>
    <row r="4081" spans="11:12">
      <c r="K4081" s="435">
        <v>14624</v>
      </c>
      <c r="L4081" t="s">
        <v>214</v>
      </c>
    </row>
    <row r="4082" spans="11:12">
      <c r="K4082" s="435">
        <v>14625</v>
      </c>
      <c r="L4082" t="s">
        <v>214</v>
      </c>
    </row>
    <row r="4083" spans="11:12">
      <c r="K4083" s="435">
        <v>14626</v>
      </c>
      <c r="L4083" t="s">
        <v>214</v>
      </c>
    </row>
    <row r="4084" spans="11:12">
      <c r="K4084" s="435">
        <v>14627</v>
      </c>
      <c r="L4084" t="s">
        <v>214</v>
      </c>
    </row>
    <row r="4085" spans="11:12">
      <c r="K4085" s="435">
        <v>14701</v>
      </c>
      <c r="L4085" t="s">
        <v>214</v>
      </c>
    </row>
    <row r="4086" spans="11:12">
      <c r="K4086" s="435">
        <v>14706</v>
      </c>
      <c r="L4086" t="s">
        <v>219</v>
      </c>
    </row>
    <row r="4087" spans="11:12">
      <c r="K4087" s="435">
        <v>14707</v>
      </c>
      <c r="L4087" t="s">
        <v>219</v>
      </c>
    </row>
    <row r="4088" spans="11:12">
      <c r="K4088" s="435">
        <v>14708</v>
      </c>
      <c r="L4088" t="s">
        <v>219</v>
      </c>
    </row>
    <row r="4089" spans="11:12">
      <c r="K4089" s="435">
        <v>14709</v>
      </c>
      <c r="L4089" t="s">
        <v>219</v>
      </c>
    </row>
    <row r="4090" spans="11:12">
      <c r="K4090" s="435">
        <v>14710</v>
      </c>
      <c r="L4090" t="s">
        <v>214</v>
      </c>
    </row>
    <row r="4091" spans="11:12">
      <c r="K4091" s="435">
        <v>14711</v>
      </c>
      <c r="L4091" t="s">
        <v>219</v>
      </c>
    </row>
    <row r="4092" spans="11:12">
      <c r="K4092" s="435">
        <v>14712</v>
      </c>
      <c r="L4092" t="s">
        <v>214</v>
      </c>
    </row>
    <row r="4093" spans="11:12">
      <c r="K4093" s="435">
        <v>14714</v>
      </c>
      <c r="L4093" t="s">
        <v>219</v>
      </c>
    </row>
    <row r="4094" spans="11:12">
      <c r="K4094" s="435">
        <v>14715</v>
      </c>
      <c r="L4094" t="s">
        <v>219</v>
      </c>
    </row>
    <row r="4095" spans="11:12">
      <c r="K4095" s="435">
        <v>14716</v>
      </c>
      <c r="L4095" t="s">
        <v>214</v>
      </c>
    </row>
    <row r="4096" spans="11:12">
      <c r="K4096" s="435">
        <v>14717</v>
      </c>
      <c r="L4096" t="s">
        <v>219</v>
      </c>
    </row>
    <row r="4097" spans="11:12">
      <c r="K4097" s="435">
        <v>14718</v>
      </c>
      <c r="L4097" t="s">
        <v>214</v>
      </c>
    </row>
    <row r="4098" spans="11:12">
      <c r="K4098" s="435">
        <v>14719</v>
      </c>
      <c r="L4098" t="s">
        <v>214</v>
      </c>
    </row>
    <row r="4099" spans="11:12">
      <c r="K4099" s="435">
        <v>14720</v>
      </c>
      <c r="L4099" t="s">
        <v>214</v>
      </c>
    </row>
    <row r="4100" spans="11:12">
      <c r="K4100" s="435">
        <v>14721</v>
      </c>
      <c r="L4100" t="s">
        <v>219</v>
      </c>
    </row>
    <row r="4101" spans="11:12">
      <c r="K4101" s="435">
        <v>14722</v>
      </c>
      <c r="L4101" t="s">
        <v>214</v>
      </c>
    </row>
    <row r="4102" spans="11:12">
      <c r="K4102" s="435">
        <v>14723</v>
      </c>
      <c r="L4102" t="s">
        <v>214</v>
      </c>
    </row>
    <row r="4103" spans="11:12">
      <c r="K4103" s="435">
        <v>14724</v>
      </c>
      <c r="L4103" t="s">
        <v>214</v>
      </c>
    </row>
    <row r="4104" spans="11:12">
      <c r="K4104" s="435">
        <v>14726</v>
      </c>
      <c r="L4104" t="s">
        <v>214</v>
      </c>
    </row>
    <row r="4105" spans="11:12">
      <c r="K4105" s="435">
        <v>14727</v>
      </c>
      <c r="L4105" t="s">
        <v>219</v>
      </c>
    </row>
    <row r="4106" spans="11:12">
      <c r="K4106" s="435">
        <v>14728</v>
      </c>
      <c r="L4106" t="s">
        <v>214</v>
      </c>
    </row>
    <row r="4107" spans="11:12">
      <c r="K4107" s="435">
        <v>14729</v>
      </c>
      <c r="L4107" t="s">
        <v>214</v>
      </c>
    </row>
    <row r="4108" spans="11:12">
      <c r="K4108" s="435">
        <v>14731</v>
      </c>
      <c r="L4108" t="s">
        <v>219</v>
      </c>
    </row>
    <row r="4109" spans="11:12">
      <c r="K4109" s="435">
        <v>14732</v>
      </c>
      <c r="L4109" t="s">
        <v>214</v>
      </c>
    </row>
    <row r="4110" spans="11:12">
      <c r="K4110" s="435">
        <v>14733</v>
      </c>
      <c r="L4110" t="s">
        <v>214</v>
      </c>
    </row>
    <row r="4111" spans="11:12">
      <c r="K4111" s="435">
        <v>14735</v>
      </c>
      <c r="L4111" t="s">
        <v>219</v>
      </c>
    </row>
    <row r="4112" spans="11:12">
      <c r="K4112" s="435">
        <v>14736</v>
      </c>
      <c r="L4112" t="s">
        <v>214</v>
      </c>
    </row>
    <row r="4113" spans="11:12">
      <c r="K4113" s="435">
        <v>14737</v>
      </c>
      <c r="L4113" t="s">
        <v>219</v>
      </c>
    </row>
    <row r="4114" spans="11:12">
      <c r="K4114" s="435">
        <v>14738</v>
      </c>
      <c r="L4114" t="s">
        <v>214</v>
      </c>
    </row>
    <row r="4115" spans="11:12">
      <c r="K4115" s="435">
        <v>14739</v>
      </c>
      <c r="L4115" t="s">
        <v>219</v>
      </c>
    </row>
    <row r="4116" spans="11:12">
      <c r="K4116" s="435">
        <v>14740</v>
      </c>
      <c r="L4116" t="s">
        <v>214</v>
      </c>
    </row>
    <row r="4117" spans="11:12">
      <c r="K4117" s="435">
        <v>14741</v>
      </c>
      <c r="L4117" t="s">
        <v>219</v>
      </c>
    </row>
    <row r="4118" spans="11:12">
      <c r="K4118" s="435">
        <v>14742</v>
      </c>
      <c r="L4118" t="s">
        <v>214</v>
      </c>
    </row>
    <row r="4119" spans="11:12">
      <c r="K4119" s="435">
        <v>14743</v>
      </c>
      <c r="L4119" t="s">
        <v>219</v>
      </c>
    </row>
    <row r="4120" spans="11:12">
      <c r="K4120" s="435">
        <v>14744</v>
      </c>
      <c r="L4120" t="s">
        <v>214</v>
      </c>
    </row>
    <row r="4121" spans="11:12">
      <c r="K4121" s="435">
        <v>14747</v>
      </c>
      <c r="L4121" t="s">
        <v>214</v>
      </c>
    </row>
    <row r="4122" spans="11:12">
      <c r="K4122" s="435">
        <v>14748</v>
      </c>
      <c r="L4122" t="s">
        <v>219</v>
      </c>
    </row>
    <row r="4123" spans="11:12">
      <c r="K4123" s="435">
        <v>14750</v>
      </c>
      <c r="L4123" t="s">
        <v>214</v>
      </c>
    </row>
    <row r="4124" spans="11:12">
      <c r="K4124" s="435">
        <v>14752</v>
      </c>
      <c r="L4124" t="s">
        <v>214</v>
      </c>
    </row>
    <row r="4125" spans="11:12">
      <c r="K4125" s="435">
        <v>14753</v>
      </c>
      <c r="L4125" t="s">
        <v>219</v>
      </c>
    </row>
    <row r="4126" spans="11:12">
      <c r="K4126" s="435">
        <v>14754</v>
      </c>
      <c r="L4126" t="s">
        <v>219</v>
      </c>
    </row>
    <row r="4127" spans="11:12">
      <c r="K4127" s="435">
        <v>14755</v>
      </c>
      <c r="L4127" t="s">
        <v>219</v>
      </c>
    </row>
    <row r="4128" spans="11:12">
      <c r="K4128" s="435">
        <v>14756</v>
      </c>
      <c r="L4128" t="s">
        <v>214</v>
      </c>
    </row>
    <row r="4129" spans="11:12">
      <c r="K4129" s="435">
        <v>14757</v>
      </c>
      <c r="L4129" t="s">
        <v>214</v>
      </c>
    </row>
    <row r="4130" spans="11:12">
      <c r="K4130" s="435">
        <v>14760</v>
      </c>
      <c r="L4130" t="s">
        <v>219</v>
      </c>
    </row>
    <row r="4131" spans="11:12">
      <c r="K4131" s="435">
        <v>14767</v>
      </c>
      <c r="L4131" t="s">
        <v>214</v>
      </c>
    </row>
    <row r="4132" spans="11:12">
      <c r="K4132" s="435">
        <v>14769</v>
      </c>
      <c r="L4132" t="s">
        <v>214</v>
      </c>
    </row>
    <row r="4133" spans="11:12">
      <c r="K4133" s="435">
        <v>14770</v>
      </c>
      <c r="L4133" t="s">
        <v>219</v>
      </c>
    </row>
    <row r="4134" spans="11:12">
      <c r="K4134" s="435">
        <v>14772</v>
      </c>
      <c r="L4134" t="s">
        <v>214</v>
      </c>
    </row>
    <row r="4135" spans="11:12">
      <c r="K4135" s="435">
        <v>14774</v>
      </c>
      <c r="L4135" t="s">
        <v>219</v>
      </c>
    </row>
    <row r="4136" spans="11:12">
      <c r="K4136" s="435">
        <v>14775</v>
      </c>
      <c r="L4136" t="s">
        <v>214</v>
      </c>
    </row>
    <row r="4137" spans="11:12">
      <c r="K4137" s="435">
        <v>14777</v>
      </c>
      <c r="L4137" t="s">
        <v>214</v>
      </c>
    </row>
    <row r="4138" spans="11:12">
      <c r="K4138" s="435">
        <v>14778</v>
      </c>
      <c r="L4138" t="s">
        <v>219</v>
      </c>
    </row>
    <row r="4139" spans="11:12">
      <c r="K4139" s="435">
        <v>14779</v>
      </c>
      <c r="L4139" t="s">
        <v>219</v>
      </c>
    </row>
    <row r="4140" spans="11:12">
      <c r="K4140" s="435">
        <v>14781</v>
      </c>
      <c r="L4140" t="s">
        <v>214</v>
      </c>
    </row>
    <row r="4141" spans="11:12">
      <c r="K4141" s="435">
        <v>14782</v>
      </c>
      <c r="L4141" t="s">
        <v>214</v>
      </c>
    </row>
    <row r="4142" spans="11:12">
      <c r="K4142" s="435">
        <v>14783</v>
      </c>
      <c r="L4142" t="s">
        <v>219</v>
      </c>
    </row>
    <row r="4143" spans="11:12">
      <c r="K4143" s="435">
        <v>14784</v>
      </c>
      <c r="L4143" t="s">
        <v>214</v>
      </c>
    </row>
    <row r="4144" spans="11:12">
      <c r="K4144" s="435">
        <v>14787</v>
      </c>
      <c r="L4144" t="s">
        <v>214</v>
      </c>
    </row>
    <row r="4145" spans="11:12">
      <c r="K4145" s="435">
        <v>14788</v>
      </c>
      <c r="L4145" t="s">
        <v>219</v>
      </c>
    </row>
    <row r="4146" spans="11:12">
      <c r="K4146" s="435">
        <v>14801</v>
      </c>
      <c r="L4146" t="s">
        <v>214</v>
      </c>
    </row>
    <row r="4147" spans="11:12">
      <c r="K4147" s="435">
        <v>14802</v>
      </c>
      <c r="L4147" t="s">
        <v>214</v>
      </c>
    </row>
    <row r="4148" spans="11:12">
      <c r="K4148" s="435">
        <v>14803</v>
      </c>
      <c r="L4148" t="s">
        <v>214</v>
      </c>
    </row>
    <row r="4149" spans="11:12">
      <c r="K4149" s="435">
        <v>14804</v>
      </c>
      <c r="L4149" t="s">
        <v>219</v>
      </c>
    </row>
    <row r="4150" spans="11:12">
      <c r="K4150" s="435">
        <v>14805</v>
      </c>
      <c r="L4150" t="s">
        <v>214</v>
      </c>
    </row>
    <row r="4151" spans="11:12">
      <c r="K4151" s="435">
        <v>14806</v>
      </c>
      <c r="L4151" t="s">
        <v>219</v>
      </c>
    </row>
    <row r="4152" spans="11:12">
      <c r="K4152" s="435">
        <v>14807</v>
      </c>
      <c r="L4152" t="s">
        <v>219</v>
      </c>
    </row>
    <row r="4153" spans="11:12">
      <c r="K4153" s="435">
        <v>14808</v>
      </c>
      <c r="L4153" t="s">
        <v>214</v>
      </c>
    </row>
    <row r="4154" spans="11:12">
      <c r="K4154" s="435">
        <v>14809</v>
      </c>
      <c r="L4154" t="s">
        <v>214</v>
      </c>
    </row>
    <row r="4155" spans="11:12">
      <c r="K4155" s="435">
        <v>14810</v>
      </c>
      <c r="L4155" t="s">
        <v>214</v>
      </c>
    </row>
    <row r="4156" spans="11:12">
      <c r="K4156" s="435">
        <v>14812</v>
      </c>
      <c r="L4156" t="s">
        <v>214</v>
      </c>
    </row>
    <row r="4157" spans="11:12">
      <c r="K4157" s="435">
        <v>14813</v>
      </c>
      <c r="L4157" t="s">
        <v>219</v>
      </c>
    </row>
    <row r="4158" spans="11:12">
      <c r="K4158" s="435">
        <v>14814</v>
      </c>
      <c r="L4158" t="s">
        <v>214</v>
      </c>
    </row>
    <row r="4159" spans="11:12">
      <c r="K4159" s="435">
        <v>14815</v>
      </c>
      <c r="L4159" t="s">
        <v>214</v>
      </c>
    </row>
    <row r="4160" spans="11:12">
      <c r="K4160" s="435">
        <v>14816</v>
      </c>
      <c r="L4160" t="s">
        <v>214</v>
      </c>
    </row>
    <row r="4161" spans="11:12">
      <c r="K4161" s="435">
        <v>14817</v>
      </c>
      <c r="L4161" t="s">
        <v>219</v>
      </c>
    </row>
    <row r="4162" spans="11:12">
      <c r="K4162" s="435">
        <v>14818</v>
      </c>
      <c r="L4162" t="s">
        <v>219</v>
      </c>
    </row>
    <row r="4163" spans="11:12">
      <c r="K4163" s="435">
        <v>14819</v>
      </c>
      <c r="L4163" t="s">
        <v>219</v>
      </c>
    </row>
    <row r="4164" spans="11:12">
      <c r="K4164" s="435">
        <v>14820</v>
      </c>
      <c r="L4164" t="s">
        <v>214</v>
      </c>
    </row>
    <row r="4165" spans="11:12">
      <c r="K4165" s="435">
        <v>14821</v>
      </c>
      <c r="L4165" t="s">
        <v>214</v>
      </c>
    </row>
    <row r="4166" spans="11:12">
      <c r="K4166" s="435">
        <v>14822</v>
      </c>
      <c r="L4166" t="s">
        <v>219</v>
      </c>
    </row>
    <row r="4167" spans="11:12">
      <c r="K4167" s="435">
        <v>14823</v>
      </c>
      <c r="L4167" t="s">
        <v>219</v>
      </c>
    </row>
    <row r="4168" spans="11:12">
      <c r="K4168" s="435">
        <v>14824</v>
      </c>
      <c r="L4168" t="s">
        <v>214</v>
      </c>
    </row>
    <row r="4169" spans="11:12">
      <c r="K4169" s="435">
        <v>14825</v>
      </c>
      <c r="L4169" t="s">
        <v>214</v>
      </c>
    </row>
    <row r="4170" spans="11:12">
      <c r="K4170" s="435">
        <v>14826</v>
      </c>
      <c r="L4170" t="s">
        <v>219</v>
      </c>
    </row>
    <row r="4171" spans="11:12">
      <c r="K4171" s="435">
        <v>14827</v>
      </c>
      <c r="L4171" t="s">
        <v>214</v>
      </c>
    </row>
    <row r="4172" spans="11:12">
      <c r="K4172" s="435">
        <v>14830</v>
      </c>
      <c r="L4172" t="s">
        <v>214</v>
      </c>
    </row>
    <row r="4173" spans="11:12">
      <c r="K4173" s="435">
        <v>14836</v>
      </c>
      <c r="L4173" t="s">
        <v>214</v>
      </c>
    </row>
    <row r="4174" spans="11:12">
      <c r="K4174" s="435">
        <v>14837</v>
      </c>
      <c r="L4174" t="s">
        <v>214</v>
      </c>
    </row>
    <row r="4175" spans="11:12">
      <c r="K4175" s="435">
        <v>14838</v>
      </c>
      <c r="L4175" t="s">
        <v>214</v>
      </c>
    </row>
    <row r="4176" spans="11:12">
      <c r="K4176" s="435">
        <v>14839</v>
      </c>
      <c r="L4176" t="s">
        <v>219</v>
      </c>
    </row>
    <row r="4177" spans="11:12">
      <c r="K4177" s="435">
        <v>14840</v>
      </c>
      <c r="L4177" t="s">
        <v>214</v>
      </c>
    </row>
    <row r="4178" spans="11:12">
      <c r="K4178" s="435">
        <v>14841</v>
      </c>
      <c r="L4178" t="s">
        <v>214</v>
      </c>
    </row>
    <row r="4179" spans="11:12">
      <c r="K4179" s="435">
        <v>14842</v>
      </c>
      <c r="L4179" t="s">
        <v>214</v>
      </c>
    </row>
    <row r="4180" spans="11:12">
      <c r="K4180" s="435">
        <v>14843</v>
      </c>
      <c r="L4180" t="s">
        <v>219</v>
      </c>
    </row>
    <row r="4181" spans="11:12">
      <c r="K4181" s="435">
        <v>14845</v>
      </c>
      <c r="L4181" t="s">
        <v>214</v>
      </c>
    </row>
    <row r="4182" spans="11:12">
      <c r="K4182" s="435">
        <v>14846</v>
      </c>
      <c r="L4182" t="s">
        <v>214</v>
      </c>
    </row>
    <row r="4183" spans="11:12">
      <c r="K4183" s="435">
        <v>14847</v>
      </c>
      <c r="L4183" t="s">
        <v>214</v>
      </c>
    </row>
    <row r="4184" spans="11:12">
      <c r="K4184" s="435">
        <v>14850</v>
      </c>
      <c r="L4184" t="s">
        <v>219</v>
      </c>
    </row>
    <row r="4185" spans="11:12">
      <c r="K4185" s="435">
        <v>14853</v>
      </c>
      <c r="L4185" t="s">
        <v>214</v>
      </c>
    </row>
    <row r="4186" spans="11:12">
      <c r="K4186" s="435">
        <v>14854</v>
      </c>
      <c r="L4186" t="s">
        <v>214</v>
      </c>
    </row>
    <row r="4187" spans="11:12">
      <c r="K4187" s="435">
        <v>14855</v>
      </c>
      <c r="L4187" t="s">
        <v>214</v>
      </c>
    </row>
    <row r="4188" spans="11:12">
      <c r="K4188" s="435">
        <v>14856</v>
      </c>
      <c r="L4188" t="s">
        <v>214</v>
      </c>
    </row>
    <row r="4189" spans="11:12">
      <c r="K4189" s="435">
        <v>14858</v>
      </c>
      <c r="L4189" t="s">
        <v>214</v>
      </c>
    </row>
    <row r="4190" spans="11:12">
      <c r="K4190" s="435">
        <v>14859</v>
      </c>
      <c r="L4190" t="s">
        <v>214</v>
      </c>
    </row>
    <row r="4191" spans="11:12">
      <c r="K4191" s="435">
        <v>14860</v>
      </c>
      <c r="L4191" t="s">
        <v>214</v>
      </c>
    </row>
    <row r="4192" spans="11:12">
      <c r="K4192" s="435">
        <v>14861</v>
      </c>
      <c r="L4192" t="s">
        <v>214</v>
      </c>
    </row>
    <row r="4193" spans="11:12">
      <c r="K4193" s="435">
        <v>14864</v>
      </c>
      <c r="L4193" t="s">
        <v>214</v>
      </c>
    </row>
    <row r="4194" spans="11:12">
      <c r="K4194" s="435">
        <v>14865</v>
      </c>
      <c r="L4194" t="s">
        <v>214</v>
      </c>
    </row>
    <row r="4195" spans="11:12">
      <c r="K4195" s="435">
        <v>14867</v>
      </c>
      <c r="L4195" t="s">
        <v>214</v>
      </c>
    </row>
    <row r="4196" spans="11:12">
      <c r="K4196" s="435">
        <v>14869</v>
      </c>
      <c r="L4196" t="s">
        <v>214</v>
      </c>
    </row>
    <row r="4197" spans="11:12">
      <c r="K4197" s="435">
        <v>14870</v>
      </c>
      <c r="L4197" t="s">
        <v>214</v>
      </c>
    </row>
    <row r="4198" spans="11:12">
      <c r="K4198" s="435">
        <v>14871</v>
      </c>
      <c r="L4198" t="s">
        <v>214</v>
      </c>
    </row>
    <row r="4199" spans="11:12">
      <c r="K4199" s="435">
        <v>14872</v>
      </c>
      <c r="L4199" t="s">
        <v>214</v>
      </c>
    </row>
    <row r="4200" spans="11:12">
      <c r="K4200" s="435">
        <v>14873</v>
      </c>
      <c r="L4200" t="s">
        <v>214</v>
      </c>
    </row>
    <row r="4201" spans="11:12">
      <c r="K4201" s="435">
        <v>14874</v>
      </c>
      <c r="L4201" t="s">
        <v>214</v>
      </c>
    </row>
    <row r="4202" spans="11:12">
      <c r="K4202" s="435">
        <v>14877</v>
      </c>
      <c r="L4202" t="s">
        <v>219</v>
      </c>
    </row>
    <row r="4203" spans="11:12">
      <c r="K4203" s="435">
        <v>14878</v>
      </c>
      <c r="L4203" t="s">
        <v>219</v>
      </c>
    </row>
    <row r="4204" spans="11:12">
      <c r="K4204" s="435">
        <v>14879</v>
      </c>
      <c r="L4204" t="s">
        <v>214</v>
      </c>
    </row>
    <row r="4205" spans="11:12">
      <c r="K4205" s="435">
        <v>14880</v>
      </c>
      <c r="L4205" t="s">
        <v>219</v>
      </c>
    </row>
    <row r="4206" spans="11:12">
      <c r="K4206" s="435">
        <v>14881</v>
      </c>
      <c r="L4206" t="s">
        <v>219</v>
      </c>
    </row>
    <row r="4207" spans="11:12">
      <c r="K4207" s="435">
        <v>14882</v>
      </c>
      <c r="L4207" t="s">
        <v>214</v>
      </c>
    </row>
    <row r="4208" spans="11:12">
      <c r="K4208" s="435">
        <v>14883</v>
      </c>
      <c r="L4208" t="s">
        <v>214</v>
      </c>
    </row>
    <row r="4209" spans="11:12">
      <c r="K4209" s="435">
        <v>14884</v>
      </c>
      <c r="L4209" t="s">
        <v>219</v>
      </c>
    </row>
    <row r="4210" spans="11:12">
      <c r="K4210" s="435">
        <v>14885</v>
      </c>
      <c r="L4210" t="s">
        <v>219</v>
      </c>
    </row>
    <row r="4211" spans="11:12">
      <c r="K4211" s="435">
        <v>14886</v>
      </c>
      <c r="L4211" t="s">
        <v>219</v>
      </c>
    </row>
    <row r="4212" spans="11:12">
      <c r="K4212" s="435">
        <v>14889</v>
      </c>
      <c r="L4212" t="s">
        <v>214</v>
      </c>
    </row>
    <row r="4213" spans="11:12">
      <c r="K4213" s="435">
        <v>14891</v>
      </c>
      <c r="L4213" t="s">
        <v>214</v>
      </c>
    </row>
    <row r="4214" spans="11:12">
      <c r="K4214" s="435">
        <v>14892</v>
      </c>
      <c r="L4214" t="s">
        <v>214</v>
      </c>
    </row>
    <row r="4215" spans="11:12">
      <c r="K4215" s="435">
        <v>14893</v>
      </c>
      <c r="L4215" t="s">
        <v>214</v>
      </c>
    </row>
    <row r="4216" spans="11:12">
      <c r="K4216" s="435">
        <v>14894</v>
      </c>
      <c r="L4216" t="s">
        <v>214</v>
      </c>
    </row>
    <row r="4217" spans="11:12">
      <c r="K4217" s="435">
        <v>14895</v>
      </c>
      <c r="L4217" t="s">
        <v>219</v>
      </c>
    </row>
    <row r="4218" spans="11:12">
      <c r="K4218" s="435">
        <v>14897</v>
      </c>
      <c r="L4218" t="s">
        <v>214</v>
      </c>
    </row>
    <row r="4219" spans="11:12">
      <c r="K4219" s="435">
        <v>14898</v>
      </c>
      <c r="L4219" t="s">
        <v>214</v>
      </c>
    </row>
    <row r="4220" spans="11:12">
      <c r="K4220" s="435">
        <v>14901</v>
      </c>
      <c r="L4220" t="s">
        <v>214</v>
      </c>
    </row>
    <row r="4221" spans="11:12">
      <c r="K4221" s="435">
        <v>14903</v>
      </c>
      <c r="L4221" t="s">
        <v>214</v>
      </c>
    </row>
    <row r="4222" spans="11:12">
      <c r="K4222" s="435">
        <v>14904</v>
      </c>
      <c r="L4222" t="s">
        <v>214</v>
      </c>
    </row>
    <row r="4223" spans="11:12">
      <c r="K4223" s="435">
        <v>14905</v>
      </c>
      <c r="L4223" t="s">
        <v>214</v>
      </c>
    </row>
    <row r="4224" spans="11:12">
      <c r="K4224" s="435">
        <v>15001</v>
      </c>
      <c r="L4224" t="s">
        <v>214</v>
      </c>
    </row>
    <row r="4225" spans="11:12">
      <c r="K4225" s="435">
        <v>15003</v>
      </c>
      <c r="L4225" t="s">
        <v>214</v>
      </c>
    </row>
    <row r="4226" spans="11:12">
      <c r="K4226" s="435">
        <v>15004</v>
      </c>
      <c r="L4226" t="s">
        <v>214</v>
      </c>
    </row>
    <row r="4227" spans="11:12">
      <c r="K4227" s="435">
        <v>15005</v>
      </c>
      <c r="L4227" t="s">
        <v>214</v>
      </c>
    </row>
    <row r="4228" spans="11:12">
      <c r="K4228" s="435">
        <v>15006</v>
      </c>
      <c r="L4228" t="s">
        <v>214</v>
      </c>
    </row>
    <row r="4229" spans="11:12">
      <c r="K4229" s="435">
        <v>15007</v>
      </c>
      <c r="L4229" t="s">
        <v>214</v>
      </c>
    </row>
    <row r="4230" spans="11:12">
      <c r="K4230" s="435">
        <v>15009</v>
      </c>
      <c r="L4230" t="s">
        <v>214</v>
      </c>
    </row>
    <row r="4231" spans="11:12">
      <c r="K4231" s="435">
        <v>15010</v>
      </c>
      <c r="L4231" t="s">
        <v>214</v>
      </c>
    </row>
    <row r="4232" spans="11:12">
      <c r="K4232" s="435">
        <v>15012</v>
      </c>
      <c r="L4232" t="s">
        <v>214</v>
      </c>
    </row>
    <row r="4233" spans="11:12">
      <c r="K4233" s="435">
        <v>15014</v>
      </c>
      <c r="L4233" t="s">
        <v>214</v>
      </c>
    </row>
    <row r="4234" spans="11:12">
      <c r="K4234" s="435">
        <v>15015</v>
      </c>
      <c r="L4234" t="s">
        <v>214</v>
      </c>
    </row>
    <row r="4235" spans="11:12">
      <c r="K4235" s="435">
        <v>15017</v>
      </c>
      <c r="L4235" t="s">
        <v>214</v>
      </c>
    </row>
    <row r="4236" spans="11:12">
      <c r="K4236" s="435">
        <v>15018</v>
      </c>
      <c r="L4236" t="s">
        <v>214</v>
      </c>
    </row>
    <row r="4237" spans="11:12">
      <c r="K4237" s="435">
        <v>15019</v>
      </c>
      <c r="L4237" t="s">
        <v>214</v>
      </c>
    </row>
    <row r="4238" spans="11:12">
      <c r="K4238" s="435">
        <v>15020</v>
      </c>
      <c r="L4238" t="s">
        <v>214</v>
      </c>
    </row>
    <row r="4239" spans="11:12">
      <c r="K4239" s="435">
        <v>15021</v>
      </c>
      <c r="L4239" t="s">
        <v>214</v>
      </c>
    </row>
    <row r="4240" spans="11:12">
      <c r="K4240" s="435">
        <v>15022</v>
      </c>
      <c r="L4240" t="s">
        <v>214</v>
      </c>
    </row>
    <row r="4241" spans="11:12">
      <c r="K4241" s="435">
        <v>15024</v>
      </c>
      <c r="L4241" t="s">
        <v>214</v>
      </c>
    </row>
    <row r="4242" spans="11:12">
      <c r="K4242" s="435">
        <v>15025</v>
      </c>
      <c r="L4242" t="s">
        <v>214</v>
      </c>
    </row>
    <row r="4243" spans="11:12">
      <c r="K4243" s="435">
        <v>15026</v>
      </c>
      <c r="L4243" t="s">
        <v>214</v>
      </c>
    </row>
    <row r="4244" spans="11:12">
      <c r="K4244" s="435">
        <v>15027</v>
      </c>
      <c r="L4244" t="s">
        <v>214</v>
      </c>
    </row>
    <row r="4245" spans="11:12">
      <c r="K4245" s="435">
        <v>15028</v>
      </c>
      <c r="L4245" t="s">
        <v>214</v>
      </c>
    </row>
    <row r="4246" spans="11:12">
      <c r="K4246" s="435">
        <v>15030</v>
      </c>
      <c r="L4246" t="s">
        <v>214</v>
      </c>
    </row>
    <row r="4247" spans="11:12">
      <c r="K4247" s="435">
        <v>15031</v>
      </c>
      <c r="L4247" t="s">
        <v>214</v>
      </c>
    </row>
    <row r="4248" spans="11:12">
      <c r="K4248" s="435">
        <v>15033</v>
      </c>
      <c r="L4248" t="s">
        <v>214</v>
      </c>
    </row>
    <row r="4249" spans="11:12">
      <c r="K4249" s="435">
        <v>15034</v>
      </c>
      <c r="L4249" t="s">
        <v>214</v>
      </c>
    </row>
    <row r="4250" spans="11:12">
      <c r="K4250" s="435">
        <v>15035</v>
      </c>
      <c r="L4250" t="s">
        <v>214</v>
      </c>
    </row>
    <row r="4251" spans="11:12">
      <c r="K4251" s="435">
        <v>15037</v>
      </c>
      <c r="L4251" t="s">
        <v>214</v>
      </c>
    </row>
    <row r="4252" spans="11:12">
      <c r="K4252" s="435">
        <v>15038</v>
      </c>
      <c r="L4252" t="s">
        <v>214</v>
      </c>
    </row>
    <row r="4253" spans="11:12">
      <c r="K4253" s="435">
        <v>15042</v>
      </c>
      <c r="L4253" t="s">
        <v>214</v>
      </c>
    </row>
    <row r="4254" spans="11:12">
      <c r="K4254" s="435">
        <v>15043</v>
      </c>
      <c r="L4254" t="s">
        <v>214</v>
      </c>
    </row>
    <row r="4255" spans="11:12">
      <c r="K4255" s="435">
        <v>15044</v>
      </c>
      <c r="L4255" t="s">
        <v>214</v>
      </c>
    </row>
    <row r="4256" spans="11:12">
      <c r="K4256" s="435">
        <v>15045</v>
      </c>
      <c r="L4256" t="s">
        <v>214</v>
      </c>
    </row>
    <row r="4257" spans="11:12">
      <c r="K4257" s="435">
        <v>15046</v>
      </c>
      <c r="L4257" t="s">
        <v>214</v>
      </c>
    </row>
    <row r="4258" spans="11:12">
      <c r="K4258" s="435">
        <v>15047</v>
      </c>
      <c r="L4258" t="s">
        <v>214</v>
      </c>
    </row>
    <row r="4259" spans="11:12">
      <c r="K4259" s="435">
        <v>15049</v>
      </c>
      <c r="L4259" t="s">
        <v>214</v>
      </c>
    </row>
    <row r="4260" spans="11:12">
      <c r="K4260" s="435">
        <v>15050</v>
      </c>
      <c r="L4260" t="s">
        <v>214</v>
      </c>
    </row>
    <row r="4261" spans="11:12">
      <c r="K4261" s="435">
        <v>15051</v>
      </c>
      <c r="L4261" t="s">
        <v>214</v>
      </c>
    </row>
    <row r="4262" spans="11:12">
      <c r="K4262" s="435">
        <v>15052</v>
      </c>
      <c r="L4262" t="s">
        <v>214</v>
      </c>
    </row>
    <row r="4263" spans="11:12">
      <c r="K4263" s="435">
        <v>15053</v>
      </c>
      <c r="L4263" t="s">
        <v>214</v>
      </c>
    </row>
    <row r="4264" spans="11:12">
      <c r="K4264" s="435">
        <v>15054</v>
      </c>
      <c r="L4264" t="s">
        <v>214</v>
      </c>
    </row>
    <row r="4265" spans="11:12">
      <c r="K4265" s="435">
        <v>15055</v>
      </c>
      <c r="L4265" t="s">
        <v>214</v>
      </c>
    </row>
    <row r="4266" spans="11:12">
      <c r="K4266" s="435">
        <v>15056</v>
      </c>
      <c r="L4266" t="s">
        <v>214</v>
      </c>
    </row>
    <row r="4267" spans="11:12">
      <c r="K4267" s="435">
        <v>15057</v>
      </c>
      <c r="L4267" t="s">
        <v>214</v>
      </c>
    </row>
    <row r="4268" spans="11:12">
      <c r="K4268" s="435">
        <v>15059</v>
      </c>
      <c r="L4268" t="s">
        <v>214</v>
      </c>
    </row>
    <row r="4269" spans="11:12">
      <c r="K4269" s="435">
        <v>15060</v>
      </c>
      <c r="L4269" t="s">
        <v>214</v>
      </c>
    </row>
    <row r="4270" spans="11:12">
      <c r="K4270" s="435">
        <v>15061</v>
      </c>
      <c r="L4270" t="s">
        <v>214</v>
      </c>
    </row>
    <row r="4271" spans="11:12">
      <c r="K4271" s="435">
        <v>15062</v>
      </c>
      <c r="L4271" t="s">
        <v>214</v>
      </c>
    </row>
    <row r="4272" spans="11:12">
      <c r="K4272" s="435">
        <v>15063</v>
      </c>
      <c r="L4272" t="s">
        <v>214</v>
      </c>
    </row>
    <row r="4273" spans="11:12">
      <c r="K4273" s="435">
        <v>15064</v>
      </c>
      <c r="L4273" t="s">
        <v>214</v>
      </c>
    </row>
    <row r="4274" spans="11:12">
      <c r="K4274" s="435">
        <v>15065</v>
      </c>
      <c r="L4274" t="s">
        <v>214</v>
      </c>
    </row>
    <row r="4275" spans="11:12">
      <c r="K4275" s="435">
        <v>15066</v>
      </c>
      <c r="L4275" t="s">
        <v>214</v>
      </c>
    </row>
    <row r="4276" spans="11:12">
      <c r="K4276" s="435">
        <v>15067</v>
      </c>
      <c r="L4276" t="s">
        <v>214</v>
      </c>
    </row>
    <row r="4277" spans="11:12">
      <c r="K4277" s="435">
        <v>15068</v>
      </c>
      <c r="L4277" t="s">
        <v>214</v>
      </c>
    </row>
    <row r="4278" spans="11:12">
      <c r="K4278" s="435">
        <v>15071</v>
      </c>
      <c r="L4278" t="s">
        <v>214</v>
      </c>
    </row>
    <row r="4279" spans="11:12">
      <c r="K4279" s="435">
        <v>15072</v>
      </c>
      <c r="L4279" t="s">
        <v>214</v>
      </c>
    </row>
    <row r="4280" spans="11:12">
      <c r="K4280" s="435">
        <v>15074</v>
      </c>
      <c r="L4280" t="s">
        <v>214</v>
      </c>
    </row>
    <row r="4281" spans="11:12">
      <c r="K4281" s="435">
        <v>15075</v>
      </c>
      <c r="L4281" t="s">
        <v>214</v>
      </c>
    </row>
    <row r="4282" spans="11:12">
      <c r="K4282" s="435">
        <v>15076</v>
      </c>
      <c r="L4282" t="s">
        <v>214</v>
      </c>
    </row>
    <row r="4283" spans="11:12">
      <c r="K4283" s="435">
        <v>15077</v>
      </c>
      <c r="L4283" t="s">
        <v>214</v>
      </c>
    </row>
    <row r="4284" spans="11:12">
      <c r="K4284" s="435">
        <v>15078</v>
      </c>
      <c r="L4284" t="s">
        <v>214</v>
      </c>
    </row>
    <row r="4285" spans="11:12">
      <c r="K4285" s="435">
        <v>15081</v>
      </c>
      <c r="L4285" t="s">
        <v>214</v>
      </c>
    </row>
    <row r="4286" spans="11:12">
      <c r="K4286" s="435">
        <v>15082</v>
      </c>
      <c r="L4286" t="s">
        <v>214</v>
      </c>
    </row>
    <row r="4287" spans="11:12">
      <c r="K4287" s="435">
        <v>15083</v>
      </c>
      <c r="L4287" t="s">
        <v>214</v>
      </c>
    </row>
    <row r="4288" spans="11:12">
      <c r="K4288" s="435">
        <v>15084</v>
      </c>
      <c r="L4288" t="s">
        <v>214</v>
      </c>
    </row>
    <row r="4289" spans="11:12">
      <c r="K4289" s="435">
        <v>15085</v>
      </c>
      <c r="L4289" t="s">
        <v>214</v>
      </c>
    </row>
    <row r="4290" spans="11:12">
      <c r="K4290" s="435">
        <v>15086</v>
      </c>
      <c r="L4290" t="s">
        <v>214</v>
      </c>
    </row>
    <row r="4291" spans="11:12">
      <c r="K4291" s="435">
        <v>15087</v>
      </c>
      <c r="L4291" t="s">
        <v>214</v>
      </c>
    </row>
    <row r="4292" spans="11:12">
      <c r="K4292" s="435">
        <v>15088</v>
      </c>
      <c r="L4292" t="s">
        <v>214</v>
      </c>
    </row>
    <row r="4293" spans="11:12">
      <c r="K4293" s="435">
        <v>15089</v>
      </c>
      <c r="L4293" t="s">
        <v>214</v>
      </c>
    </row>
    <row r="4294" spans="11:12">
      <c r="K4294" s="435">
        <v>15090</v>
      </c>
      <c r="L4294" t="s">
        <v>214</v>
      </c>
    </row>
    <row r="4295" spans="11:12">
      <c r="K4295" s="435">
        <v>15101</v>
      </c>
      <c r="L4295" t="s">
        <v>214</v>
      </c>
    </row>
    <row r="4296" spans="11:12">
      <c r="K4296" s="435">
        <v>15102</v>
      </c>
      <c r="L4296" t="s">
        <v>214</v>
      </c>
    </row>
    <row r="4297" spans="11:12">
      <c r="K4297" s="435">
        <v>15104</v>
      </c>
      <c r="L4297" t="s">
        <v>214</v>
      </c>
    </row>
    <row r="4298" spans="11:12">
      <c r="K4298" s="435">
        <v>15106</v>
      </c>
      <c r="L4298" t="s">
        <v>214</v>
      </c>
    </row>
    <row r="4299" spans="11:12">
      <c r="K4299" s="435">
        <v>15108</v>
      </c>
      <c r="L4299" t="s">
        <v>214</v>
      </c>
    </row>
    <row r="4300" spans="11:12">
      <c r="K4300" s="435">
        <v>15110</v>
      </c>
      <c r="L4300" t="s">
        <v>214</v>
      </c>
    </row>
    <row r="4301" spans="11:12">
      <c r="K4301" s="435">
        <v>15112</v>
      </c>
      <c r="L4301" t="s">
        <v>214</v>
      </c>
    </row>
    <row r="4302" spans="11:12">
      <c r="K4302" s="435">
        <v>15116</v>
      </c>
      <c r="L4302" t="s">
        <v>214</v>
      </c>
    </row>
    <row r="4303" spans="11:12">
      <c r="K4303" s="435">
        <v>15120</v>
      </c>
      <c r="L4303" t="s">
        <v>214</v>
      </c>
    </row>
    <row r="4304" spans="11:12">
      <c r="K4304" s="435">
        <v>15122</v>
      </c>
      <c r="L4304" t="s">
        <v>214</v>
      </c>
    </row>
    <row r="4305" spans="11:12">
      <c r="K4305" s="435">
        <v>15126</v>
      </c>
      <c r="L4305" t="s">
        <v>214</v>
      </c>
    </row>
    <row r="4306" spans="11:12">
      <c r="K4306" s="435">
        <v>15129</v>
      </c>
      <c r="L4306" t="s">
        <v>214</v>
      </c>
    </row>
    <row r="4307" spans="11:12">
      <c r="K4307" s="435">
        <v>15131</v>
      </c>
      <c r="L4307" t="s">
        <v>214</v>
      </c>
    </row>
    <row r="4308" spans="11:12">
      <c r="K4308" s="435">
        <v>15132</v>
      </c>
      <c r="L4308" t="s">
        <v>214</v>
      </c>
    </row>
    <row r="4309" spans="11:12">
      <c r="K4309" s="435">
        <v>15133</v>
      </c>
      <c r="L4309" t="s">
        <v>214</v>
      </c>
    </row>
    <row r="4310" spans="11:12">
      <c r="K4310" s="435">
        <v>15135</v>
      </c>
      <c r="L4310" t="s">
        <v>214</v>
      </c>
    </row>
    <row r="4311" spans="11:12">
      <c r="K4311" s="435">
        <v>15136</v>
      </c>
      <c r="L4311" t="s">
        <v>214</v>
      </c>
    </row>
    <row r="4312" spans="11:12">
      <c r="K4312" s="435">
        <v>15137</v>
      </c>
      <c r="L4312" t="s">
        <v>214</v>
      </c>
    </row>
    <row r="4313" spans="11:12">
      <c r="K4313" s="435">
        <v>15139</v>
      </c>
      <c r="L4313" t="s">
        <v>214</v>
      </c>
    </row>
    <row r="4314" spans="11:12">
      <c r="K4314" s="435">
        <v>15140</v>
      </c>
      <c r="L4314" t="s">
        <v>214</v>
      </c>
    </row>
    <row r="4315" spans="11:12">
      <c r="K4315" s="435">
        <v>15142</v>
      </c>
      <c r="L4315" t="s">
        <v>214</v>
      </c>
    </row>
    <row r="4316" spans="11:12">
      <c r="K4316" s="435">
        <v>15143</v>
      </c>
      <c r="L4316" t="s">
        <v>214</v>
      </c>
    </row>
    <row r="4317" spans="11:12">
      <c r="K4317" s="435">
        <v>15144</v>
      </c>
      <c r="L4317" t="s">
        <v>214</v>
      </c>
    </row>
    <row r="4318" spans="11:12">
      <c r="K4318" s="435">
        <v>15145</v>
      </c>
      <c r="L4318" t="s">
        <v>214</v>
      </c>
    </row>
    <row r="4319" spans="11:12">
      <c r="K4319" s="435">
        <v>15146</v>
      </c>
      <c r="L4319" t="s">
        <v>214</v>
      </c>
    </row>
    <row r="4320" spans="11:12">
      <c r="K4320" s="435">
        <v>15147</v>
      </c>
      <c r="L4320" t="s">
        <v>214</v>
      </c>
    </row>
    <row r="4321" spans="11:12">
      <c r="K4321" s="435">
        <v>15148</v>
      </c>
      <c r="L4321" t="s">
        <v>214</v>
      </c>
    </row>
    <row r="4322" spans="11:12">
      <c r="K4322" s="435">
        <v>15201</v>
      </c>
      <c r="L4322" t="s">
        <v>214</v>
      </c>
    </row>
    <row r="4323" spans="11:12">
      <c r="K4323" s="435">
        <v>15202</v>
      </c>
      <c r="L4323" t="s">
        <v>214</v>
      </c>
    </row>
    <row r="4324" spans="11:12">
      <c r="K4324" s="435">
        <v>15203</v>
      </c>
      <c r="L4324" t="s">
        <v>214</v>
      </c>
    </row>
    <row r="4325" spans="11:12">
      <c r="K4325" s="435">
        <v>15204</v>
      </c>
      <c r="L4325" t="s">
        <v>214</v>
      </c>
    </row>
    <row r="4326" spans="11:12">
      <c r="K4326" s="435">
        <v>15205</v>
      </c>
      <c r="L4326" t="s">
        <v>214</v>
      </c>
    </row>
    <row r="4327" spans="11:12">
      <c r="K4327" s="435">
        <v>15206</v>
      </c>
      <c r="L4327" t="s">
        <v>214</v>
      </c>
    </row>
    <row r="4328" spans="11:12">
      <c r="K4328" s="435">
        <v>15207</v>
      </c>
      <c r="L4328" t="s">
        <v>214</v>
      </c>
    </row>
    <row r="4329" spans="11:12">
      <c r="K4329" s="435">
        <v>15208</v>
      </c>
      <c r="L4329" t="s">
        <v>214</v>
      </c>
    </row>
    <row r="4330" spans="11:12">
      <c r="K4330" s="435">
        <v>15209</v>
      </c>
      <c r="L4330" t="s">
        <v>214</v>
      </c>
    </row>
    <row r="4331" spans="11:12">
      <c r="K4331" s="435">
        <v>15210</v>
      </c>
      <c r="L4331" t="s">
        <v>214</v>
      </c>
    </row>
    <row r="4332" spans="11:12">
      <c r="K4332" s="435">
        <v>15211</v>
      </c>
      <c r="L4332" t="s">
        <v>214</v>
      </c>
    </row>
    <row r="4333" spans="11:12">
      <c r="K4333" s="435">
        <v>15212</v>
      </c>
      <c r="L4333" t="s">
        <v>214</v>
      </c>
    </row>
    <row r="4334" spans="11:12">
      <c r="K4334" s="435">
        <v>15213</v>
      </c>
      <c r="L4334" t="s">
        <v>214</v>
      </c>
    </row>
    <row r="4335" spans="11:12">
      <c r="K4335" s="435">
        <v>15214</v>
      </c>
      <c r="L4335" t="s">
        <v>214</v>
      </c>
    </row>
    <row r="4336" spans="11:12">
      <c r="K4336" s="435">
        <v>15215</v>
      </c>
      <c r="L4336" t="s">
        <v>214</v>
      </c>
    </row>
    <row r="4337" spans="11:12">
      <c r="K4337" s="435">
        <v>15216</v>
      </c>
      <c r="L4337" t="s">
        <v>214</v>
      </c>
    </row>
    <row r="4338" spans="11:12">
      <c r="K4338" s="435">
        <v>15217</v>
      </c>
      <c r="L4338" t="s">
        <v>214</v>
      </c>
    </row>
    <row r="4339" spans="11:12">
      <c r="K4339" s="435">
        <v>15218</v>
      </c>
      <c r="L4339" t="s">
        <v>214</v>
      </c>
    </row>
    <row r="4340" spans="11:12">
      <c r="K4340" s="435">
        <v>15219</v>
      </c>
      <c r="L4340" t="s">
        <v>214</v>
      </c>
    </row>
    <row r="4341" spans="11:12">
      <c r="K4341" s="435">
        <v>15220</v>
      </c>
      <c r="L4341" t="s">
        <v>214</v>
      </c>
    </row>
    <row r="4342" spans="11:12">
      <c r="K4342" s="435">
        <v>15221</v>
      </c>
      <c r="L4342" t="s">
        <v>214</v>
      </c>
    </row>
    <row r="4343" spans="11:12">
      <c r="K4343" s="435">
        <v>15222</v>
      </c>
      <c r="L4343" t="s">
        <v>214</v>
      </c>
    </row>
    <row r="4344" spans="11:12">
      <c r="K4344" s="435">
        <v>15223</v>
      </c>
      <c r="L4344" t="s">
        <v>214</v>
      </c>
    </row>
    <row r="4345" spans="11:12">
      <c r="K4345" s="435">
        <v>15224</v>
      </c>
      <c r="L4345" t="s">
        <v>214</v>
      </c>
    </row>
    <row r="4346" spans="11:12">
      <c r="K4346" s="435">
        <v>15225</v>
      </c>
      <c r="L4346" t="s">
        <v>214</v>
      </c>
    </row>
    <row r="4347" spans="11:12">
      <c r="K4347" s="435">
        <v>15226</v>
      </c>
      <c r="L4347" t="s">
        <v>214</v>
      </c>
    </row>
    <row r="4348" spans="11:12">
      <c r="K4348" s="435">
        <v>15227</v>
      </c>
      <c r="L4348" t="s">
        <v>214</v>
      </c>
    </row>
    <row r="4349" spans="11:12">
      <c r="K4349" s="435">
        <v>15228</v>
      </c>
      <c r="L4349" t="s">
        <v>214</v>
      </c>
    </row>
    <row r="4350" spans="11:12">
      <c r="K4350" s="435">
        <v>15229</v>
      </c>
      <c r="L4350" t="s">
        <v>214</v>
      </c>
    </row>
    <row r="4351" spans="11:12">
      <c r="K4351" s="435">
        <v>15232</v>
      </c>
      <c r="L4351" t="s">
        <v>214</v>
      </c>
    </row>
    <row r="4352" spans="11:12">
      <c r="K4352" s="435">
        <v>15233</v>
      </c>
      <c r="L4352" t="s">
        <v>214</v>
      </c>
    </row>
    <row r="4353" spans="11:12">
      <c r="K4353" s="435">
        <v>15234</v>
      </c>
      <c r="L4353" t="s">
        <v>214</v>
      </c>
    </row>
    <row r="4354" spans="11:12">
      <c r="K4354" s="435">
        <v>15235</v>
      </c>
      <c r="L4354" t="s">
        <v>214</v>
      </c>
    </row>
    <row r="4355" spans="11:12">
      <c r="K4355" s="435">
        <v>15236</v>
      </c>
      <c r="L4355" t="s">
        <v>214</v>
      </c>
    </row>
    <row r="4356" spans="11:12">
      <c r="K4356" s="435">
        <v>15237</v>
      </c>
      <c r="L4356" t="s">
        <v>214</v>
      </c>
    </row>
    <row r="4357" spans="11:12">
      <c r="K4357" s="435">
        <v>15238</v>
      </c>
      <c r="L4357" t="s">
        <v>214</v>
      </c>
    </row>
    <row r="4358" spans="11:12">
      <c r="K4358" s="435">
        <v>15239</v>
      </c>
      <c r="L4358" t="s">
        <v>214</v>
      </c>
    </row>
    <row r="4359" spans="11:12">
      <c r="K4359" s="435">
        <v>15241</v>
      </c>
      <c r="L4359" t="s">
        <v>214</v>
      </c>
    </row>
    <row r="4360" spans="11:12">
      <c r="K4360" s="435">
        <v>15243</v>
      </c>
      <c r="L4360" t="s">
        <v>214</v>
      </c>
    </row>
    <row r="4361" spans="11:12">
      <c r="K4361" s="435">
        <v>15260</v>
      </c>
      <c r="L4361" t="s">
        <v>214</v>
      </c>
    </row>
    <row r="4362" spans="11:12">
      <c r="K4362" s="435">
        <v>15290</v>
      </c>
      <c r="L4362" t="s">
        <v>214</v>
      </c>
    </row>
    <row r="4363" spans="11:12">
      <c r="K4363" s="435">
        <v>15301</v>
      </c>
      <c r="L4363" t="s">
        <v>214</v>
      </c>
    </row>
    <row r="4364" spans="11:12">
      <c r="K4364" s="435">
        <v>15310</v>
      </c>
      <c r="L4364" t="s">
        <v>214</v>
      </c>
    </row>
    <row r="4365" spans="11:12">
      <c r="K4365" s="435">
        <v>15311</v>
      </c>
      <c r="L4365" t="s">
        <v>214</v>
      </c>
    </row>
    <row r="4366" spans="11:12">
      <c r="K4366" s="435">
        <v>15312</v>
      </c>
      <c r="L4366" t="s">
        <v>214</v>
      </c>
    </row>
    <row r="4367" spans="11:12">
      <c r="K4367" s="435">
        <v>15313</v>
      </c>
      <c r="L4367" t="s">
        <v>214</v>
      </c>
    </row>
    <row r="4368" spans="11:12">
      <c r="K4368" s="435">
        <v>15314</v>
      </c>
      <c r="L4368" t="s">
        <v>214</v>
      </c>
    </row>
    <row r="4369" spans="11:12">
      <c r="K4369" s="435">
        <v>15315</v>
      </c>
      <c r="L4369" t="s">
        <v>214</v>
      </c>
    </row>
    <row r="4370" spans="11:12">
      <c r="K4370" s="435">
        <v>15316</v>
      </c>
      <c r="L4370" t="s">
        <v>214</v>
      </c>
    </row>
    <row r="4371" spans="11:12">
      <c r="K4371" s="435">
        <v>15317</v>
      </c>
      <c r="L4371" t="s">
        <v>214</v>
      </c>
    </row>
    <row r="4372" spans="11:12">
      <c r="K4372" s="435">
        <v>15320</v>
      </c>
      <c r="L4372" t="s">
        <v>214</v>
      </c>
    </row>
    <row r="4373" spans="11:12">
      <c r="K4373" s="435">
        <v>15321</v>
      </c>
      <c r="L4373" t="s">
        <v>214</v>
      </c>
    </row>
    <row r="4374" spans="11:12">
      <c r="K4374" s="435">
        <v>15322</v>
      </c>
      <c r="L4374" t="s">
        <v>214</v>
      </c>
    </row>
    <row r="4375" spans="11:12">
      <c r="K4375" s="435">
        <v>15323</v>
      </c>
      <c r="L4375" t="s">
        <v>214</v>
      </c>
    </row>
    <row r="4376" spans="11:12">
      <c r="K4376" s="435">
        <v>15324</v>
      </c>
      <c r="L4376" t="s">
        <v>214</v>
      </c>
    </row>
    <row r="4377" spans="11:12">
      <c r="K4377" s="435">
        <v>15325</v>
      </c>
      <c r="L4377" t="s">
        <v>214</v>
      </c>
    </row>
    <row r="4378" spans="11:12">
      <c r="K4378" s="435">
        <v>15327</v>
      </c>
      <c r="L4378" t="s">
        <v>214</v>
      </c>
    </row>
    <row r="4379" spans="11:12">
      <c r="K4379" s="435">
        <v>15329</v>
      </c>
      <c r="L4379" t="s">
        <v>214</v>
      </c>
    </row>
    <row r="4380" spans="11:12">
      <c r="K4380" s="435">
        <v>15330</v>
      </c>
      <c r="L4380" t="s">
        <v>214</v>
      </c>
    </row>
    <row r="4381" spans="11:12">
      <c r="K4381" s="435">
        <v>15331</v>
      </c>
      <c r="L4381" t="s">
        <v>214</v>
      </c>
    </row>
    <row r="4382" spans="11:12">
      <c r="K4382" s="435">
        <v>15332</v>
      </c>
      <c r="L4382" t="s">
        <v>214</v>
      </c>
    </row>
    <row r="4383" spans="11:12">
      <c r="K4383" s="435">
        <v>15333</v>
      </c>
      <c r="L4383" t="s">
        <v>214</v>
      </c>
    </row>
    <row r="4384" spans="11:12">
      <c r="K4384" s="435">
        <v>15334</v>
      </c>
      <c r="L4384" t="s">
        <v>214</v>
      </c>
    </row>
    <row r="4385" spans="11:12">
      <c r="K4385" s="435">
        <v>15337</v>
      </c>
      <c r="L4385" t="s">
        <v>214</v>
      </c>
    </row>
    <row r="4386" spans="11:12">
      <c r="K4386" s="435">
        <v>15338</v>
      </c>
      <c r="L4386" t="s">
        <v>214</v>
      </c>
    </row>
    <row r="4387" spans="11:12">
      <c r="K4387" s="435">
        <v>15340</v>
      </c>
      <c r="L4387" t="s">
        <v>214</v>
      </c>
    </row>
    <row r="4388" spans="11:12">
      <c r="K4388" s="435">
        <v>15341</v>
      </c>
      <c r="L4388" t="s">
        <v>214</v>
      </c>
    </row>
    <row r="4389" spans="11:12">
      <c r="K4389" s="435">
        <v>15342</v>
      </c>
      <c r="L4389" t="s">
        <v>214</v>
      </c>
    </row>
    <row r="4390" spans="11:12">
      <c r="K4390" s="435">
        <v>15344</v>
      </c>
      <c r="L4390" t="s">
        <v>214</v>
      </c>
    </row>
    <row r="4391" spans="11:12">
      <c r="K4391" s="435">
        <v>15345</v>
      </c>
      <c r="L4391" t="s">
        <v>214</v>
      </c>
    </row>
    <row r="4392" spans="11:12">
      <c r="K4392" s="435">
        <v>15346</v>
      </c>
      <c r="L4392" t="s">
        <v>214</v>
      </c>
    </row>
    <row r="4393" spans="11:12">
      <c r="K4393" s="435">
        <v>15347</v>
      </c>
      <c r="L4393" t="s">
        <v>214</v>
      </c>
    </row>
    <row r="4394" spans="11:12">
      <c r="K4394" s="435">
        <v>15348</v>
      </c>
      <c r="L4394" t="s">
        <v>214</v>
      </c>
    </row>
    <row r="4395" spans="11:12">
      <c r="K4395" s="435">
        <v>15349</v>
      </c>
      <c r="L4395" t="s">
        <v>214</v>
      </c>
    </row>
    <row r="4396" spans="11:12">
      <c r="K4396" s="435">
        <v>15350</v>
      </c>
      <c r="L4396" t="s">
        <v>214</v>
      </c>
    </row>
    <row r="4397" spans="11:12">
      <c r="K4397" s="435">
        <v>15351</v>
      </c>
      <c r="L4397" t="s">
        <v>214</v>
      </c>
    </row>
    <row r="4398" spans="11:12">
      <c r="K4398" s="435">
        <v>15352</v>
      </c>
      <c r="L4398" t="s">
        <v>214</v>
      </c>
    </row>
    <row r="4399" spans="11:12">
      <c r="K4399" s="435">
        <v>15353</v>
      </c>
      <c r="L4399" t="s">
        <v>214</v>
      </c>
    </row>
    <row r="4400" spans="11:12">
      <c r="K4400" s="435">
        <v>15357</v>
      </c>
      <c r="L4400" t="s">
        <v>214</v>
      </c>
    </row>
    <row r="4401" spans="11:12">
      <c r="K4401" s="435">
        <v>15358</v>
      </c>
      <c r="L4401" t="s">
        <v>214</v>
      </c>
    </row>
    <row r="4402" spans="11:12">
      <c r="K4402" s="435">
        <v>15359</v>
      </c>
      <c r="L4402" t="s">
        <v>214</v>
      </c>
    </row>
    <row r="4403" spans="11:12">
      <c r="K4403" s="435">
        <v>15360</v>
      </c>
      <c r="L4403" t="s">
        <v>214</v>
      </c>
    </row>
    <row r="4404" spans="11:12">
      <c r="K4404" s="435">
        <v>15361</v>
      </c>
      <c r="L4404" t="s">
        <v>214</v>
      </c>
    </row>
    <row r="4405" spans="11:12">
      <c r="K4405" s="435">
        <v>15362</v>
      </c>
      <c r="L4405" t="s">
        <v>214</v>
      </c>
    </row>
    <row r="4406" spans="11:12">
      <c r="K4406" s="435">
        <v>15363</v>
      </c>
      <c r="L4406" t="s">
        <v>214</v>
      </c>
    </row>
    <row r="4407" spans="11:12">
      <c r="K4407" s="435">
        <v>15364</v>
      </c>
      <c r="L4407" t="s">
        <v>214</v>
      </c>
    </row>
    <row r="4408" spans="11:12">
      <c r="K4408" s="435">
        <v>15366</v>
      </c>
      <c r="L4408" t="s">
        <v>214</v>
      </c>
    </row>
    <row r="4409" spans="11:12">
      <c r="K4409" s="435">
        <v>15367</v>
      </c>
      <c r="L4409" t="s">
        <v>214</v>
      </c>
    </row>
    <row r="4410" spans="11:12">
      <c r="K4410" s="435">
        <v>15368</v>
      </c>
      <c r="L4410" t="s">
        <v>214</v>
      </c>
    </row>
    <row r="4411" spans="11:12">
      <c r="K4411" s="435">
        <v>15370</v>
      </c>
      <c r="L4411" t="s">
        <v>214</v>
      </c>
    </row>
    <row r="4412" spans="11:12">
      <c r="K4412" s="435">
        <v>15376</v>
      </c>
      <c r="L4412" t="s">
        <v>214</v>
      </c>
    </row>
    <row r="4413" spans="11:12">
      <c r="K4413" s="435">
        <v>15377</v>
      </c>
      <c r="L4413" t="s">
        <v>214</v>
      </c>
    </row>
    <row r="4414" spans="11:12">
      <c r="K4414" s="435">
        <v>15378</v>
      </c>
      <c r="L4414" t="s">
        <v>214</v>
      </c>
    </row>
    <row r="4415" spans="11:12">
      <c r="K4415" s="435">
        <v>15379</v>
      </c>
      <c r="L4415" t="s">
        <v>214</v>
      </c>
    </row>
    <row r="4416" spans="11:12">
      <c r="K4416" s="435">
        <v>15380</v>
      </c>
      <c r="L4416" t="s">
        <v>214</v>
      </c>
    </row>
    <row r="4417" spans="11:12">
      <c r="K4417" s="435">
        <v>15401</v>
      </c>
      <c r="L4417" t="s">
        <v>214</v>
      </c>
    </row>
    <row r="4418" spans="11:12">
      <c r="K4418" s="435">
        <v>15410</v>
      </c>
      <c r="L4418" t="s">
        <v>214</v>
      </c>
    </row>
    <row r="4419" spans="11:12">
      <c r="K4419" s="435">
        <v>15411</v>
      </c>
      <c r="L4419" t="s">
        <v>214</v>
      </c>
    </row>
    <row r="4420" spans="11:12">
      <c r="K4420" s="435">
        <v>15412</v>
      </c>
      <c r="L4420" t="s">
        <v>214</v>
      </c>
    </row>
    <row r="4421" spans="11:12">
      <c r="K4421" s="435">
        <v>15413</v>
      </c>
      <c r="L4421" t="s">
        <v>214</v>
      </c>
    </row>
    <row r="4422" spans="11:12">
      <c r="K4422" s="435">
        <v>15417</v>
      </c>
      <c r="L4422" t="s">
        <v>214</v>
      </c>
    </row>
    <row r="4423" spans="11:12">
      <c r="K4423" s="435">
        <v>15419</v>
      </c>
      <c r="L4423" t="s">
        <v>214</v>
      </c>
    </row>
    <row r="4424" spans="11:12">
      <c r="K4424" s="435">
        <v>15420</v>
      </c>
      <c r="L4424" t="s">
        <v>214</v>
      </c>
    </row>
    <row r="4425" spans="11:12">
      <c r="K4425" s="435">
        <v>15421</v>
      </c>
      <c r="L4425" t="s">
        <v>214</v>
      </c>
    </row>
    <row r="4426" spans="11:12">
      <c r="K4426" s="435">
        <v>15422</v>
      </c>
      <c r="L4426" t="s">
        <v>214</v>
      </c>
    </row>
    <row r="4427" spans="11:12">
      <c r="K4427" s="435">
        <v>15423</v>
      </c>
      <c r="L4427" t="s">
        <v>214</v>
      </c>
    </row>
    <row r="4428" spans="11:12">
      <c r="K4428" s="435">
        <v>15424</v>
      </c>
      <c r="L4428" t="s">
        <v>214</v>
      </c>
    </row>
    <row r="4429" spans="11:12">
      <c r="K4429" s="435">
        <v>15425</v>
      </c>
      <c r="L4429" t="s">
        <v>214</v>
      </c>
    </row>
    <row r="4430" spans="11:12">
      <c r="K4430" s="435">
        <v>15427</v>
      </c>
      <c r="L4430" t="s">
        <v>214</v>
      </c>
    </row>
    <row r="4431" spans="11:12">
      <c r="K4431" s="435">
        <v>15428</v>
      </c>
      <c r="L4431" t="s">
        <v>214</v>
      </c>
    </row>
    <row r="4432" spans="11:12">
      <c r="K4432" s="435">
        <v>15429</v>
      </c>
      <c r="L4432" t="s">
        <v>214</v>
      </c>
    </row>
    <row r="4433" spans="11:12">
      <c r="K4433" s="435">
        <v>15430</v>
      </c>
      <c r="L4433" t="s">
        <v>214</v>
      </c>
    </row>
    <row r="4434" spans="11:12">
      <c r="K4434" s="435">
        <v>15431</v>
      </c>
      <c r="L4434" t="s">
        <v>214</v>
      </c>
    </row>
    <row r="4435" spans="11:12">
      <c r="K4435" s="435">
        <v>15432</v>
      </c>
      <c r="L4435" t="s">
        <v>214</v>
      </c>
    </row>
    <row r="4436" spans="11:12">
      <c r="K4436" s="435">
        <v>15433</v>
      </c>
      <c r="L4436" t="s">
        <v>214</v>
      </c>
    </row>
    <row r="4437" spans="11:12">
      <c r="K4437" s="435">
        <v>15434</v>
      </c>
      <c r="L4437" t="s">
        <v>214</v>
      </c>
    </row>
    <row r="4438" spans="11:12">
      <c r="K4438" s="435">
        <v>15435</v>
      </c>
      <c r="L4438" t="s">
        <v>214</v>
      </c>
    </row>
    <row r="4439" spans="11:12">
      <c r="K4439" s="435">
        <v>15436</v>
      </c>
      <c r="L4439" t="s">
        <v>214</v>
      </c>
    </row>
    <row r="4440" spans="11:12">
      <c r="K4440" s="435">
        <v>15437</v>
      </c>
      <c r="L4440" t="s">
        <v>214</v>
      </c>
    </row>
    <row r="4441" spans="11:12">
      <c r="K4441" s="435">
        <v>15438</v>
      </c>
      <c r="L4441" t="s">
        <v>214</v>
      </c>
    </row>
    <row r="4442" spans="11:12">
      <c r="K4442" s="435">
        <v>15440</v>
      </c>
      <c r="L4442" t="s">
        <v>214</v>
      </c>
    </row>
    <row r="4443" spans="11:12">
      <c r="K4443" s="435">
        <v>15442</v>
      </c>
      <c r="L4443" t="s">
        <v>214</v>
      </c>
    </row>
    <row r="4444" spans="11:12">
      <c r="K4444" s="435">
        <v>15443</v>
      </c>
      <c r="L4444" t="s">
        <v>214</v>
      </c>
    </row>
    <row r="4445" spans="11:12">
      <c r="K4445" s="435">
        <v>15444</v>
      </c>
      <c r="L4445" t="s">
        <v>214</v>
      </c>
    </row>
    <row r="4446" spans="11:12">
      <c r="K4446" s="435">
        <v>15445</v>
      </c>
      <c r="L4446" t="s">
        <v>214</v>
      </c>
    </row>
    <row r="4447" spans="11:12">
      <c r="K4447" s="435">
        <v>15446</v>
      </c>
      <c r="L4447" t="s">
        <v>214</v>
      </c>
    </row>
    <row r="4448" spans="11:12">
      <c r="K4448" s="435">
        <v>15447</v>
      </c>
      <c r="L4448" t="s">
        <v>214</v>
      </c>
    </row>
    <row r="4449" spans="11:12">
      <c r="K4449" s="435">
        <v>15448</v>
      </c>
      <c r="L4449" t="s">
        <v>214</v>
      </c>
    </row>
    <row r="4450" spans="11:12">
      <c r="K4450" s="435">
        <v>15449</v>
      </c>
      <c r="L4450" t="s">
        <v>214</v>
      </c>
    </row>
    <row r="4451" spans="11:12">
      <c r="K4451" s="435">
        <v>15450</v>
      </c>
      <c r="L4451" t="s">
        <v>214</v>
      </c>
    </row>
    <row r="4452" spans="11:12">
      <c r="K4452" s="435">
        <v>15451</v>
      </c>
      <c r="L4452" t="s">
        <v>214</v>
      </c>
    </row>
    <row r="4453" spans="11:12">
      <c r="K4453" s="435">
        <v>15454</v>
      </c>
      <c r="L4453" t="s">
        <v>214</v>
      </c>
    </row>
    <row r="4454" spans="11:12">
      <c r="K4454" s="435">
        <v>15455</v>
      </c>
      <c r="L4454" t="s">
        <v>214</v>
      </c>
    </row>
    <row r="4455" spans="11:12">
      <c r="K4455" s="435">
        <v>15456</v>
      </c>
      <c r="L4455" t="s">
        <v>214</v>
      </c>
    </row>
    <row r="4456" spans="11:12">
      <c r="K4456" s="435">
        <v>15458</v>
      </c>
      <c r="L4456" t="s">
        <v>214</v>
      </c>
    </row>
    <row r="4457" spans="11:12">
      <c r="K4457" s="435">
        <v>15459</v>
      </c>
      <c r="L4457" t="s">
        <v>214</v>
      </c>
    </row>
    <row r="4458" spans="11:12">
      <c r="K4458" s="435">
        <v>15460</v>
      </c>
      <c r="L4458" t="s">
        <v>214</v>
      </c>
    </row>
    <row r="4459" spans="11:12">
      <c r="K4459" s="435">
        <v>15461</v>
      </c>
      <c r="L4459" t="s">
        <v>214</v>
      </c>
    </row>
    <row r="4460" spans="11:12">
      <c r="K4460" s="435">
        <v>15462</v>
      </c>
      <c r="L4460" t="s">
        <v>214</v>
      </c>
    </row>
    <row r="4461" spans="11:12">
      <c r="K4461" s="435">
        <v>15463</v>
      </c>
      <c r="L4461" t="s">
        <v>214</v>
      </c>
    </row>
    <row r="4462" spans="11:12">
      <c r="K4462" s="435">
        <v>15464</v>
      </c>
      <c r="L4462" t="s">
        <v>214</v>
      </c>
    </row>
    <row r="4463" spans="11:12">
      <c r="K4463" s="435">
        <v>15466</v>
      </c>
      <c r="L4463" t="s">
        <v>214</v>
      </c>
    </row>
    <row r="4464" spans="11:12">
      <c r="K4464" s="435">
        <v>15467</v>
      </c>
      <c r="L4464" t="s">
        <v>214</v>
      </c>
    </row>
    <row r="4465" spans="11:12">
      <c r="K4465" s="435">
        <v>15468</v>
      </c>
      <c r="L4465" t="s">
        <v>214</v>
      </c>
    </row>
    <row r="4466" spans="11:12">
      <c r="K4466" s="435">
        <v>15469</v>
      </c>
      <c r="L4466" t="s">
        <v>214</v>
      </c>
    </row>
    <row r="4467" spans="11:12">
      <c r="K4467" s="435">
        <v>15470</v>
      </c>
      <c r="L4467" t="s">
        <v>214</v>
      </c>
    </row>
    <row r="4468" spans="11:12">
      <c r="K4468" s="435">
        <v>15472</v>
      </c>
      <c r="L4468" t="s">
        <v>214</v>
      </c>
    </row>
    <row r="4469" spans="11:12">
      <c r="K4469" s="435">
        <v>15473</v>
      </c>
      <c r="L4469" t="s">
        <v>214</v>
      </c>
    </row>
    <row r="4470" spans="11:12">
      <c r="K4470" s="435">
        <v>15474</v>
      </c>
      <c r="L4470" t="s">
        <v>214</v>
      </c>
    </row>
    <row r="4471" spans="11:12">
      <c r="K4471" s="435">
        <v>15475</v>
      </c>
      <c r="L4471" t="s">
        <v>214</v>
      </c>
    </row>
    <row r="4472" spans="11:12">
      <c r="K4472" s="435">
        <v>15476</v>
      </c>
      <c r="L4472" t="s">
        <v>214</v>
      </c>
    </row>
    <row r="4473" spans="11:12">
      <c r="K4473" s="435">
        <v>15477</v>
      </c>
      <c r="L4473" t="s">
        <v>214</v>
      </c>
    </row>
    <row r="4474" spans="11:12">
      <c r="K4474" s="435">
        <v>15478</v>
      </c>
      <c r="L4474" t="s">
        <v>214</v>
      </c>
    </row>
    <row r="4475" spans="11:12">
      <c r="K4475" s="435">
        <v>15479</v>
      </c>
      <c r="L4475" t="s">
        <v>214</v>
      </c>
    </row>
    <row r="4476" spans="11:12">
      <c r="K4476" s="435">
        <v>15480</v>
      </c>
      <c r="L4476" t="s">
        <v>214</v>
      </c>
    </row>
    <row r="4477" spans="11:12">
      <c r="K4477" s="435">
        <v>15482</v>
      </c>
      <c r="L4477" t="s">
        <v>214</v>
      </c>
    </row>
    <row r="4478" spans="11:12">
      <c r="K4478" s="435">
        <v>15483</v>
      </c>
      <c r="L4478" t="s">
        <v>214</v>
      </c>
    </row>
    <row r="4479" spans="11:12">
      <c r="K4479" s="435">
        <v>15484</v>
      </c>
      <c r="L4479" t="s">
        <v>214</v>
      </c>
    </row>
    <row r="4480" spans="11:12">
      <c r="K4480" s="435">
        <v>15486</v>
      </c>
      <c r="L4480" t="s">
        <v>214</v>
      </c>
    </row>
    <row r="4481" spans="11:12">
      <c r="K4481" s="435">
        <v>15489</v>
      </c>
      <c r="L4481" t="s">
        <v>214</v>
      </c>
    </row>
    <row r="4482" spans="11:12">
      <c r="K4482" s="435">
        <v>15490</v>
      </c>
      <c r="L4482" t="s">
        <v>214</v>
      </c>
    </row>
    <row r="4483" spans="11:12">
      <c r="K4483" s="435">
        <v>15492</v>
      </c>
      <c r="L4483" t="s">
        <v>214</v>
      </c>
    </row>
    <row r="4484" spans="11:12">
      <c r="K4484" s="435">
        <v>15501</v>
      </c>
      <c r="L4484" t="s">
        <v>214</v>
      </c>
    </row>
    <row r="4485" spans="11:12">
      <c r="K4485" s="435">
        <v>15502</v>
      </c>
      <c r="L4485" t="s">
        <v>214</v>
      </c>
    </row>
    <row r="4486" spans="11:12">
      <c r="K4486" s="435">
        <v>15510</v>
      </c>
      <c r="L4486" t="s">
        <v>214</v>
      </c>
    </row>
    <row r="4487" spans="11:12">
      <c r="K4487" s="435">
        <v>15520</v>
      </c>
      <c r="L4487" t="s">
        <v>214</v>
      </c>
    </row>
    <row r="4488" spans="11:12">
      <c r="K4488" s="435">
        <v>15521</v>
      </c>
      <c r="L4488" t="s">
        <v>214</v>
      </c>
    </row>
    <row r="4489" spans="11:12">
      <c r="K4489" s="435">
        <v>15522</v>
      </c>
      <c r="L4489" t="s">
        <v>214</v>
      </c>
    </row>
    <row r="4490" spans="11:12">
      <c r="K4490" s="435">
        <v>15530</v>
      </c>
      <c r="L4490" t="s">
        <v>214</v>
      </c>
    </row>
    <row r="4491" spans="11:12">
      <c r="K4491" s="435">
        <v>15531</v>
      </c>
      <c r="L4491" t="s">
        <v>214</v>
      </c>
    </row>
    <row r="4492" spans="11:12">
      <c r="K4492" s="435">
        <v>15532</v>
      </c>
      <c r="L4492" t="s">
        <v>214</v>
      </c>
    </row>
    <row r="4493" spans="11:12">
      <c r="K4493" s="435">
        <v>15533</v>
      </c>
      <c r="L4493" t="s">
        <v>214</v>
      </c>
    </row>
    <row r="4494" spans="11:12">
      <c r="K4494" s="435">
        <v>15534</v>
      </c>
      <c r="L4494" t="s">
        <v>214</v>
      </c>
    </row>
    <row r="4495" spans="11:12">
      <c r="K4495" s="435">
        <v>15535</v>
      </c>
      <c r="L4495" t="s">
        <v>214</v>
      </c>
    </row>
    <row r="4496" spans="11:12">
      <c r="K4496" s="435">
        <v>15536</v>
      </c>
      <c r="L4496" t="s">
        <v>214</v>
      </c>
    </row>
    <row r="4497" spans="11:12">
      <c r="K4497" s="435">
        <v>15537</v>
      </c>
      <c r="L4497" t="s">
        <v>214</v>
      </c>
    </row>
    <row r="4498" spans="11:12">
      <c r="K4498" s="435">
        <v>15538</v>
      </c>
      <c r="L4498" t="s">
        <v>214</v>
      </c>
    </row>
    <row r="4499" spans="11:12">
      <c r="K4499" s="435">
        <v>15539</v>
      </c>
      <c r="L4499" t="s">
        <v>214</v>
      </c>
    </row>
    <row r="4500" spans="11:12">
      <c r="K4500" s="435">
        <v>15540</v>
      </c>
      <c r="L4500" t="s">
        <v>214</v>
      </c>
    </row>
    <row r="4501" spans="11:12">
      <c r="K4501" s="435">
        <v>15541</v>
      </c>
      <c r="L4501" t="s">
        <v>214</v>
      </c>
    </row>
    <row r="4502" spans="11:12">
      <c r="K4502" s="435">
        <v>15542</v>
      </c>
      <c r="L4502" t="s">
        <v>214</v>
      </c>
    </row>
    <row r="4503" spans="11:12">
      <c r="K4503" s="435">
        <v>15544</v>
      </c>
      <c r="L4503" t="s">
        <v>214</v>
      </c>
    </row>
    <row r="4504" spans="11:12">
      <c r="K4504" s="435">
        <v>15545</v>
      </c>
      <c r="L4504" t="s">
        <v>214</v>
      </c>
    </row>
    <row r="4505" spans="11:12">
      <c r="K4505" s="435">
        <v>15546</v>
      </c>
      <c r="L4505" t="s">
        <v>214</v>
      </c>
    </row>
    <row r="4506" spans="11:12">
      <c r="K4506" s="435">
        <v>15547</v>
      </c>
      <c r="L4506" t="s">
        <v>214</v>
      </c>
    </row>
    <row r="4507" spans="11:12">
      <c r="K4507" s="435">
        <v>15550</v>
      </c>
      <c r="L4507" t="s">
        <v>214</v>
      </c>
    </row>
    <row r="4508" spans="11:12">
      <c r="K4508" s="435">
        <v>15551</v>
      </c>
      <c r="L4508" t="s">
        <v>214</v>
      </c>
    </row>
    <row r="4509" spans="11:12">
      <c r="K4509" s="435">
        <v>15552</v>
      </c>
      <c r="L4509" t="s">
        <v>214</v>
      </c>
    </row>
    <row r="4510" spans="11:12">
      <c r="K4510" s="435">
        <v>15554</v>
      </c>
      <c r="L4510" t="s">
        <v>214</v>
      </c>
    </row>
    <row r="4511" spans="11:12">
      <c r="K4511" s="435">
        <v>15555</v>
      </c>
      <c r="L4511" t="s">
        <v>214</v>
      </c>
    </row>
    <row r="4512" spans="11:12">
      <c r="K4512" s="435">
        <v>15557</v>
      </c>
      <c r="L4512" t="s">
        <v>214</v>
      </c>
    </row>
    <row r="4513" spans="11:12">
      <c r="K4513" s="435">
        <v>15558</v>
      </c>
      <c r="L4513" t="s">
        <v>214</v>
      </c>
    </row>
    <row r="4514" spans="11:12">
      <c r="K4514" s="435">
        <v>15559</v>
      </c>
      <c r="L4514" t="s">
        <v>214</v>
      </c>
    </row>
    <row r="4515" spans="11:12">
      <c r="K4515" s="435">
        <v>15560</v>
      </c>
      <c r="L4515" t="s">
        <v>214</v>
      </c>
    </row>
    <row r="4516" spans="11:12">
      <c r="K4516" s="435">
        <v>15561</v>
      </c>
      <c r="L4516" t="s">
        <v>214</v>
      </c>
    </row>
    <row r="4517" spans="11:12">
      <c r="K4517" s="435">
        <v>15562</v>
      </c>
      <c r="L4517" t="s">
        <v>214</v>
      </c>
    </row>
    <row r="4518" spans="11:12">
      <c r="K4518" s="435">
        <v>15563</v>
      </c>
      <c r="L4518" t="s">
        <v>214</v>
      </c>
    </row>
    <row r="4519" spans="11:12">
      <c r="K4519" s="435">
        <v>15564</v>
      </c>
      <c r="L4519" t="s">
        <v>214</v>
      </c>
    </row>
    <row r="4520" spans="11:12">
      <c r="K4520" s="435">
        <v>15601</v>
      </c>
      <c r="L4520" t="s">
        <v>214</v>
      </c>
    </row>
    <row r="4521" spans="11:12">
      <c r="K4521" s="435">
        <v>15610</v>
      </c>
      <c r="L4521" t="s">
        <v>214</v>
      </c>
    </row>
    <row r="4522" spans="11:12">
      <c r="K4522" s="435">
        <v>15611</v>
      </c>
      <c r="L4522" t="s">
        <v>214</v>
      </c>
    </row>
    <row r="4523" spans="11:12">
      <c r="K4523" s="435">
        <v>15612</v>
      </c>
      <c r="L4523" t="s">
        <v>214</v>
      </c>
    </row>
    <row r="4524" spans="11:12">
      <c r="K4524" s="435">
        <v>15613</v>
      </c>
      <c r="L4524" t="s">
        <v>214</v>
      </c>
    </row>
    <row r="4525" spans="11:12">
      <c r="K4525" s="435">
        <v>15615</v>
      </c>
      <c r="L4525" t="s">
        <v>214</v>
      </c>
    </row>
    <row r="4526" spans="11:12">
      <c r="K4526" s="435">
        <v>15616</v>
      </c>
      <c r="L4526" t="s">
        <v>214</v>
      </c>
    </row>
    <row r="4527" spans="11:12">
      <c r="K4527" s="435">
        <v>15617</v>
      </c>
      <c r="L4527" t="s">
        <v>214</v>
      </c>
    </row>
    <row r="4528" spans="11:12">
      <c r="K4528" s="435">
        <v>15618</v>
      </c>
      <c r="L4528" t="s">
        <v>214</v>
      </c>
    </row>
    <row r="4529" spans="11:12">
      <c r="K4529" s="435">
        <v>15620</v>
      </c>
      <c r="L4529" t="s">
        <v>214</v>
      </c>
    </row>
    <row r="4530" spans="11:12">
      <c r="K4530" s="435">
        <v>15621</v>
      </c>
      <c r="L4530" t="s">
        <v>214</v>
      </c>
    </row>
    <row r="4531" spans="11:12">
      <c r="K4531" s="435">
        <v>15622</v>
      </c>
      <c r="L4531" t="s">
        <v>214</v>
      </c>
    </row>
    <row r="4532" spans="11:12">
      <c r="K4532" s="435">
        <v>15623</v>
      </c>
      <c r="L4532" t="s">
        <v>214</v>
      </c>
    </row>
    <row r="4533" spans="11:12">
      <c r="K4533" s="435">
        <v>15624</v>
      </c>
      <c r="L4533" t="s">
        <v>214</v>
      </c>
    </row>
    <row r="4534" spans="11:12">
      <c r="K4534" s="435">
        <v>15625</v>
      </c>
      <c r="L4534" t="s">
        <v>214</v>
      </c>
    </row>
    <row r="4535" spans="11:12">
      <c r="K4535" s="435">
        <v>15626</v>
      </c>
      <c r="L4535" t="s">
        <v>214</v>
      </c>
    </row>
    <row r="4536" spans="11:12">
      <c r="K4536" s="435">
        <v>15627</v>
      </c>
      <c r="L4536" t="s">
        <v>214</v>
      </c>
    </row>
    <row r="4537" spans="11:12">
      <c r="K4537" s="435">
        <v>15628</v>
      </c>
      <c r="L4537" t="s">
        <v>214</v>
      </c>
    </row>
    <row r="4538" spans="11:12">
      <c r="K4538" s="435">
        <v>15629</v>
      </c>
      <c r="L4538" t="s">
        <v>214</v>
      </c>
    </row>
    <row r="4539" spans="11:12">
      <c r="K4539" s="435">
        <v>15631</v>
      </c>
      <c r="L4539" t="s">
        <v>214</v>
      </c>
    </row>
    <row r="4540" spans="11:12">
      <c r="K4540" s="435">
        <v>15632</v>
      </c>
      <c r="L4540" t="s">
        <v>214</v>
      </c>
    </row>
    <row r="4541" spans="11:12">
      <c r="K4541" s="435">
        <v>15633</v>
      </c>
      <c r="L4541" t="s">
        <v>214</v>
      </c>
    </row>
    <row r="4542" spans="11:12">
      <c r="K4542" s="435">
        <v>15634</v>
      </c>
      <c r="L4542" t="s">
        <v>214</v>
      </c>
    </row>
    <row r="4543" spans="11:12">
      <c r="K4543" s="435">
        <v>15635</v>
      </c>
      <c r="L4543" t="s">
        <v>214</v>
      </c>
    </row>
    <row r="4544" spans="11:12">
      <c r="K4544" s="435">
        <v>15636</v>
      </c>
      <c r="L4544" t="s">
        <v>214</v>
      </c>
    </row>
    <row r="4545" spans="11:12">
      <c r="K4545" s="435">
        <v>15637</v>
      </c>
      <c r="L4545" t="s">
        <v>214</v>
      </c>
    </row>
    <row r="4546" spans="11:12">
      <c r="K4546" s="435">
        <v>15638</v>
      </c>
      <c r="L4546" t="s">
        <v>214</v>
      </c>
    </row>
    <row r="4547" spans="11:12">
      <c r="K4547" s="435">
        <v>15639</v>
      </c>
      <c r="L4547" t="s">
        <v>214</v>
      </c>
    </row>
    <row r="4548" spans="11:12">
      <c r="K4548" s="435">
        <v>15640</v>
      </c>
      <c r="L4548" t="s">
        <v>214</v>
      </c>
    </row>
    <row r="4549" spans="11:12">
      <c r="K4549" s="435">
        <v>15641</v>
      </c>
      <c r="L4549" t="s">
        <v>214</v>
      </c>
    </row>
    <row r="4550" spans="11:12">
      <c r="K4550" s="435">
        <v>15642</v>
      </c>
      <c r="L4550" t="s">
        <v>214</v>
      </c>
    </row>
    <row r="4551" spans="11:12">
      <c r="K4551" s="435">
        <v>15644</v>
      </c>
      <c r="L4551" t="s">
        <v>214</v>
      </c>
    </row>
    <row r="4552" spans="11:12">
      <c r="K4552" s="435">
        <v>15646</v>
      </c>
      <c r="L4552" t="s">
        <v>214</v>
      </c>
    </row>
    <row r="4553" spans="11:12">
      <c r="K4553" s="435">
        <v>15647</v>
      </c>
      <c r="L4553" t="s">
        <v>214</v>
      </c>
    </row>
    <row r="4554" spans="11:12">
      <c r="K4554" s="435">
        <v>15650</v>
      </c>
      <c r="L4554" t="s">
        <v>214</v>
      </c>
    </row>
    <row r="4555" spans="11:12">
      <c r="K4555" s="435">
        <v>15655</v>
      </c>
      <c r="L4555" t="s">
        <v>214</v>
      </c>
    </row>
    <row r="4556" spans="11:12">
      <c r="K4556" s="435">
        <v>15656</v>
      </c>
      <c r="L4556" t="s">
        <v>214</v>
      </c>
    </row>
    <row r="4557" spans="11:12">
      <c r="K4557" s="435">
        <v>15658</v>
      </c>
      <c r="L4557" t="s">
        <v>214</v>
      </c>
    </row>
    <row r="4558" spans="11:12">
      <c r="K4558" s="435">
        <v>15660</v>
      </c>
      <c r="L4558" t="s">
        <v>214</v>
      </c>
    </row>
    <row r="4559" spans="11:12">
      <c r="K4559" s="435">
        <v>15661</v>
      </c>
      <c r="L4559" t="s">
        <v>214</v>
      </c>
    </row>
    <row r="4560" spans="11:12">
      <c r="K4560" s="435">
        <v>15662</v>
      </c>
      <c r="L4560" t="s">
        <v>214</v>
      </c>
    </row>
    <row r="4561" spans="11:12">
      <c r="K4561" s="435">
        <v>15663</v>
      </c>
      <c r="L4561" t="s">
        <v>214</v>
      </c>
    </row>
    <row r="4562" spans="11:12">
      <c r="K4562" s="435">
        <v>15665</v>
      </c>
      <c r="L4562" t="s">
        <v>214</v>
      </c>
    </row>
    <row r="4563" spans="11:12">
      <c r="K4563" s="435">
        <v>15666</v>
      </c>
      <c r="L4563" t="s">
        <v>214</v>
      </c>
    </row>
    <row r="4564" spans="11:12">
      <c r="K4564" s="435">
        <v>15668</v>
      </c>
      <c r="L4564" t="s">
        <v>214</v>
      </c>
    </row>
    <row r="4565" spans="11:12">
      <c r="K4565" s="435">
        <v>15670</v>
      </c>
      <c r="L4565" t="s">
        <v>214</v>
      </c>
    </row>
    <row r="4566" spans="11:12">
      <c r="K4566" s="435">
        <v>15671</v>
      </c>
      <c r="L4566" t="s">
        <v>214</v>
      </c>
    </row>
    <row r="4567" spans="11:12">
      <c r="K4567" s="435">
        <v>15672</v>
      </c>
      <c r="L4567" t="s">
        <v>214</v>
      </c>
    </row>
    <row r="4568" spans="11:12">
      <c r="K4568" s="435">
        <v>15673</v>
      </c>
      <c r="L4568" t="s">
        <v>214</v>
      </c>
    </row>
    <row r="4569" spans="11:12">
      <c r="K4569" s="435">
        <v>15675</v>
      </c>
      <c r="L4569" t="s">
        <v>214</v>
      </c>
    </row>
    <row r="4570" spans="11:12">
      <c r="K4570" s="435">
        <v>15676</v>
      </c>
      <c r="L4570" t="s">
        <v>214</v>
      </c>
    </row>
    <row r="4571" spans="11:12">
      <c r="K4571" s="435">
        <v>15677</v>
      </c>
      <c r="L4571" t="s">
        <v>214</v>
      </c>
    </row>
    <row r="4572" spans="11:12">
      <c r="K4572" s="435">
        <v>15678</v>
      </c>
      <c r="L4572" t="s">
        <v>214</v>
      </c>
    </row>
    <row r="4573" spans="11:12">
      <c r="K4573" s="435">
        <v>15679</v>
      </c>
      <c r="L4573" t="s">
        <v>214</v>
      </c>
    </row>
    <row r="4574" spans="11:12">
      <c r="K4574" s="435">
        <v>15680</v>
      </c>
      <c r="L4574" t="s">
        <v>214</v>
      </c>
    </row>
    <row r="4575" spans="11:12">
      <c r="K4575" s="435">
        <v>15681</v>
      </c>
      <c r="L4575" t="s">
        <v>214</v>
      </c>
    </row>
    <row r="4576" spans="11:12">
      <c r="K4576" s="435">
        <v>15683</v>
      </c>
      <c r="L4576" t="s">
        <v>214</v>
      </c>
    </row>
    <row r="4577" spans="11:12">
      <c r="K4577" s="435">
        <v>15684</v>
      </c>
      <c r="L4577" t="s">
        <v>214</v>
      </c>
    </row>
    <row r="4578" spans="11:12">
      <c r="K4578" s="435">
        <v>15686</v>
      </c>
      <c r="L4578" t="s">
        <v>214</v>
      </c>
    </row>
    <row r="4579" spans="11:12">
      <c r="K4579" s="435">
        <v>15687</v>
      </c>
      <c r="L4579" t="s">
        <v>214</v>
      </c>
    </row>
    <row r="4580" spans="11:12">
      <c r="K4580" s="435">
        <v>15688</v>
      </c>
      <c r="L4580" t="s">
        <v>214</v>
      </c>
    </row>
    <row r="4581" spans="11:12">
      <c r="K4581" s="435">
        <v>15689</v>
      </c>
      <c r="L4581" t="s">
        <v>214</v>
      </c>
    </row>
    <row r="4582" spans="11:12">
      <c r="K4582" s="435">
        <v>15690</v>
      </c>
      <c r="L4582" t="s">
        <v>214</v>
      </c>
    </row>
    <row r="4583" spans="11:12">
      <c r="K4583" s="435">
        <v>15691</v>
      </c>
      <c r="L4583" t="s">
        <v>214</v>
      </c>
    </row>
    <row r="4584" spans="11:12">
      <c r="K4584" s="435">
        <v>15692</v>
      </c>
      <c r="L4584" t="s">
        <v>214</v>
      </c>
    </row>
    <row r="4585" spans="11:12">
      <c r="K4585" s="435">
        <v>15693</v>
      </c>
      <c r="L4585" t="s">
        <v>214</v>
      </c>
    </row>
    <row r="4586" spans="11:12">
      <c r="K4586" s="435">
        <v>15695</v>
      </c>
      <c r="L4586" t="s">
        <v>214</v>
      </c>
    </row>
    <row r="4587" spans="11:12">
      <c r="K4587" s="435">
        <v>15696</v>
      </c>
      <c r="L4587" t="s">
        <v>214</v>
      </c>
    </row>
    <row r="4588" spans="11:12">
      <c r="K4588" s="435">
        <v>15697</v>
      </c>
      <c r="L4588" t="s">
        <v>214</v>
      </c>
    </row>
    <row r="4589" spans="11:12">
      <c r="K4589" s="435">
        <v>15698</v>
      </c>
      <c r="L4589" t="s">
        <v>214</v>
      </c>
    </row>
    <row r="4590" spans="11:12">
      <c r="K4590" s="435">
        <v>15701</v>
      </c>
      <c r="L4590" t="s">
        <v>214</v>
      </c>
    </row>
    <row r="4591" spans="11:12">
      <c r="K4591" s="435">
        <v>15710</v>
      </c>
      <c r="L4591" t="s">
        <v>214</v>
      </c>
    </row>
    <row r="4592" spans="11:12">
      <c r="K4592" s="435">
        <v>15711</v>
      </c>
      <c r="L4592" t="s">
        <v>214</v>
      </c>
    </row>
    <row r="4593" spans="11:12">
      <c r="K4593" s="435">
        <v>15712</v>
      </c>
      <c r="L4593" t="s">
        <v>214</v>
      </c>
    </row>
    <row r="4594" spans="11:12">
      <c r="K4594" s="435">
        <v>15713</v>
      </c>
      <c r="L4594" t="s">
        <v>214</v>
      </c>
    </row>
    <row r="4595" spans="11:12">
      <c r="K4595" s="435">
        <v>15714</v>
      </c>
      <c r="L4595" t="s">
        <v>214</v>
      </c>
    </row>
    <row r="4596" spans="11:12">
      <c r="K4596" s="435">
        <v>15715</v>
      </c>
      <c r="L4596" t="s">
        <v>214</v>
      </c>
    </row>
    <row r="4597" spans="11:12">
      <c r="K4597" s="435">
        <v>15716</v>
      </c>
      <c r="L4597" t="s">
        <v>214</v>
      </c>
    </row>
    <row r="4598" spans="11:12">
      <c r="K4598" s="435">
        <v>15717</v>
      </c>
      <c r="L4598" t="s">
        <v>214</v>
      </c>
    </row>
    <row r="4599" spans="11:12">
      <c r="K4599" s="435">
        <v>15721</v>
      </c>
      <c r="L4599" t="s">
        <v>214</v>
      </c>
    </row>
    <row r="4600" spans="11:12">
      <c r="K4600" s="435">
        <v>15722</v>
      </c>
      <c r="L4600" t="s">
        <v>214</v>
      </c>
    </row>
    <row r="4601" spans="11:12">
      <c r="K4601" s="435">
        <v>15723</v>
      </c>
      <c r="L4601" t="s">
        <v>214</v>
      </c>
    </row>
    <row r="4602" spans="11:12">
      <c r="K4602" s="435">
        <v>15724</v>
      </c>
      <c r="L4602" t="s">
        <v>214</v>
      </c>
    </row>
    <row r="4603" spans="11:12">
      <c r="K4603" s="435">
        <v>15725</v>
      </c>
      <c r="L4603" t="s">
        <v>214</v>
      </c>
    </row>
    <row r="4604" spans="11:12">
      <c r="K4604" s="435">
        <v>15727</v>
      </c>
      <c r="L4604" t="s">
        <v>214</v>
      </c>
    </row>
    <row r="4605" spans="11:12">
      <c r="K4605" s="435">
        <v>15728</v>
      </c>
      <c r="L4605" t="s">
        <v>214</v>
      </c>
    </row>
    <row r="4606" spans="11:12">
      <c r="K4606" s="435">
        <v>15729</v>
      </c>
      <c r="L4606" t="s">
        <v>214</v>
      </c>
    </row>
    <row r="4607" spans="11:12">
      <c r="K4607" s="435">
        <v>15730</v>
      </c>
      <c r="L4607" t="s">
        <v>214</v>
      </c>
    </row>
    <row r="4608" spans="11:12">
      <c r="K4608" s="435">
        <v>15731</v>
      </c>
      <c r="L4608" t="s">
        <v>214</v>
      </c>
    </row>
    <row r="4609" spans="11:12">
      <c r="K4609" s="435">
        <v>15732</v>
      </c>
      <c r="L4609" t="s">
        <v>214</v>
      </c>
    </row>
    <row r="4610" spans="11:12">
      <c r="K4610" s="435">
        <v>15733</v>
      </c>
      <c r="L4610" t="s">
        <v>214</v>
      </c>
    </row>
    <row r="4611" spans="11:12">
      <c r="K4611" s="435">
        <v>15734</v>
      </c>
      <c r="L4611" t="s">
        <v>214</v>
      </c>
    </row>
    <row r="4612" spans="11:12">
      <c r="K4612" s="435">
        <v>15736</v>
      </c>
      <c r="L4612" t="s">
        <v>214</v>
      </c>
    </row>
    <row r="4613" spans="11:12">
      <c r="K4613" s="435">
        <v>15737</v>
      </c>
      <c r="L4613" t="s">
        <v>214</v>
      </c>
    </row>
    <row r="4614" spans="11:12">
      <c r="K4614" s="435">
        <v>15738</v>
      </c>
      <c r="L4614" t="s">
        <v>214</v>
      </c>
    </row>
    <row r="4615" spans="11:12">
      <c r="K4615" s="435">
        <v>15739</v>
      </c>
      <c r="L4615" t="s">
        <v>214</v>
      </c>
    </row>
    <row r="4616" spans="11:12">
      <c r="K4616" s="435">
        <v>15741</v>
      </c>
      <c r="L4616" t="s">
        <v>214</v>
      </c>
    </row>
    <row r="4617" spans="11:12">
      <c r="K4617" s="435">
        <v>15742</v>
      </c>
      <c r="L4617" t="s">
        <v>214</v>
      </c>
    </row>
    <row r="4618" spans="11:12">
      <c r="K4618" s="435">
        <v>15744</v>
      </c>
      <c r="L4618" t="s">
        <v>214</v>
      </c>
    </row>
    <row r="4619" spans="11:12">
      <c r="K4619" s="435">
        <v>15745</v>
      </c>
      <c r="L4619" t="s">
        <v>214</v>
      </c>
    </row>
    <row r="4620" spans="11:12">
      <c r="K4620" s="435">
        <v>15746</v>
      </c>
      <c r="L4620" t="s">
        <v>214</v>
      </c>
    </row>
    <row r="4621" spans="11:12">
      <c r="K4621" s="435">
        <v>15747</v>
      </c>
      <c r="L4621" t="s">
        <v>214</v>
      </c>
    </row>
    <row r="4622" spans="11:12">
      <c r="K4622" s="435">
        <v>15748</v>
      </c>
      <c r="L4622" t="s">
        <v>214</v>
      </c>
    </row>
    <row r="4623" spans="11:12">
      <c r="K4623" s="435">
        <v>15750</v>
      </c>
      <c r="L4623" t="s">
        <v>214</v>
      </c>
    </row>
    <row r="4624" spans="11:12">
      <c r="K4624" s="435">
        <v>15752</v>
      </c>
      <c r="L4624" t="s">
        <v>214</v>
      </c>
    </row>
    <row r="4625" spans="11:12">
      <c r="K4625" s="435">
        <v>15753</v>
      </c>
      <c r="L4625" t="s">
        <v>214</v>
      </c>
    </row>
    <row r="4626" spans="11:12">
      <c r="K4626" s="435">
        <v>15754</v>
      </c>
      <c r="L4626" t="s">
        <v>214</v>
      </c>
    </row>
    <row r="4627" spans="11:12">
      <c r="K4627" s="435">
        <v>15756</v>
      </c>
      <c r="L4627" t="s">
        <v>214</v>
      </c>
    </row>
    <row r="4628" spans="11:12">
      <c r="K4628" s="435">
        <v>15757</v>
      </c>
      <c r="L4628" t="s">
        <v>214</v>
      </c>
    </row>
    <row r="4629" spans="11:12">
      <c r="K4629" s="435">
        <v>15759</v>
      </c>
      <c r="L4629" t="s">
        <v>214</v>
      </c>
    </row>
    <row r="4630" spans="11:12">
      <c r="K4630" s="435">
        <v>15760</v>
      </c>
      <c r="L4630" t="s">
        <v>214</v>
      </c>
    </row>
    <row r="4631" spans="11:12">
      <c r="K4631" s="435">
        <v>15761</v>
      </c>
      <c r="L4631" t="s">
        <v>214</v>
      </c>
    </row>
    <row r="4632" spans="11:12">
      <c r="K4632" s="435">
        <v>15762</v>
      </c>
      <c r="L4632" t="s">
        <v>214</v>
      </c>
    </row>
    <row r="4633" spans="11:12">
      <c r="K4633" s="435">
        <v>15764</v>
      </c>
      <c r="L4633" t="s">
        <v>214</v>
      </c>
    </row>
    <row r="4634" spans="11:12">
      <c r="K4634" s="435">
        <v>15765</v>
      </c>
      <c r="L4634" t="s">
        <v>214</v>
      </c>
    </row>
    <row r="4635" spans="11:12">
      <c r="K4635" s="435">
        <v>15767</v>
      </c>
      <c r="L4635" t="s">
        <v>214</v>
      </c>
    </row>
    <row r="4636" spans="11:12">
      <c r="K4636" s="435">
        <v>15770</v>
      </c>
      <c r="L4636" t="s">
        <v>214</v>
      </c>
    </row>
    <row r="4637" spans="11:12">
      <c r="K4637" s="435">
        <v>15771</v>
      </c>
      <c r="L4637" t="s">
        <v>214</v>
      </c>
    </row>
    <row r="4638" spans="11:12">
      <c r="K4638" s="435">
        <v>15772</v>
      </c>
      <c r="L4638" t="s">
        <v>214</v>
      </c>
    </row>
    <row r="4639" spans="11:12">
      <c r="K4639" s="435">
        <v>15773</v>
      </c>
      <c r="L4639" t="s">
        <v>214</v>
      </c>
    </row>
    <row r="4640" spans="11:12">
      <c r="K4640" s="435">
        <v>15774</v>
      </c>
      <c r="L4640" t="s">
        <v>214</v>
      </c>
    </row>
    <row r="4641" spans="11:12">
      <c r="K4641" s="435">
        <v>15775</v>
      </c>
      <c r="L4641" t="s">
        <v>214</v>
      </c>
    </row>
    <row r="4642" spans="11:12">
      <c r="K4642" s="435">
        <v>15776</v>
      </c>
      <c r="L4642" t="s">
        <v>214</v>
      </c>
    </row>
    <row r="4643" spans="11:12">
      <c r="K4643" s="435">
        <v>15777</v>
      </c>
      <c r="L4643" t="s">
        <v>214</v>
      </c>
    </row>
    <row r="4644" spans="11:12">
      <c r="K4644" s="435">
        <v>15778</v>
      </c>
      <c r="L4644" t="s">
        <v>214</v>
      </c>
    </row>
    <row r="4645" spans="11:12">
      <c r="K4645" s="435">
        <v>15779</v>
      </c>
      <c r="L4645" t="s">
        <v>214</v>
      </c>
    </row>
    <row r="4646" spans="11:12">
      <c r="K4646" s="435">
        <v>15780</v>
      </c>
      <c r="L4646" t="s">
        <v>214</v>
      </c>
    </row>
    <row r="4647" spans="11:12">
      <c r="K4647" s="435">
        <v>15781</v>
      </c>
      <c r="L4647" t="s">
        <v>214</v>
      </c>
    </row>
    <row r="4648" spans="11:12">
      <c r="K4648" s="435">
        <v>15783</v>
      </c>
      <c r="L4648" t="s">
        <v>214</v>
      </c>
    </row>
    <row r="4649" spans="11:12">
      <c r="K4649" s="435">
        <v>15784</v>
      </c>
      <c r="L4649" t="s">
        <v>214</v>
      </c>
    </row>
    <row r="4650" spans="11:12">
      <c r="K4650" s="435">
        <v>15801</v>
      </c>
      <c r="L4650" t="s">
        <v>214</v>
      </c>
    </row>
    <row r="4651" spans="11:12">
      <c r="K4651" s="435">
        <v>15821</v>
      </c>
      <c r="L4651" t="s">
        <v>219</v>
      </c>
    </row>
    <row r="4652" spans="11:12">
      <c r="K4652" s="435">
        <v>15823</v>
      </c>
      <c r="L4652" t="s">
        <v>214</v>
      </c>
    </row>
    <row r="4653" spans="11:12">
      <c r="K4653" s="435">
        <v>15824</v>
      </c>
      <c r="L4653" t="s">
        <v>214</v>
      </c>
    </row>
    <row r="4654" spans="11:12">
      <c r="K4654" s="435">
        <v>15825</v>
      </c>
      <c r="L4654" t="s">
        <v>214</v>
      </c>
    </row>
    <row r="4655" spans="11:12">
      <c r="K4655" s="435">
        <v>15827</v>
      </c>
      <c r="L4655" t="s">
        <v>214</v>
      </c>
    </row>
    <row r="4656" spans="11:12">
      <c r="K4656" s="435">
        <v>15828</v>
      </c>
      <c r="L4656" t="s">
        <v>214</v>
      </c>
    </row>
    <row r="4657" spans="11:12">
      <c r="K4657" s="435">
        <v>15829</v>
      </c>
      <c r="L4657" t="s">
        <v>214</v>
      </c>
    </row>
    <row r="4658" spans="11:12">
      <c r="K4658" s="435">
        <v>15832</v>
      </c>
      <c r="L4658" t="s">
        <v>214</v>
      </c>
    </row>
    <row r="4659" spans="11:12">
      <c r="K4659" s="435">
        <v>15834</v>
      </c>
      <c r="L4659" t="s">
        <v>219</v>
      </c>
    </row>
    <row r="4660" spans="11:12">
      <c r="K4660" s="435">
        <v>15840</v>
      </c>
      <c r="L4660" t="s">
        <v>214</v>
      </c>
    </row>
    <row r="4661" spans="11:12">
      <c r="K4661" s="435">
        <v>15841</v>
      </c>
      <c r="L4661" t="s">
        <v>214</v>
      </c>
    </row>
    <row r="4662" spans="11:12">
      <c r="K4662" s="435">
        <v>15845</v>
      </c>
      <c r="L4662" t="s">
        <v>219</v>
      </c>
    </row>
    <row r="4663" spans="11:12">
      <c r="K4663" s="435">
        <v>15846</v>
      </c>
      <c r="L4663" t="s">
        <v>219</v>
      </c>
    </row>
    <row r="4664" spans="11:12">
      <c r="K4664" s="435">
        <v>15847</v>
      </c>
      <c r="L4664" t="s">
        <v>214</v>
      </c>
    </row>
    <row r="4665" spans="11:12">
      <c r="K4665" s="435">
        <v>15848</v>
      </c>
      <c r="L4665" t="s">
        <v>214</v>
      </c>
    </row>
    <row r="4666" spans="11:12">
      <c r="K4666" s="435">
        <v>15849</v>
      </c>
      <c r="L4666" t="s">
        <v>214</v>
      </c>
    </row>
    <row r="4667" spans="11:12">
      <c r="K4667" s="435">
        <v>15851</v>
      </c>
      <c r="L4667" t="s">
        <v>214</v>
      </c>
    </row>
    <row r="4668" spans="11:12">
      <c r="K4668" s="435">
        <v>15853</v>
      </c>
      <c r="L4668" t="s">
        <v>214</v>
      </c>
    </row>
    <row r="4669" spans="11:12">
      <c r="K4669" s="435">
        <v>15856</v>
      </c>
      <c r="L4669" t="s">
        <v>214</v>
      </c>
    </row>
    <row r="4670" spans="11:12">
      <c r="K4670" s="435">
        <v>15857</v>
      </c>
      <c r="L4670" t="s">
        <v>219</v>
      </c>
    </row>
    <row r="4671" spans="11:12">
      <c r="K4671" s="435">
        <v>15860</v>
      </c>
      <c r="L4671" t="s">
        <v>214</v>
      </c>
    </row>
    <row r="4672" spans="11:12">
      <c r="K4672" s="435">
        <v>15861</v>
      </c>
      <c r="L4672" t="s">
        <v>219</v>
      </c>
    </row>
    <row r="4673" spans="11:12">
      <c r="K4673" s="435">
        <v>15863</v>
      </c>
      <c r="L4673" t="s">
        <v>214</v>
      </c>
    </row>
    <row r="4674" spans="11:12">
      <c r="K4674" s="435">
        <v>15864</v>
      </c>
      <c r="L4674" t="s">
        <v>214</v>
      </c>
    </row>
    <row r="4675" spans="11:12">
      <c r="K4675" s="435">
        <v>15865</v>
      </c>
      <c r="L4675" t="s">
        <v>214</v>
      </c>
    </row>
    <row r="4676" spans="11:12">
      <c r="K4676" s="435">
        <v>15866</v>
      </c>
      <c r="L4676" t="s">
        <v>214</v>
      </c>
    </row>
    <row r="4677" spans="11:12">
      <c r="K4677" s="435">
        <v>15868</v>
      </c>
      <c r="L4677" t="s">
        <v>214</v>
      </c>
    </row>
    <row r="4678" spans="11:12">
      <c r="K4678" s="435">
        <v>15870</v>
      </c>
      <c r="L4678" t="s">
        <v>214</v>
      </c>
    </row>
    <row r="4679" spans="11:12">
      <c r="K4679" s="435">
        <v>15901</v>
      </c>
      <c r="L4679" t="s">
        <v>214</v>
      </c>
    </row>
    <row r="4680" spans="11:12">
      <c r="K4680" s="435">
        <v>15902</v>
      </c>
      <c r="L4680" t="s">
        <v>214</v>
      </c>
    </row>
    <row r="4681" spans="11:12">
      <c r="K4681" s="435">
        <v>15904</v>
      </c>
      <c r="L4681" t="s">
        <v>214</v>
      </c>
    </row>
    <row r="4682" spans="11:12">
      <c r="K4682" s="435">
        <v>15905</v>
      </c>
      <c r="L4682" t="s">
        <v>214</v>
      </c>
    </row>
    <row r="4683" spans="11:12">
      <c r="K4683" s="435">
        <v>15906</v>
      </c>
      <c r="L4683" t="s">
        <v>214</v>
      </c>
    </row>
    <row r="4684" spans="11:12">
      <c r="K4684" s="435">
        <v>15909</v>
      </c>
      <c r="L4684" t="s">
        <v>214</v>
      </c>
    </row>
    <row r="4685" spans="11:12">
      <c r="K4685" s="435">
        <v>15920</v>
      </c>
      <c r="L4685" t="s">
        <v>214</v>
      </c>
    </row>
    <row r="4686" spans="11:12">
      <c r="K4686" s="435">
        <v>15921</v>
      </c>
      <c r="L4686" t="s">
        <v>214</v>
      </c>
    </row>
    <row r="4687" spans="11:12">
      <c r="K4687" s="435">
        <v>15922</v>
      </c>
      <c r="L4687" t="s">
        <v>214</v>
      </c>
    </row>
    <row r="4688" spans="11:12">
      <c r="K4688" s="435">
        <v>15923</v>
      </c>
      <c r="L4688" t="s">
        <v>214</v>
      </c>
    </row>
    <row r="4689" spans="11:12">
      <c r="K4689" s="435">
        <v>15924</v>
      </c>
      <c r="L4689" t="s">
        <v>214</v>
      </c>
    </row>
    <row r="4690" spans="11:12">
      <c r="K4690" s="435">
        <v>15925</v>
      </c>
      <c r="L4690" t="s">
        <v>214</v>
      </c>
    </row>
    <row r="4691" spans="11:12">
      <c r="K4691" s="435">
        <v>15926</v>
      </c>
      <c r="L4691" t="s">
        <v>214</v>
      </c>
    </row>
    <row r="4692" spans="11:12">
      <c r="K4692" s="435">
        <v>15927</v>
      </c>
      <c r="L4692" t="s">
        <v>214</v>
      </c>
    </row>
    <row r="4693" spans="11:12">
      <c r="K4693" s="435">
        <v>15928</v>
      </c>
      <c r="L4693" t="s">
        <v>214</v>
      </c>
    </row>
    <row r="4694" spans="11:12">
      <c r="K4694" s="435">
        <v>15929</v>
      </c>
      <c r="L4694" t="s">
        <v>214</v>
      </c>
    </row>
    <row r="4695" spans="11:12">
      <c r="K4695" s="435">
        <v>15930</v>
      </c>
      <c r="L4695" t="s">
        <v>214</v>
      </c>
    </row>
    <row r="4696" spans="11:12">
      <c r="K4696" s="435">
        <v>15931</v>
      </c>
      <c r="L4696" t="s">
        <v>214</v>
      </c>
    </row>
    <row r="4697" spans="11:12">
      <c r="K4697" s="435">
        <v>15934</v>
      </c>
      <c r="L4697" t="s">
        <v>214</v>
      </c>
    </row>
    <row r="4698" spans="11:12">
      <c r="K4698" s="435">
        <v>15935</v>
      </c>
      <c r="L4698" t="s">
        <v>214</v>
      </c>
    </row>
    <row r="4699" spans="11:12">
      <c r="K4699" s="435">
        <v>15936</v>
      </c>
      <c r="L4699" t="s">
        <v>214</v>
      </c>
    </row>
    <row r="4700" spans="11:12">
      <c r="K4700" s="435">
        <v>15937</v>
      </c>
      <c r="L4700" t="s">
        <v>214</v>
      </c>
    </row>
    <row r="4701" spans="11:12">
      <c r="K4701" s="435">
        <v>15938</v>
      </c>
      <c r="L4701" t="s">
        <v>214</v>
      </c>
    </row>
    <row r="4702" spans="11:12">
      <c r="K4702" s="435">
        <v>15940</v>
      </c>
      <c r="L4702" t="s">
        <v>214</v>
      </c>
    </row>
    <row r="4703" spans="11:12">
      <c r="K4703" s="435">
        <v>15942</v>
      </c>
      <c r="L4703" t="s">
        <v>214</v>
      </c>
    </row>
    <row r="4704" spans="11:12">
      <c r="K4704" s="435">
        <v>15943</v>
      </c>
      <c r="L4704" t="s">
        <v>214</v>
      </c>
    </row>
    <row r="4705" spans="11:12">
      <c r="K4705" s="435">
        <v>15944</v>
      </c>
      <c r="L4705" t="s">
        <v>214</v>
      </c>
    </row>
    <row r="4706" spans="11:12">
      <c r="K4706" s="435">
        <v>15945</v>
      </c>
      <c r="L4706" t="s">
        <v>214</v>
      </c>
    </row>
    <row r="4707" spans="11:12">
      <c r="K4707" s="435">
        <v>15946</v>
      </c>
      <c r="L4707" t="s">
        <v>214</v>
      </c>
    </row>
    <row r="4708" spans="11:12">
      <c r="K4708" s="435">
        <v>15948</v>
      </c>
      <c r="L4708" t="s">
        <v>214</v>
      </c>
    </row>
    <row r="4709" spans="11:12">
      <c r="K4709" s="435">
        <v>15949</v>
      </c>
      <c r="L4709" t="s">
        <v>214</v>
      </c>
    </row>
    <row r="4710" spans="11:12">
      <c r="K4710" s="435">
        <v>15951</v>
      </c>
      <c r="L4710" t="s">
        <v>214</v>
      </c>
    </row>
    <row r="4711" spans="11:12">
      <c r="K4711" s="435">
        <v>15952</v>
      </c>
      <c r="L4711" t="s">
        <v>214</v>
      </c>
    </row>
    <row r="4712" spans="11:12">
      <c r="K4712" s="435">
        <v>15953</v>
      </c>
      <c r="L4712" t="s">
        <v>214</v>
      </c>
    </row>
    <row r="4713" spans="11:12">
      <c r="K4713" s="435">
        <v>15954</v>
      </c>
      <c r="L4713" t="s">
        <v>214</v>
      </c>
    </row>
    <row r="4714" spans="11:12">
      <c r="K4714" s="435">
        <v>15955</v>
      </c>
      <c r="L4714" t="s">
        <v>214</v>
      </c>
    </row>
    <row r="4715" spans="11:12">
      <c r="K4715" s="435">
        <v>15956</v>
      </c>
      <c r="L4715" t="s">
        <v>214</v>
      </c>
    </row>
    <row r="4716" spans="11:12">
      <c r="K4716" s="435">
        <v>15957</v>
      </c>
      <c r="L4716" t="s">
        <v>214</v>
      </c>
    </row>
    <row r="4717" spans="11:12">
      <c r="K4717" s="435">
        <v>15958</v>
      </c>
      <c r="L4717" t="s">
        <v>214</v>
      </c>
    </row>
    <row r="4718" spans="11:12">
      <c r="K4718" s="435">
        <v>15960</v>
      </c>
      <c r="L4718" t="s">
        <v>214</v>
      </c>
    </row>
    <row r="4719" spans="11:12">
      <c r="K4719" s="435">
        <v>15961</v>
      </c>
      <c r="L4719" t="s">
        <v>214</v>
      </c>
    </row>
    <row r="4720" spans="11:12">
      <c r="K4720" s="435">
        <v>15962</v>
      </c>
      <c r="L4720" t="s">
        <v>214</v>
      </c>
    </row>
    <row r="4721" spans="11:12">
      <c r="K4721" s="435">
        <v>15963</v>
      </c>
      <c r="L4721" t="s">
        <v>214</v>
      </c>
    </row>
    <row r="4722" spans="11:12">
      <c r="K4722" s="435">
        <v>16001</v>
      </c>
      <c r="L4722" t="s">
        <v>214</v>
      </c>
    </row>
    <row r="4723" spans="11:12">
      <c r="K4723" s="435">
        <v>16002</v>
      </c>
      <c r="L4723" t="s">
        <v>214</v>
      </c>
    </row>
    <row r="4724" spans="11:12">
      <c r="K4724" s="435">
        <v>16020</v>
      </c>
      <c r="L4724" t="s">
        <v>214</v>
      </c>
    </row>
    <row r="4725" spans="11:12">
      <c r="K4725" s="435">
        <v>16022</v>
      </c>
      <c r="L4725" t="s">
        <v>214</v>
      </c>
    </row>
    <row r="4726" spans="11:12">
      <c r="K4726" s="435">
        <v>16023</v>
      </c>
      <c r="L4726" t="s">
        <v>214</v>
      </c>
    </row>
    <row r="4727" spans="11:12">
      <c r="K4727" s="435">
        <v>16024</v>
      </c>
      <c r="L4727" t="s">
        <v>214</v>
      </c>
    </row>
    <row r="4728" spans="11:12">
      <c r="K4728" s="435">
        <v>16025</v>
      </c>
      <c r="L4728" t="s">
        <v>214</v>
      </c>
    </row>
    <row r="4729" spans="11:12">
      <c r="K4729" s="435">
        <v>16027</v>
      </c>
      <c r="L4729" t="s">
        <v>214</v>
      </c>
    </row>
    <row r="4730" spans="11:12">
      <c r="K4730" s="435">
        <v>16028</v>
      </c>
      <c r="L4730" t="s">
        <v>214</v>
      </c>
    </row>
    <row r="4731" spans="11:12">
      <c r="K4731" s="435">
        <v>16029</v>
      </c>
      <c r="L4731" t="s">
        <v>214</v>
      </c>
    </row>
    <row r="4732" spans="11:12">
      <c r="K4732" s="435">
        <v>16030</v>
      </c>
      <c r="L4732" t="s">
        <v>214</v>
      </c>
    </row>
    <row r="4733" spans="11:12">
      <c r="K4733" s="435">
        <v>16033</v>
      </c>
      <c r="L4733" t="s">
        <v>214</v>
      </c>
    </row>
    <row r="4734" spans="11:12">
      <c r="K4734" s="435">
        <v>16034</v>
      </c>
      <c r="L4734" t="s">
        <v>214</v>
      </c>
    </row>
    <row r="4735" spans="11:12">
      <c r="K4735" s="435">
        <v>16035</v>
      </c>
      <c r="L4735" t="s">
        <v>214</v>
      </c>
    </row>
    <row r="4736" spans="11:12">
      <c r="K4736" s="435">
        <v>16036</v>
      </c>
      <c r="L4736" t="s">
        <v>214</v>
      </c>
    </row>
    <row r="4737" spans="11:12">
      <c r="K4737" s="435">
        <v>16037</v>
      </c>
      <c r="L4737" t="s">
        <v>214</v>
      </c>
    </row>
    <row r="4738" spans="11:12">
      <c r="K4738" s="435">
        <v>16038</v>
      </c>
      <c r="L4738" t="s">
        <v>214</v>
      </c>
    </row>
    <row r="4739" spans="11:12">
      <c r="K4739" s="435">
        <v>16040</v>
      </c>
      <c r="L4739" t="s">
        <v>214</v>
      </c>
    </row>
    <row r="4740" spans="11:12">
      <c r="K4740" s="435">
        <v>16041</v>
      </c>
      <c r="L4740" t="s">
        <v>214</v>
      </c>
    </row>
    <row r="4741" spans="11:12">
      <c r="K4741" s="435">
        <v>16045</v>
      </c>
      <c r="L4741" t="s">
        <v>214</v>
      </c>
    </row>
    <row r="4742" spans="11:12">
      <c r="K4742" s="435">
        <v>16046</v>
      </c>
      <c r="L4742" t="s">
        <v>214</v>
      </c>
    </row>
    <row r="4743" spans="11:12">
      <c r="K4743" s="435">
        <v>16048</v>
      </c>
      <c r="L4743" t="s">
        <v>214</v>
      </c>
    </row>
    <row r="4744" spans="11:12">
      <c r="K4744" s="435">
        <v>16049</v>
      </c>
      <c r="L4744" t="s">
        <v>214</v>
      </c>
    </row>
    <row r="4745" spans="11:12">
      <c r="K4745" s="435">
        <v>16050</v>
      </c>
      <c r="L4745" t="s">
        <v>214</v>
      </c>
    </row>
    <row r="4746" spans="11:12">
      <c r="K4746" s="435">
        <v>16051</v>
      </c>
      <c r="L4746" t="s">
        <v>214</v>
      </c>
    </row>
    <row r="4747" spans="11:12">
      <c r="K4747" s="435">
        <v>16052</v>
      </c>
      <c r="L4747" t="s">
        <v>214</v>
      </c>
    </row>
    <row r="4748" spans="11:12">
      <c r="K4748" s="435">
        <v>16053</v>
      </c>
      <c r="L4748" t="s">
        <v>214</v>
      </c>
    </row>
    <row r="4749" spans="11:12">
      <c r="K4749" s="435">
        <v>16054</v>
      </c>
      <c r="L4749" t="s">
        <v>214</v>
      </c>
    </row>
    <row r="4750" spans="11:12">
      <c r="K4750" s="435">
        <v>16055</v>
      </c>
      <c r="L4750" t="s">
        <v>214</v>
      </c>
    </row>
    <row r="4751" spans="11:12">
      <c r="K4751" s="435">
        <v>16056</v>
      </c>
      <c r="L4751" t="s">
        <v>214</v>
      </c>
    </row>
    <row r="4752" spans="11:12">
      <c r="K4752" s="435">
        <v>16057</v>
      </c>
      <c r="L4752" t="s">
        <v>214</v>
      </c>
    </row>
    <row r="4753" spans="11:12">
      <c r="K4753" s="435">
        <v>16059</v>
      </c>
      <c r="L4753" t="s">
        <v>214</v>
      </c>
    </row>
    <row r="4754" spans="11:12">
      <c r="K4754" s="435">
        <v>16061</v>
      </c>
      <c r="L4754" t="s">
        <v>214</v>
      </c>
    </row>
    <row r="4755" spans="11:12">
      <c r="K4755" s="435">
        <v>16063</v>
      </c>
      <c r="L4755" t="s">
        <v>214</v>
      </c>
    </row>
    <row r="4756" spans="11:12">
      <c r="K4756" s="435">
        <v>16066</v>
      </c>
      <c r="L4756" t="s">
        <v>214</v>
      </c>
    </row>
    <row r="4757" spans="11:12">
      <c r="K4757" s="435">
        <v>16101</v>
      </c>
      <c r="L4757" t="s">
        <v>214</v>
      </c>
    </row>
    <row r="4758" spans="11:12">
      <c r="K4758" s="435">
        <v>16102</v>
      </c>
      <c r="L4758" t="s">
        <v>214</v>
      </c>
    </row>
    <row r="4759" spans="11:12">
      <c r="K4759" s="435">
        <v>16105</v>
      </c>
      <c r="L4759" t="s">
        <v>214</v>
      </c>
    </row>
    <row r="4760" spans="11:12">
      <c r="K4760" s="435">
        <v>16110</v>
      </c>
      <c r="L4760" t="s">
        <v>214</v>
      </c>
    </row>
    <row r="4761" spans="11:12">
      <c r="K4761" s="435">
        <v>16111</v>
      </c>
      <c r="L4761" t="s">
        <v>214</v>
      </c>
    </row>
    <row r="4762" spans="11:12">
      <c r="K4762" s="435">
        <v>16112</v>
      </c>
      <c r="L4762" t="s">
        <v>214</v>
      </c>
    </row>
    <row r="4763" spans="11:12">
      <c r="K4763" s="435">
        <v>16113</v>
      </c>
      <c r="L4763" t="s">
        <v>214</v>
      </c>
    </row>
    <row r="4764" spans="11:12">
      <c r="K4764" s="435">
        <v>16114</v>
      </c>
      <c r="L4764" t="s">
        <v>214</v>
      </c>
    </row>
    <row r="4765" spans="11:12">
      <c r="K4765" s="435">
        <v>16115</v>
      </c>
      <c r="L4765" t="s">
        <v>214</v>
      </c>
    </row>
    <row r="4766" spans="11:12">
      <c r="K4766" s="435">
        <v>16116</v>
      </c>
      <c r="L4766" t="s">
        <v>214</v>
      </c>
    </row>
    <row r="4767" spans="11:12">
      <c r="K4767" s="435">
        <v>16117</v>
      </c>
      <c r="L4767" t="s">
        <v>214</v>
      </c>
    </row>
    <row r="4768" spans="11:12">
      <c r="K4768" s="435">
        <v>16120</v>
      </c>
      <c r="L4768" t="s">
        <v>214</v>
      </c>
    </row>
    <row r="4769" spans="11:12">
      <c r="K4769" s="435">
        <v>16121</v>
      </c>
      <c r="L4769" t="s">
        <v>214</v>
      </c>
    </row>
    <row r="4770" spans="11:12">
      <c r="K4770" s="435">
        <v>16123</v>
      </c>
      <c r="L4770" t="s">
        <v>214</v>
      </c>
    </row>
    <row r="4771" spans="11:12">
      <c r="K4771" s="435">
        <v>16124</v>
      </c>
      <c r="L4771" t="s">
        <v>214</v>
      </c>
    </row>
    <row r="4772" spans="11:12">
      <c r="K4772" s="435">
        <v>16125</v>
      </c>
      <c r="L4772" t="s">
        <v>214</v>
      </c>
    </row>
    <row r="4773" spans="11:12">
      <c r="K4773" s="435">
        <v>16127</v>
      </c>
      <c r="L4773" t="s">
        <v>214</v>
      </c>
    </row>
    <row r="4774" spans="11:12">
      <c r="K4774" s="435">
        <v>16130</v>
      </c>
      <c r="L4774" t="s">
        <v>214</v>
      </c>
    </row>
    <row r="4775" spans="11:12">
      <c r="K4775" s="435">
        <v>16131</v>
      </c>
      <c r="L4775" t="s">
        <v>214</v>
      </c>
    </row>
    <row r="4776" spans="11:12">
      <c r="K4776" s="435">
        <v>16132</v>
      </c>
      <c r="L4776" t="s">
        <v>214</v>
      </c>
    </row>
    <row r="4777" spans="11:12">
      <c r="K4777" s="435">
        <v>16133</v>
      </c>
      <c r="L4777" t="s">
        <v>214</v>
      </c>
    </row>
    <row r="4778" spans="11:12">
      <c r="K4778" s="435">
        <v>16134</v>
      </c>
      <c r="L4778" t="s">
        <v>214</v>
      </c>
    </row>
    <row r="4779" spans="11:12">
      <c r="K4779" s="435">
        <v>16136</v>
      </c>
      <c r="L4779" t="s">
        <v>214</v>
      </c>
    </row>
    <row r="4780" spans="11:12">
      <c r="K4780" s="435">
        <v>16137</v>
      </c>
      <c r="L4780" t="s">
        <v>214</v>
      </c>
    </row>
    <row r="4781" spans="11:12">
      <c r="K4781" s="435">
        <v>16140</v>
      </c>
      <c r="L4781" t="s">
        <v>214</v>
      </c>
    </row>
    <row r="4782" spans="11:12">
      <c r="K4782" s="435">
        <v>16141</v>
      </c>
      <c r="L4782" t="s">
        <v>214</v>
      </c>
    </row>
    <row r="4783" spans="11:12">
      <c r="K4783" s="435">
        <v>16142</v>
      </c>
      <c r="L4783" t="s">
        <v>214</v>
      </c>
    </row>
    <row r="4784" spans="11:12">
      <c r="K4784" s="435">
        <v>16143</v>
      </c>
      <c r="L4784" t="s">
        <v>214</v>
      </c>
    </row>
    <row r="4785" spans="11:12">
      <c r="K4785" s="435">
        <v>16145</v>
      </c>
      <c r="L4785" t="s">
        <v>214</v>
      </c>
    </row>
    <row r="4786" spans="11:12">
      <c r="K4786" s="435">
        <v>16146</v>
      </c>
      <c r="L4786" t="s">
        <v>214</v>
      </c>
    </row>
    <row r="4787" spans="11:12">
      <c r="K4787" s="435">
        <v>16148</v>
      </c>
      <c r="L4787" t="s">
        <v>214</v>
      </c>
    </row>
    <row r="4788" spans="11:12">
      <c r="K4788" s="435">
        <v>16150</v>
      </c>
      <c r="L4788" t="s">
        <v>214</v>
      </c>
    </row>
    <row r="4789" spans="11:12">
      <c r="K4789" s="435">
        <v>16151</v>
      </c>
      <c r="L4789" t="s">
        <v>214</v>
      </c>
    </row>
    <row r="4790" spans="11:12">
      <c r="K4790" s="435">
        <v>16153</v>
      </c>
      <c r="L4790" t="s">
        <v>214</v>
      </c>
    </row>
    <row r="4791" spans="11:12">
      <c r="K4791" s="435">
        <v>16154</v>
      </c>
      <c r="L4791" t="s">
        <v>214</v>
      </c>
    </row>
    <row r="4792" spans="11:12">
      <c r="K4792" s="435">
        <v>16155</v>
      </c>
      <c r="L4792" t="s">
        <v>214</v>
      </c>
    </row>
    <row r="4793" spans="11:12">
      <c r="K4793" s="435">
        <v>16156</v>
      </c>
      <c r="L4793" t="s">
        <v>214</v>
      </c>
    </row>
    <row r="4794" spans="11:12">
      <c r="K4794" s="435">
        <v>16157</v>
      </c>
      <c r="L4794" t="s">
        <v>214</v>
      </c>
    </row>
    <row r="4795" spans="11:12">
      <c r="K4795" s="435">
        <v>16159</v>
      </c>
      <c r="L4795" t="s">
        <v>214</v>
      </c>
    </row>
    <row r="4796" spans="11:12">
      <c r="K4796" s="435">
        <v>16160</v>
      </c>
      <c r="L4796" t="s">
        <v>214</v>
      </c>
    </row>
    <row r="4797" spans="11:12">
      <c r="K4797" s="435">
        <v>16161</v>
      </c>
      <c r="L4797" t="s">
        <v>214</v>
      </c>
    </row>
    <row r="4798" spans="11:12">
      <c r="K4798" s="435">
        <v>16201</v>
      </c>
      <c r="L4798" t="s">
        <v>214</v>
      </c>
    </row>
    <row r="4799" spans="11:12">
      <c r="K4799" s="435">
        <v>16210</v>
      </c>
      <c r="L4799" t="s">
        <v>214</v>
      </c>
    </row>
    <row r="4800" spans="11:12">
      <c r="K4800" s="435">
        <v>16211</v>
      </c>
      <c r="L4800" t="s">
        <v>214</v>
      </c>
    </row>
    <row r="4801" spans="11:12">
      <c r="K4801" s="435">
        <v>16212</v>
      </c>
      <c r="L4801" t="s">
        <v>214</v>
      </c>
    </row>
    <row r="4802" spans="11:12">
      <c r="K4802" s="435">
        <v>16213</v>
      </c>
      <c r="L4802" t="s">
        <v>214</v>
      </c>
    </row>
    <row r="4803" spans="11:12">
      <c r="K4803" s="435">
        <v>16214</v>
      </c>
      <c r="L4803" t="s">
        <v>214</v>
      </c>
    </row>
    <row r="4804" spans="11:12">
      <c r="K4804" s="435">
        <v>16217</v>
      </c>
      <c r="L4804" t="s">
        <v>214</v>
      </c>
    </row>
    <row r="4805" spans="11:12">
      <c r="K4805" s="435">
        <v>16218</v>
      </c>
      <c r="L4805" t="s">
        <v>214</v>
      </c>
    </row>
    <row r="4806" spans="11:12">
      <c r="K4806" s="435">
        <v>16222</v>
      </c>
      <c r="L4806" t="s">
        <v>214</v>
      </c>
    </row>
    <row r="4807" spans="11:12">
      <c r="K4807" s="435">
        <v>16223</v>
      </c>
      <c r="L4807" t="s">
        <v>214</v>
      </c>
    </row>
    <row r="4808" spans="11:12">
      <c r="K4808" s="435">
        <v>16224</v>
      </c>
      <c r="L4808" t="s">
        <v>214</v>
      </c>
    </row>
    <row r="4809" spans="11:12">
      <c r="K4809" s="435">
        <v>16226</v>
      </c>
      <c r="L4809" t="s">
        <v>214</v>
      </c>
    </row>
    <row r="4810" spans="11:12">
      <c r="K4810" s="435">
        <v>16228</v>
      </c>
      <c r="L4810" t="s">
        <v>214</v>
      </c>
    </row>
    <row r="4811" spans="11:12">
      <c r="K4811" s="435">
        <v>16229</v>
      </c>
      <c r="L4811" t="s">
        <v>214</v>
      </c>
    </row>
    <row r="4812" spans="11:12">
      <c r="K4812" s="435">
        <v>16230</v>
      </c>
      <c r="L4812" t="s">
        <v>214</v>
      </c>
    </row>
    <row r="4813" spans="11:12">
      <c r="K4813" s="435">
        <v>16232</v>
      </c>
      <c r="L4813" t="s">
        <v>214</v>
      </c>
    </row>
    <row r="4814" spans="11:12">
      <c r="K4814" s="435">
        <v>16233</v>
      </c>
      <c r="L4814" t="s">
        <v>214</v>
      </c>
    </row>
    <row r="4815" spans="11:12">
      <c r="K4815" s="435">
        <v>16235</v>
      </c>
      <c r="L4815" t="s">
        <v>214</v>
      </c>
    </row>
    <row r="4816" spans="11:12">
      <c r="K4816" s="435">
        <v>16236</v>
      </c>
      <c r="L4816" t="s">
        <v>214</v>
      </c>
    </row>
    <row r="4817" spans="11:12">
      <c r="K4817" s="435">
        <v>16238</v>
      </c>
      <c r="L4817" t="s">
        <v>214</v>
      </c>
    </row>
    <row r="4818" spans="11:12">
      <c r="K4818" s="435">
        <v>16239</v>
      </c>
      <c r="L4818" t="s">
        <v>214</v>
      </c>
    </row>
    <row r="4819" spans="11:12">
      <c r="K4819" s="435">
        <v>16240</v>
      </c>
      <c r="L4819" t="s">
        <v>214</v>
      </c>
    </row>
    <row r="4820" spans="11:12">
      <c r="K4820" s="435">
        <v>16242</v>
      </c>
      <c r="L4820" t="s">
        <v>214</v>
      </c>
    </row>
    <row r="4821" spans="11:12">
      <c r="K4821" s="435">
        <v>16244</v>
      </c>
      <c r="L4821" t="s">
        <v>214</v>
      </c>
    </row>
    <row r="4822" spans="11:12">
      <c r="K4822" s="435">
        <v>16245</v>
      </c>
      <c r="L4822" t="s">
        <v>214</v>
      </c>
    </row>
    <row r="4823" spans="11:12">
      <c r="K4823" s="435">
        <v>16246</v>
      </c>
      <c r="L4823" t="s">
        <v>214</v>
      </c>
    </row>
    <row r="4824" spans="11:12">
      <c r="K4824" s="435">
        <v>16248</v>
      </c>
      <c r="L4824" t="s">
        <v>214</v>
      </c>
    </row>
    <row r="4825" spans="11:12">
      <c r="K4825" s="435">
        <v>16249</v>
      </c>
      <c r="L4825" t="s">
        <v>214</v>
      </c>
    </row>
    <row r="4826" spans="11:12">
      <c r="K4826" s="435">
        <v>16250</v>
      </c>
      <c r="L4826" t="s">
        <v>214</v>
      </c>
    </row>
    <row r="4827" spans="11:12">
      <c r="K4827" s="435">
        <v>16253</v>
      </c>
      <c r="L4827" t="s">
        <v>214</v>
      </c>
    </row>
    <row r="4828" spans="11:12">
      <c r="K4828" s="435">
        <v>16254</v>
      </c>
      <c r="L4828" t="s">
        <v>214</v>
      </c>
    </row>
    <row r="4829" spans="11:12">
      <c r="K4829" s="435">
        <v>16255</v>
      </c>
      <c r="L4829" t="s">
        <v>214</v>
      </c>
    </row>
    <row r="4830" spans="11:12">
      <c r="K4830" s="435">
        <v>16256</v>
      </c>
      <c r="L4830" t="s">
        <v>214</v>
      </c>
    </row>
    <row r="4831" spans="11:12">
      <c r="K4831" s="435">
        <v>16258</v>
      </c>
      <c r="L4831" t="s">
        <v>214</v>
      </c>
    </row>
    <row r="4832" spans="11:12">
      <c r="K4832" s="435">
        <v>16259</v>
      </c>
      <c r="L4832" t="s">
        <v>214</v>
      </c>
    </row>
    <row r="4833" spans="11:12">
      <c r="K4833" s="435">
        <v>16260</v>
      </c>
      <c r="L4833" t="s">
        <v>214</v>
      </c>
    </row>
    <row r="4834" spans="11:12">
      <c r="K4834" s="435">
        <v>16262</v>
      </c>
      <c r="L4834" t="s">
        <v>214</v>
      </c>
    </row>
    <row r="4835" spans="11:12">
      <c r="K4835" s="435">
        <v>16263</v>
      </c>
      <c r="L4835" t="s">
        <v>214</v>
      </c>
    </row>
    <row r="4836" spans="11:12">
      <c r="K4836" s="435">
        <v>16301</v>
      </c>
      <c r="L4836" t="s">
        <v>214</v>
      </c>
    </row>
    <row r="4837" spans="11:12">
      <c r="K4837" s="435">
        <v>16311</v>
      </c>
      <c r="L4837" t="s">
        <v>214</v>
      </c>
    </row>
    <row r="4838" spans="11:12">
      <c r="K4838" s="435">
        <v>16312</v>
      </c>
      <c r="L4838" t="s">
        <v>214</v>
      </c>
    </row>
    <row r="4839" spans="11:12">
      <c r="K4839" s="435">
        <v>16313</v>
      </c>
      <c r="L4839" t="s">
        <v>219</v>
      </c>
    </row>
    <row r="4840" spans="11:12">
      <c r="K4840" s="435">
        <v>16314</v>
      </c>
      <c r="L4840" t="s">
        <v>214</v>
      </c>
    </row>
    <row r="4841" spans="11:12">
      <c r="K4841" s="435">
        <v>16316</v>
      </c>
      <c r="L4841" t="s">
        <v>214</v>
      </c>
    </row>
    <row r="4842" spans="11:12">
      <c r="K4842" s="435">
        <v>16317</v>
      </c>
      <c r="L4842" t="s">
        <v>214</v>
      </c>
    </row>
    <row r="4843" spans="11:12">
      <c r="K4843" s="435">
        <v>16319</v>
      </c>
      <c r="L4843" t="s">
        <v>214</v>
      </c>
    </row>
    <row r="4844" spans="11:12">
      <c r="K4844" s="435">
        <v>16321</v>
      </c>
      <c r="L4844" t="s">
        <v>214</v>
      </c>
    </row>
    <row r="4845" spans="11:12">
      <c r="K4845" s="435">
        <v>16322</v>
      </c>
      <c r="L4845" t="s">
        <v>214</v>
      </c>
    </row>
    <row r="4846" spans="11:12">
      <c r="K4846" s="435">
        <v>16323</v>
      </c>
      <c r="L4846" t="s">
        <v>214</v>
      </c>
    </row>
    <row r="4847" spans="11:12">
      <c r="K4847" s="435">
        <v>16326</v>
      </c>
      <c r="L4847" t="s">
        <v>214</v>
      </c>
    </row>
    <row r="4848" spans="11:12">
      <c r="K4848" s="435">
        <v>16327</v>
      </c>
      <c r="L4848" t="s">
        <v>214</v>
      </c>
    </row>
    <row r="4849" spans="11:12">
      <c r="K4849" s="435">
        <v>16328</v>
      </c>
      <c r="L4849" t="s">
        <v>214</v>
      </c>
    </row>
    <row r="4850" spans="11:12">
      <c r="K4850" s="435">
        <v>16329</v>
      </c>
      <c r="L4850" t="s">
        <v>214</v>
      </c>
    </row>
    <row r="4851" spans="11:12">
      <c r="K4851" s="435">
        <v>16331</v>
      </c>
      <c r="L4851" t="s">
        <v>214</v>
      </c>
    </row>
    <row r="4852" spans="11:12">
      <c r="K4852" s="435">
        <v>16332</v>
      </c>
      <c r="L4852" t="s">
        <v>214</v>
      </c>
    </row>
    <row r="4853" spans="11:12">
      <c r="K4853" s="435">
        <v>16333</v>
      </c>
      <c r="L4853" t="s">
        <v>219</v>
      </c>
    </row>
    <row r="4854" spans="11:12">
      <c r="K4854" s="435">
        <v>16334</v>
      </c>
      <c r="L4854" t="s">
        <v>214</v>
      </c>
    </row>
    <row r="4855" spans="11:12">
      <c r="K4855" s="435">
        <v>16335</v>
      </c>
      <c r="L4855" t="s">
        <v>214</v>
      </c>
    </row>
    <row r="4856" spans="11:12">
      <c r="K4856" s="435">
        <v>16340</v>
      </c>
      <c r="L4856" t="s">
        <v>219</v>
      </c>
    </row>
    <row r="4857" spans="11:12">
      <c r="K4857" s="435">
        <v>16341</v>
      </c>
      <c r="L4857" t="s">
        <v>214</v>
      </c>
    </row>
    <row r="4858" spans="11:12">
      <c r="K4858" s="435">
        <v>16342</v>
      </c>
      <c r="L4858" t="s">
        <v>214</v>
      </c>
    </row>
    <row r="4859" spans="11:12">
      <c r="K4859" s="435">
        <v>16343</v>
      </c>
      <c r="L4859" t="s">
        <v>214</v>
      </c>
    </row>
    <row r="4860" spans="11:12">
      <c r="K4860" s="435">
        <v>16344</v>
      </c>
      <c r="L4860" t="s">
        <v>214</v>
      </c>
    </row>
    <row r="4861" spans="11:12">
      <c r="K4861" s="435">
        <v>16345</v>
      </c>
      <c r="L4861" t="s">
        <v>214</v>
      </c>
    </row>
    <row r="4862" spans="11:12">
      <c r="K4862" s="435">
        <v>16346</v>
      </c>
      <c r="L4862" t="s">
        <v>214</v>
      </c>
    </row>
    <row r="4863" spans="11:12">
      <c r="K4863" s="435">
        <v>16347</v>
      </c>
      <c r="L4863" t="s">
        <v>219</v>
      </c>
    </row>
    <row r="4864" spans="11:12">
      <c r="K4864" s="435">
        <v>16350</v>
      </c>
      <c r="L4864" t="s">
        <v>214</v>
      </c>
    </row>
    <row r="4865" spans="11:12">
      <c r="K4865" s="435">
        <v>16351</v>
      </c>
      <c r="L4865" t="s">
        <v>214</v>
      </c>
    </row>
    <row r="4866" spans="11:12">
      <c r="K4866" s="435">
        <v>16352</v>
      </c>
      <c r="L4866" t="s">
        <v>219</v>
      </c>
    </row>
    <row r="4867" spans="11:12">
      <c r="K4867" s="435">
        <v>16353</v>
      </c>
      <c r="L4867" t="s">
        <v>214</v>
      </c>
    </row>
    <row r="4868" spans="11:12">
      <c r="K4868" s="435">
        <v>16354</v>
      </c>
      <c r="L4868" t="s">
        <v>214</v>
      </c>
    </row>
    <row r="4869" spans="11:12">
      <c r="K4869" s="435">
        <v>16360</v>
      </c>
      <c r="L4869" t="s">
        <v>214</v>
      </c>
    </row>
    <row r="4870" spans="11:12">
      <c r="K4870" s="435">
        <v>16361</v>
      </c>
      <c r="L4870" t="s">
        <v>214</v>
      </c>
    </row>
    <row r="4871" spans="11:12">
      <c r="K4871" s="435">
        <v>16362</v>
      </c>
      <c r="L4871" t="s">
        <v>214</v>
      </c>
    </row>
    <row r="4872" spans="11:12">
      <c r="K4872" s="435">
        <v>16364</v>
      </c>
      <c r="L4872" t="s">
        <v>214</v>
      </c>
    </row>
    <row r="4873" spans="11:12">
      <c r="K4873" s="435">
        <v>16365</v>
      </c>
      <c r="L4873" t="s">
        <v>219</v>
      </c>
    </row>
    <row r="4874" spans="11:12">
      <c r="K4874" s="435">
        <v>16370</v>
      </c>
      <c r="L4874" t="s">
        <v>214</v>
      </c>
    </row>
    <row r="4875" spans="11:12">
      <c r="K4875" s="435">
        <v>16371</v>
      </c>
      <c r="L4875" t="s">
        <v>214</v>
      </c>
    </row>
    <row r="4876" spans="11:12">
      <c r="K4876" s="435">
        <v>16372</v>
      </c>
      <c r="L4876" t="s">
        <v>214</v>
      </c>
    </row>
    <row r="4877" spans="11:12">
      <c r="K4877" s="435">
        <v>16373</v>
      </c>
      <c r="L4877" t="s">
        <v>214</v>
      </c>
    </row>
    <row r="4878" spans="11:12">
      <c r="K4878" s="435">
        <v>16374</v>
      </c>
      <c r="L4878" t="s">
        <v>214</v>
      </c>
    </row>
    <row r="4879" spans="11:12">
      <c r="K4879" s="435">
        <v>16401</v>
      </c>
      <c r="L4879" t="s">
        <v>214</v>
      </c>
    </row>
    <row r="4880" spans="11:12">
      <c r="K4880" s="435">
        <v>16402</v>
      </c>
      <c r="L4880" t="s">
        <v>214</v>
      </c>
    </row>
    <row r="4881" spans="11:12">
      <c r="K4881" s="435">
        <v>16403</v>
      </c>
      <c r="L4881" t="s">
        <v>214</v>
      </c>
    </row>
    <row r="4882" spans="11:12">
      <c r="K4882" s="435">
        <v>16404</v>
      </c>
      <c r="L4882" t="s">
        <v>214</v>
      </c>
    </row>
    <row r="4883" spans="11:12">
      <c r="K4883" s="435">
        <v>16405</v>
      </c>
      <c r="L4883" t="s">
        <v>214</v>
      </c>
    </row>
    <row r="4884" spans="11:12">
      <c r="K4884" s="435">
        <v>16406</v>
      </c>
      <c r="L4884" t="s">
        <v>214</v>
      </c>
    </row>
    <row r="4885" spans="11:12">
      <c r="K4885" s="435">
        <v>16407</v>
      </c>
      <c r="L4885" t="s">
        <v>214</v>
      </c>
    </row>
    <row r="4886" spans="11:12">
      <c r="K4886" s="435">
        <v>16410</v>
      </c>
      <c r="L4886" t="s">
        <v>214</v>
      </c>
    </row>
    <row r="4887" spans="11:12">
      <c r="K4887" s="435">
        <v>16411</v>
      </c>
      <c r="L4887" t="s">
        <v>214</v>
      </c>
    </row>
    <row r="4888" spans="11:12">
      <c r="K4888" s="435">
        <v>16412</v>
      </c>
      <c r="L4888" t="s">
        <v>214</v>
      </c>
    </row>
    <row r="4889" spans="11:12">
      <c r="K4889" s="435">
        <v>16415</v>
      </c>
      <c r="L4889" t="s">
        <v>214</v>
      </c>
    </row>
    <row r="4890" spans="11:12">
      <c r="K4890" s="435">
        <v>16416</v>
      </c>
      <c r="L4890" t="s">
        <v>214</v>
      </c>
    </row>
    <row r="4891" spans="11:12">
      <c r="K4891" s="435">
        <v>16417</v>
      </c>
      <c r="L4891" t="s">
        <v>214</v>
      </c>
    </row>
    <row r="4892" spans="11:12">
      <c r="K4892" s="435">
        <v>16420</v>
      </c>
      <c r="L4892" t="s">
        <v>214</v>
      </c>
    </row>
    <row r="4893" spans="11:12">
      <c r="K4893" s="435">
        <v>16421</v>
      </c>
      <c r="L4893" t="s">
        <v>214</v>
      </c>
    </row>
    <row r="4894" spans="11:12">
      <c r="K4894" s="435">
        <v>16422</v>
      </c>
      <c r="L4894" t="s">
        <v>214</v>
      </c>
    </row>
    <row r="4895" spans="11:12">
      <c r="K4895" s="435">
        <v>16423</v>
      </c>
      <c r="L4895" t="s">
        <v>214</v>
      </c>
    </row>
    <row r="4896" spans="11:12">
      <c r="K4896" s="435">
        <v>16424</v>
      </c>
      <c r="L4896" t="s">
        <v>214</v>
      </c>
    </row>
    <row r="4897" spans="11:12">
      <c r="K4897" s="435">
        <v>16426</v>
      </c>
      <c r="L4897" t="s">
        <v>214</v>
      </c>
    </row>
    <row r="4898" spans="11:12">
      <c r="K4898" s="435">
        <v>16427</v>
      </c>
      <c r="L4898" t="s">
        <v>214</v>
      </c>
    </row>
    <row r="4899" spans="11:12">
      <c r="K4899" s="435">
        <v>16428</v>
      </c>
      <c r="L4899" t="s">
        <v>214</v>
      </c>
    </row>
    <row r="4900" spans="11:12">
      <c r="K4900" s="435">
        <v>16433</v>
      </c>
      <c r="L4900" t="s">
        <v>214</v>
      </c>
    </row>
    <row r="4901" spans="11:12">
      <c r="K4901" s="435">
        <v>16434</v>
      </c>
      <c r="L4901" t="s">
        <v>214</v>
      </c>
    </row>
    <row r="4902" spans="11:12">
      <c r="K4902" s="435">
        <v>16435</v>
      </c>
      <c r="L4902" t="s">
        <v>214</v>
      </c>
    </row>
    <row r="4903" spans="11:12">
      <c r="K4903" s="435">
        <v>16436</v>
      </c>
      <c r="L4903" t="s">
        <v>219</v>
      </c>
    </row>
    <row r="4904" spans="11:12">
      <c r="K4904" s="435">
        <v>16438</v>
      </c>
      <c r="L4904" t="s">
        <v>214</v>
      </c>
    </row>
    <row r="4905" spans="11:12">
      <c r="K4905" s="435">
        <v>16440</v>
      </c>
      <c r="L4905" t="s">
        <v>214</v>
      </c>
    </row>
    <row r="4906" spans="11:12">
      <c r="K4906" s="435">
        <v>16441</v>
      </c>
      <c r="L4906" t="s">
        <v>214</v>
      </c>
    </row>
    <row r="4907" spans="11:12">
      <c r="K4907" s="435">
        <v>16442</v>
      </c>
      <c r="L4907" t="s">
        <v>214</v>
      </c>
    </row>
    <row r="4908" spans="11:12">
      <c r="K4908" s="435">
        <v>16443</v>
      </c>
      <c r="L4908" t="s">
        <v>214</v>
      </c>
    </row>
    <row r="4909" spans="11:12">
      <c r="K4909" s="435">
        <v>16444</v>
      </c>
      <c r="L4909" t="s">
        <v>214</v>
      </c>
    </row>
    <row r="4910" spans="11:12">
      <c r="K4910" s="435">
        <v>16501</v>
      </c>
      <c r="L4910" t="s">
        <v>214</v>
      </c>
    </row>
    <row r="4911" spans="11:12">
      <c r="K4911" s="435">
        <v>16502</v>
      </c>
      <c r="L4911" t="s">
        <v>214</v>
      </c>
    </row>
    <row r="4912" spans="11:12">
      <c r="K4912" s="435">
        <v>16503</v>
      </c>
      <c r="L4912" t="s">
        <v>214</v>
      </c>
    </row>
    <row r="4913" spans="11:12">
      <c r="K4913" s="435">
        <v>16504</v>
      </c>
      <c r="L4913" t="s">
        <v>214</v>
      </c>
    </row>
    <row r="4914" spans="11:12">
      <c r="K4914" s="435">
        <v>16505</v>
      </c>
      <c r="L4914" t="s">
        <v>214</v>
      </c>
    </row>
    <row r="4915" spans="11:12">
      <c r="K4915" s="435">
        <v>16506</v>
      </c>
      <c r="L4915" t="s">
        <v>214</v>
      </c>
    </row>
    <row r="4916" spans="11:12">
      <c r="K4916" s="435">
        <v>16507</v>
      </c>
      <c r="L4916" t="s">
        <v>214</v>
      </c>
    </row>
    <row r="4917" spans="11:12">
      <c r="K4917" s="435">
        <v>16508</v>
      </c>
      <c r="L4917" t="s">
        <v>214</v>
      </c>
    </row>
    <row r="4918" spans="11:12">
      <c r="K4918" s="435">
        <v>16509</v>
      </c>
      <c r="L4918" t="s">
        <v>214</v>
      </c>
    </row>
    <row r="4919" spans="11:12">
      <c r="K4919" s="435">
        <v>16510</v>
      </c>
      <c r="L4919" t="s">
        <v>214</v>
      </c>
    </row>
    <row r="4920" spans="11:12">
      <c r="K4920" s="435">
        <v>16511</v>
      </c>
      <c r="L4920" t="s">
        <v>214</v>
      </c>
    </row>
    <row r="4921" spans="11:12">
      <c r="K4921" s="435">
        <v>16546</v>
      </c>
      <c r="L4921" t="s">
        <v>214</v>
      </c>
    </row>
    <row r="4922" spans="11:12">
      <c r="K4922" s="435">
        <v>16563</v>
      </c>
      <c r="L4922" t="s">
        <v>214</v>
      </c>
    </row>
    <row r="4923" spans="11:12">
      <c r="K4923" s="435">
        <v>16601</v>
      </c>
      <c r="L4923" t="s">
        <v>214</v>
      </c>
    </row>
    <row r="4924" spans="11:12">
      <c r="K4924" s="435">
        <v>16602</v>
      </c>
      <c r="L4924" t="s">
        <v>214</v>
      </c>
    </row>
    <row r="4925" spans="11:12">
      <c r="K4925" s="435">
        <v>16611</v>
      </c>
      <c r="L4925" t="s">
        <v>214</v>
      </c>
    </row>
    <row r="4926" spans="11:12">
      <c r="K4926" s="435">
        <v>16613</v>
      </c>
      <c r="L4926" t="s">
        <v>214</v>
      </c>
    </row>
    <row r="4927" spans="11:12">
      <c r="K4927" s="435">
        <v>16616</v>
      </c>
      <c r="L4927" t="s">
        <v>214</v>
      </c>
    </row>
    <row r="4928" spans="11:12">
      <c r="K4928" s="435">
        <v>16617</v>
      </c>
      <c r="L4928" t="s">
        <v>214</v>
      </c>
    </row>
    <row r="4929" spans="11:12">
      <c r="K4929" s="435">
        <v>16619</v>
      </c>
      <c r="L4929" t="s">
        <v>214</v>
      </c>
    </row>
    <row r="4930" spans="11:12">
      <c r="K4930" s="435">
        <v>16620</v>
      </c>
      <c r="L4930" t="s">
        <v>214</v>
      </c>
    </row>
    <row r="4931" spans="11:12">
      <c r="K4931" s="435">
        <v>16621</v>
      </c>
      <c r="L4931" t="s">
        <v>214</v>
      </c>
    </row>
    <row r="4932" spans="11:12">
      <c r="K4932" s="435">
        <v>16622</v>
      </c>
      <c r="L4932" t="s">
        <v>214</v>
      </c>
    </row>
    <row r="4933" spans="11:12">
      <c r="K4933" s="435">
        <v>16623</v>
      </c>
      <c r="L4933" t="s">
        <v>214</v>
      </c>
    </row>
    <row r="4934" spans="11:12">
      <c r="K4934" s="435">
        <v>16624</v>
      </c>
      <c r="L4934" t="s">
        <v>214</v>
      </c>
    </row>
    <row r="4935" spans="11:12">
      <c r="K4935" s="435">
        <v>16625</v>
      </c>
      <c r="L4935" t="s">
        <v>214</v>
      </c>
    </row>
    <row r="4936" spans="11:12">
      <c r="K4936" s="435">
        <v>16627</v>
      </c>
      <c r="L4936" t="s">
        <v>214</v>
      </c>
    </row>
    <row r="4937" spans="11:12">
      <c r="K4937" s="435">
        <v>16630</v>
      </c>
      <c r="L4937" t="s">
        <v>214</v>
      </c>
    </row>
    <row r="4938" spans="11:12">
      <c r="K4938" s="435">
        <v>16631</v>
      </c>
      <c r="L4938" t="s">
        <v>214</v>
      </c>
    </row>
    <row r="4939" spans="11:12">
      <c r="K4939" s="435">
        <v>16633</v>
      </c>
      <c r="L4939" t="s">
        <v>214</v>
      </c>
    </row>
    <row r="4940" spans="11:12">
      <c r="K4940" s="435">
        <v>16634</v>
      </c>
      <c r="L4940" t="s">
        <v>214</v>
      </c>
    </row>
    <row r="4941" spans="11:12">
      <c r="K4941" s="435">
        <v>16635</v>
      </c>
      <c r="L4941" t="s">
        <v>214</v>
      </c>
    </row>
    <row r="4942" spans="11:12">
      <c r="K4942" s="435">
        <v>16636</v>
      </c>
      <c r="L4942" t="s">
        <v>214</v>
      </c>
    </row>
    <row r="4943" spans="11:12">
      <c r="K4943" s="435">
        <v>16637</v>
      </c>
      <c r="L4943" t="s">
        <v>214</v>
      </c>
    </row>
    <row r="4944" spans="11:12">
      <c r="K4944" s="435">
        <v>16638</v>
      </c>
      <c r="L4944" t="s">
        <v>214</v>
      </c>
    </row>
    <row r="4945" spans="11:12">
      <c r="K4945" s="435">
        <v>16639</v>
      </c>
      <c r="L4945" t="s">
        <v>214</v>
      </c>
    </row>
    <row r="4946" spans="11:12">
      <c r="K4946" s="435">
        <v>16640</v>
      </c>
      <c r="L4946" t="s">
        <v>214</v>
      </c>
    </row>
    <row r="4947" spans="11:12">
      <c r="K4947" s="435">
        <v>16641</v>
      </c>
      <c r="L4947" t="s">
        <v>214</v>
      </c>
    </row>
    <row r="4948" spans="11:12">
      <c r="K4948" s="435">
        <v>16645</v>
      </c>
      <c r="L4948" t="s">
        <v>214</v>
      </c>
    </row>
    <row r="4949" spans="11:12">
      <c r="K4949" s="435">
        <v>16646</v>
      </c>
      <c r="L4949" t="s">
        <v>214</v>
      </c>
    </row>
    <row r="4950" spans="11:12">
      <c r="K4950" s="435">
        <v>16647</v>
      </c>
      <c r="L4950" t="s">
        <v>214</v>
      </c>
    </row>
    <row r="4951" spans="11:12">
      <c r="K4951" s="435">
        <v>16648</v>
      </c>
      <c r="L4951" t="s">
        <v>214</v>
      </c>
    </row>
    <row r="4952" spans="11:12">
      <c r="K4952" s="435">
        <v>16650</v>
      </c>
      <c r="L4952" t="s">
        <v>214</v>
      </c>
    </row>
    <row r="4953" spans="11:12">
      <c r="K4953" s="435">
        <v>16651</v>
      </c>
      <c r="L4953" t="s">
        <v>214</v>
      </c>
    </row>
    <row r="4954" spans="11:12">
      <c r="K4954" s="435">
        <v>16652</v>
      </c>
      <c r="L4954" t="s">
        <v>214</v>
      </c>
    </row>
    <row r="4955" spans="11:12">
      <c r="K4955" s="435">
        <v>16655</v>
      </c>
      <c r="L4955" t="s">
        <v>214</v>
      </c>
    </row>
    <row r="4956" spans="11:12">
      <c r="K4956" s="435">
        <v>16656</v>
      </c>
      <c r="L4956" t="s">
        <v>214</v>
      </c>
    </row>
    <row r="4957" spans="11:12">
      <c r="K4957" s="435">
        <v>16657</v>
      </c>
      <c r="L4957" t="s">
        <v>214</v>
      </c>
    </row>
    <row r="4958" spans="11:12">
      <c r="K4958" s="435">
        <v>16659</v>
      </c>
      <c r="L4958" t="s">
        <v>214</v>
      </c>
    </row>
    <row r="4959" spans="11:12">
      <c r="K4959" s="435">
        <v>16661</v>
      </c>
      <c r="L4959" t="s">
        <v>214</v>
      </c>
    </row>
    <row r="4960" spans="11:12">
      <c r="K4960" s="435">
        <v>16662</v>
      </c>
      <c r="L4960" t="s">
        <v>214</v>
      </c>
    </row>
    <row r="4961" spans="11:12">
      <c r="K4961" s="435">
        <v>16664</v>
      </c>
      <c r="L4961" t="s">
        <v>214</v>
      </c>
    </row>
    <row r="4962" spans="11:12">
      <c r="K4962" s="435">
        <v>16665</v>
      </c>
      <c r="L4962" t="s">
        <v>214</v>
      </c>
    </row>
    <row r="4963" spans="11:12">
      <c r="K4963" s="435">
        <v>16666</v>
      </c>
      <c r="L4963" t="s">
        <v>214</v>
      </c>
    </row>
    <row r="4964" spans="11:12">
      <c r="K4964" s="435">
        <v>16667</v>
      </c>
      <c r="L4964" t="s">
        <v>214</v>
      </c>
    </row>
    <row r="4965" spans="11:12">
      <c r="K4965" s="435">
        <v>16668</v>
      </c>
      <c r="L4965" t="s">
        <v>214</v>
      </c>
    </row>
    <row r="4966" spans="11:12">
      <c r="K4966" s="435">
        <v>16669</v>
      </c>
      <c r="L4966" t="s">
        <v>214</v>
      </c>
    </row>
    <row r="4967" spans="11:12">
      <c r="K4967" s="435">
        <v>16670</v>
      </c>
      <c r="L4967" t="s">
        <v>214</v>
      </c>
    </row>
    <row r="4968" spans="11:12">
      <c r="K4968" s="435">
        <v>16671</v>
      </c>
      <c r="L4968" t="s">
        <v>214</v>
      </c>
    </row>
    <row r="4969" spans="11:12">
      <c r="K4969" s="435">
        <v>16672</v>
      </c>
      <c r="L4969" t="s">
        <v>214</v>
      </c>
    </row>
    <row r="4970" spans="11:12">
      <c r="K4970" s="435">
        <v>16673</v>
      </c>
      <c r="L4970" t="s">
        <v>214</v>
      </c>
    </row>
    <row r="4971" spans="11:12">
      <c r="K4971" s="435">
        <v>16674</v>
      </c>
      <c r="L4971" t="s">
        <v>214</v>
      </c>
    </row>
    <row r="4972" spans="11:12">
      <c r="K4972" s="435">
        <v>16677</v>
      </c>
      <c r="L4972" t="s">
        <v>214</v>
      </c>
    </row>
    <row r="4973" spans="11:12">
      <c r="K4973" s="435">
        <v>16678</v>
      </c>
      <c r="L4973" t="s">
        <v>214</v>
      </c>
    </row>
    <row r="4974" spans="11:12">
      <c r="K4974" s="435">
        <v>16679</v>
      </c>
      <c r="L4974" t="s">
        <v>214</v>
      </c>
    </row>
    <row r="4975" spans="11:12">
      <c r="K4975" s="435">
        <v>16680</v>
      </c>
      <c r="L4975" t="s">
        <v>214</v>
      </c>
    </row>
    <row r="4976" spans="11:12">
      <c r="K4976" s="435">
        <v>16682</v>
      </c>
      <c r="L4976" t="s">
        <v>214</v>
      </c>
    </row>
    <row r="4977" spans="11:12">
      <c r="K4977" s="435">
        <v>16683</v>
      </c>
      <c r="L4977" t="s">
        <v>214</v>
      </c>
    </row>
    <row r="4978" spans="11:12">
      <c r="K4978" s="435">
        <v>16685</v>
      </c>
      <c r="L4978" t="s">
        <v>214</v>
      </c>
    </row>
    <row r="4979" spans="11:12">
      <c r="K4979" s="435">
        <v>16686</v>
      </c>
      <c r="L4979" t="s">
        <v>214</v>
      </c>
    </row>
    <row r="4980" spans="11:12">
      <c r="K4980" s="435">
        <v>16689</v>
      </c>
      <c r="L4980" t="s">
        <v>214</v>
      </c>
    </row>
    <row r="4981" spans="11:12">
      <c r="K4981" s="435">
        <v>16691</v>
      </c>
      <c r="L4981" t="s">
        <v>214</v>
      </c>
    </row>
    <row r="4982" spans="11:12">
      <c r="K4982" s="435">
        <v>16692</v>
      </c>
      <c r="L4982" t="s">
        <v>214</v>
      </c>
    </row>
    <row r="4983" spans="11:12">
      <c r="K4983" s="435">
        <v>16693</v>
      </c>
      <c r="L4983" t="s">
        <v>214</v>
      </c>
    </row>
    <row r="4984" spans="11:12">
      <c r="K4984" s="435">
        <v>16694</v>
      </c>
      <c r="L4984" t="s">
        <v>214</v>
      </c>
    </row>
    <row r="4985" spans="11:12">
      <c r="K4985" s="435">
        <v>16695</v>
      </c>
      <c r="L4985" t="s">
        <v>214</v>
      </c>
    </row>
    <row r="4986" spans="11:12">
      <c r="K4986" s="435">
        <v>16699</v>
      </c>
      <c r="L4986" t="s">
        <v>214</v>
      </c>
    </row>
    <row r="4987" spans="11:12">
      <c r="K4987" s="435">
        <v>16701</v>
      </c>
      <c r="L4987" t="s">
        <v>219</v>
      </c>
    </row>
    <row r="4988" spans="11:12">
      <c r="K4988" s="435">
        <v>16720</v>
      </c>
      <c r="L4988" t="s">
        <v>219</v>
      </c>
    </row>
    <row r="4989" spans="11:12">
      <c r="K4989" s="435">
        <v>16724</v>
      </c>
      <c r="L4989" t="s">
        <v>219</v>
      </c>
    </row>
    <row r="4990" spans="11:12">
      <c r="K4990" s="435">
        <v>16725</v>
      </c>
      <c r="L4990" t="s">
        <v>219</v>
      </c>
    </row>
    <row r="4991" spans="11:12">
      <c r="K4991" s="435">
        <v>16726</v>
      </c>
      <c r="L4991" t="s">
        <v>219</v>
      </c>
    </row>
    <row r="4992" spans="11:12">
      <c r="K4992" s="435">
        <v>16727</v>
      </c>
      <c r="L4992" t="s">
        <v>219</v>
      </c>
    </row>
    <row r="4993" spans="11:12">
      <c r="K4993" s="435">
        <v>16728</v>
      </c>
      <c r="L4993" t="s">
        <v>219</v>
      </c>
    </row>
    <row r="4994" spans="11:12">
      <c r="K4994" s="435">
        <v>16729</v>
      </c>
      <c r="L4994" t="s">
        <v>219</v>
      </c>
    </row>
    <row r="4995" spans="11:12">
      <c r="K4995" s="435">
        <v>16730</v>
      </c>
      <c r="L4995" t="s">
        <v>219</v>
      </c>
    </row>
    <row r="4996" spans="11:12">
      <c r="K4996" s="435">
        <v>16731</v>
      </c>
      <c r="L4996" t="s">
        <v>219</v>
      </c>
    </row>
    <row r="4997" spans="11:12">
      <c r="K4997" s="435">
        <v>16732</v>
      </c>
      <c r="L4997" t="s">
        <v>219</v>
      </c>
    </row>
    <row r="4998" spans="11:12">
      <c r="K4998" s="435">
        <v>16733</v>
      </c>
      <c r="L4998" t="s">
        <v>219</v>
      </c>
    </row>
    <row r="4999" spans="11:12">
      <c r="K4999" s="435">
        <v>16734</v>
      </c>
      <c r="L4999" t="s">
        <v>219</v>
      </c>
    </row>
    <row r="5000" spans="11:12">
      <c r="K5000" s="435">
        <v>16735</v>
      </c>
      <c r="L5000" t="s">
        <v>219</v>
      </c>
    </row>
    <row r="5001" spans="11:12">
      <c r="K5001" s="435">
        <v>16738</v>
      </c>
      <c r="L5001" t="s">
        <v>219</v>
      </c>
    </row>
    <row r="5002" spans="11:12">
      <c r="K5002" s="435">
        <v>16740</v>
      </c>
      <c r="L5002" t="s">
        <v>219</v>
      </c>
    </row>
    <row r="5003" spans="11:12">
      <c r="K5003" s="435">
        <v>16743</v>
      </c>
      <c r="L5003" t="s">
        <v>219</v>
      </c>
    </row>
    <row r="5004" spans="11:12">
      <c r="K5004" s="435">
        <v>16744</v>
      </c>
      <c r="L5004" t="s">
        <v>219</v>
      </c>
    </row>
    <row r="5005" spans="11:12">
      <c r="K5005" s="435">
        <v>16745</v>
      </c>
      <c r="L5005" t="s">
        <v>219</v>
      </c>
    </row>
    <row r="5006" spans="11:12">
      <c r="K5006" s="435">
        <v>16746</v>
      </c>
      <c r="L5006" t="s">
        <v>219</v>
      </c>
    </row>
    <row r="5007" spans="11:12">
      <c r="K5007" s="435">
        <v>16748</v>
      </c>
      <c r="L5007" t="s">
        <v>219</v>
      </c>
    </row>
    <row r="5008" spans="11:12">
      <c r="K5008" s="435">
        <v>16749</v>
      </c>
      <c r="L5008" t="s">
        <v>219</v>
      </c>
    </row>
    <row r="5009" spans="11:12">
      <c r="K5009" s="435">
        <v>16750</v>
      </c>
      <c r="L5009" t="s">
        <v>219</v>
      </c>
    </row>
    <row r="5010" spans="11:12">
      <c r="K5010" s="435">
        <v>16801</v>
      </c>
      <c r="L5010" t="s">
        <v>214</v>
      </c>
    </row>
    <row r="5011" spans="11:12">
      <c r="K5011" s="435">
        <v>16802</v>
      </c>
      <c r="L5011" t="s">
        <v>214</v>
      </c>
    </row>
    <row r="5012" spans="11:12">
      <c r="K5012" s="435">
        <v>16803</v>
      </c>
      <c r="L5012" t="s">
        <v>214</v>
      </c>
    </row>
    <row r="5013" spans="11:12">
      <c r="K5013" s="435">
        <v>16820</v>
      </c>
      <c r="L5013" t="s">
        <v>214</v>
      </c>
    </row>
    <row r="5014" spans="11:12">
      <c r="K5014" s="435">
        <v>16821</v>
      </c>
      <c r="L5014" t="s">
        <v>214</v>
      </c>
    </row>
    <row r="5015" spans="11:12">
      <c r="K5015" s="435">
        <v>16822</v>
      </c>
      <c r="L5015" t="s">
        <v>214</v>
      </c>
    </row>
    <row r="5016" spans="11:12">
      <c r="K5016" s="435">
        <v>16823</v>
      </c>
      <c r="L5016" t="s">
        <v>214</v>
      </c>
    </row>
    <row r="5017" spans="11:12">
      <c r="K5017" s="435">
        <v>16825</v>
      </c>
      <c r="L5017" t="s">
        <v>214</v>
      </c>
    </row>
    <row r="5018" spans="11:12">
      <c r="K5018" s="435">
        <v>16826</v>
      </c>
      <c r="L5018" t="s">
        <v>214</v>
      </c>
    </row>
    <row r="5019" spans="11:12">
      <c r="K5019" s="435">
        <v>16827</v>
      </c>
      <c r="L5019" t="s">
        <v>214</v>
      </c>
    </row>
    <row r="5020" spans="11:12">
      <c r="K5020" s="435">
        <v>16828</v>
      </c>
      <c r="L5020" t="s">
        <v>214</v>
      </c>
    </row>
    <row r="5021" spans="11:12">
      <c r="K5021" s="435">
        <v>16829</v>
      </c>
      <c r="L5021" t="s">
        <v>214</v>
      </c>
    </row>
    <row r="5022" spans="11:12">
      <c r="K5022" s="435">
        <v>16830</v>
      </c>
      <c r="L5022" t="s">
        <v>214</v>
      </c>
    </row>
    <row r="5023" spans="11:12">
      <c r="K5023" s="435">
        <v>16832</v>
      </c>
      <c r="L5023" t="s">
        <v>214</v>
      </c>
    </row>
    <row r="5024" spans="11:12">
      <c r="K5024" s="435">
        <v>16833</v>
      </c>
      <c r="L5024" t="s">
        <v>214</v>
      </c>
    </row>
    <row r="5025" spans="11:12">
      <c r="K5025" s="435">
        <v>16834</v>
      </c>
      <c r="L5025" t="s">
        <v>214</v>
      </c>
    </row>
    <row r="5026" spans="11:12">
      <c r="K5026" s="435">
        <v>16835</v>
      </c>
      <c r="L5026" t="s">
        <v>214</v>
      </c>
    </row>
    <row r="5027" spans="11:12">
      <c r="K5027" s="435">
        <v>16836</v>
      </c>
      <c r="L5027" t="s">
        <v>214</v>
      </c>
    </row>
    <row r="5028" spans="11:12">
      <c r="K5028" s="435">
        <v>16837</v>
      </c>
      <c r="L5028" t="s">
        <v>214</v>
      </c>
    </row>
    <row r="5029" spans="11:12">
      <c r="K5029" s="435">
        <v>16838</v>
      </c>
      <c r="L5029" t="s">
        <v>214</v>
      </c>
    </row>
    <row r="5030" spans="11:12">
      <c r="K5030" s="435">
        <v>16839</v>
      </c>
      <c r="L5030" t="s">
        <v>214</v>
      </c>
    </row>
    <row r="5031" spans="11:12">
      <c r="K5031" s="435">
        <v>16840</v>
      </c>
      <c r="L5031" t="s">
        <v>214</v>
      </c>
    </row>
    <row r="5032" spans="11:12">
      <c r="K5032" s="435">
        <v>16841</v>
      </c>
      <c r="L5032" t="s">
        <v>214</v>
      </c>
    </row>
    <row r="5033" spans="11:12">
      <c r="K5033" s="435">
        <v>16843</v>
      </c>
      <c r="L5033" t="s">
        <v>214</v>
      </c>
    </row>
    <row r="5034" spans="11:12">
      <c r="K5034" s="435">
        <v>16844</v>
      </c>
      <c r="L5034" t="s">
        <v>214</v>
      </c>
    </row>
    <row r="5035" spans="11:12">
      <c r="K5035" s="435">
        <v>16845</v>
      </c>
      <c r="L5035" t="s">
        <v>214</v>
      </c>
    </row>
    <row r="5036" spans="11:12">
      <c r="K5036" s="435">
        <v>16847</v>
      </c>
      <c r="L5036" t="s">
        <v>214</v>
      </c>
    </row>
    <row r="5037" spans="11:12">
      <c r="K5037" s="435">
        <v>16848</v>
      </c>
      <c r="L5037" t="s">
        <v>214</v>
      </c>
    </row>
    <row r="5038" spans="11:12">
      <c r="K5038" s="435">
        <v>16849</v>
      </c>
      <c r="L5038" t="s">
        <v>214</v>
      </c>
    </row>
    <row r="5039" spans="11:12">
      <c r="K5039" s="435">
        <v>16851</v>
      </c>
      <c r="L5039" t="s">
        <v>214</v>
      </c>
    </row>
    <row r="5040" spans="11:12">
      <c r="K5040" s="435">
        <v>16852</v>
      </c>
      <c r="L5040" t="s">
        <v>214</v>
      </c>
    </row>
    <row r="5041" spans="11:12">
      <c r="K5041" s="435">
        <v>16853</v>
      </c>
      <c r="L5041" t="s">
        <v>214</v>
      </c>
    </row>
    <row r="5042" spans="11:12">
      <c r="K5042" s="435">
        <v>16854</v>
      </c>
      <c r="L5042" t="s">
        <v>214</v>
      </c>
    </row>
    <row r="5043" spans="11:12">
      <c r="K5043" s="435">
        <v>16855</v>
      </c>
      <c r="L5043" t="s">
        <v>214</v>
      </c>
    </row>
    <row r="5044" spans="11:12">
      <c r="K5044" s="435">
        <v>16858</v>
      </c>
      <c r="L5044" t="s">
        <v>214</v>
      </c>
    </row>
    <row r="5045" spans="11:12">
      <c r="K5045" s="435">
        <v>16859</v>
      </c>
      <c r="L5045" t="s">
        <v>214</v>
      </c>
    </row>
    <row r="5046" spans="11:12">
      <c r="K5046" s="435">
        <v>16860</v>
      </c>
      <c r="L5046" t="s">
        <v>214</v>
      </c>
    </row>
    <row r="5047" spans="11:12">
      <c r="K5047" s="435">
        <v>16861</v>
      </c>
      <c r="L5047" t="s">
        <v>214</v>
      </c>
    </row>
    <row r="5048" spans="11:12">
      <c r="K5048" s="435">
        <v>16863</v>
      </c>
      <c r="L5048" t="s">
        <v>214</v>
      </c>
    </row>
    <row r="5049" spans="11:12">
      <c r="K5049" s="435">
        <v>16865</v>
      </c>
      <c r="L5049" t="s">
        <v>214</v>
      </c>
    </row>
    <row r="5050" spans="11:12">
      <c r="K5050" s="435">
        <v>16866</v>
      </c>
      <c r="L5050" t="s">
        <v>214</v>
      </c>
    </row>
    <row r="5051" spans="11:12">
      <c r="K5051" s="435">
        <v>16868</v>
      </c>
      <c r="L5051" t="s">
        <v>214</v>
      </c>
    </row>
    <row r="5052" spans="11:12">
      <c r="K5052" s="435">
        <v>16870</v>
      </c>
      <c r="L5052" t="s">
        <v>214</v>
      </c>
    </row>
    <row r="5053" spans="11:12">
      <c r="K5053" s="435">
        <v>16871</v>
      </c>
      <c r="L5053" t="s">
        <v>219</v>
      </c>
    </row>
    <row r="5054" spans="11:12">
      <c r="K5054" s="435">
        <v>16872</v>
      </c>
      <c r="L5054" t="s">
        <v>214</v>
      </c>
    </row>
    <row r="5055" spans="11:12">
      <c r="K5055" s="435">
        <v>16874</v>
      </c>
      <c r="L5055" t="s">
        <v>214</v>
      </c>
    </row>
    <row r="5056" spans="11:12">
      <c r="K5056" s="435">
        <v>16875</v>
      </c>
      <c r="L5056" t="s">
        <v>214</v>
      </c>
    </row>
    <row r="5057" spans="11:12">
      <c r="K5057" s="435">
        <v>16876</v>
      </c>
      <c r="L5057" t="s">
        <v>214</v>
      </c>
    </row>
    <row r="5058" spans="11:12">
      <c r="K5058" s="435">
        <v>16877</v>
      </c>
      <c r="L5058" t="s">
        <v>214</v>
      </c>
    </row>
    <row r="5059" spans="11:12">
      <c r="K5059" s="435">
        <v>16878</v>
      </c>
      <c r="L5059" t="s">
        <v>214</v>
      </c>
    </row>
    <row r="5060" spans="11:12">
      <c r="K5060" s="435">
        <v>16879</v>
      </c>
      <c r="L5060" t="s">
        <v>214</v>
      </c>
    </row>
    <row r="5061" spans="11:12">
      <c r="K5061" s="435">
        <v>16881</v>
      </c>
      <c r="L5061" t="s">
        <v>214</v>
      </c>
    </row>
    <row r="5062" spans="11:12">
      <c r="K5062" s="435">
        <v>16882</v>
      </c>
      <c r="L5062" t="s">
        <v>214</v>
      </c>
    </row>
    <row r="5063" spans="11:12">
      <c r="K5063" s="435">
        <v>16901</v>
      </c>
      <c r="L5063" t="s">
        <v>214</v>
      </c>
    </row>
    <row r="5064" spans="11:12">
      <c r="K5064" s="435">
        <v>16911</v>
      </c>
      <c r="L5064" t="s">
        <v>214</v>
      </c>
    </row>
    <row r="5065" spans="11:12">
      <c r="K5065" s="435">
        <v>16912</v>
      </c>
      <c r="L5065" t="s">
        <v>214</v>
      </c>
    </row>
    <row r="5066" spans="11:12">
      <c r="K5066" s="435">
        <v>16914</v>
      </c>
      <c r="L5066" t="s">
        <v>214</v>
      </c>
    </row>
    <row r="5067" spans="11:12">
      <c r="K5067" s="435">
        <v>16915</v>
      </c>
      <c r="L5067" t="s">
        <v>219</v>
      </c>
    </row>
    <row r="5068" spans="11:12">
      <c r="K5068" s="435">
        <v>16917</v>
      </c>
      <c r="L5068" t="s">
        <v>214</v>
      </c>
    </row>
    <row r="5069" spans="11:12">
      <c r="K5069" s="435">
        <v>16920</v>
      </c>
      <c r="L5069" t="s">
        <v>214</v>
      </c>
    </row>
    <row r="5070" spans="11:12">
      <c r="K5070" s="435">
        <v>16921</v>
      </c>
      <c r="L5070" t="s">
        <v>214</v>
      </c>
    </row>
    <row r="5071" spans="11:12">
      <c r="K5071" s="435">
        <v>16922</v>
      </c>
      <c r="L5071" t="s">
        <v>214</v>
      </c>
    </row>
    <row r="5072" spans="11:12">
      <c r="K5072" s="435">
        <v>16923</v>
      </c>
      <c r="L5072" t="s">
        <v>219</v>
      </c>
    </row>
    <row r="5073" spans="11:12">
      <c r="K5073" s="435">
        <v>16925</v>
      </c>
      <c r="L5073" t="s">
        <v>214</v>
      </c>
    </row>
    <row r="5074" spans="11:12">
      <c r="K5074" s="435">
        <v>16926</v>
      </c>
      <c r="L5074" t="s">
        <v>214</v>
      </c>
    </row>
    <row r="5075" spans="11:12">
      <c r="K5075" s="435">
        <v>16927</v>
      </c>
      <c r="L5075" t="s">
        <v>219</v>
      </c>
    </row>
    <row r="5076" spans="11:12">
      <c r="K5076" s="435">
        <v>16928</v>
      </c>
      <c r="L5076" t="s">
        <v>214</v>
      </c>
    </row>
    <row r="5077" spans="11:12">
      <c r="K5077" s="435">
        <v>16929</v>
      </c>
      <c r="L5077" t="s">
        <v>214</v>
      </c>
    </row>
    <row r="5078" spans="11:12">
      <c r="K5078" s="435">
        <v>16930</v>
      </c>
      <c r="L5078" t="s">
        <v>214</v>
      </c>
    </row>
    <row r="5079" spans="11:12">
      <c r="K5079" s="435">
        <v>16932</v>
      </c>
      <c r="L5079" t="s">
        <v>214</v>
      </c>
    </row>
    <row r="5080" spans="11:12">
      <c r="K5080" s="435">
        <v>16933</v>
      </c>
      <c r="L5080" t="s">
        <v>214</v>
      </c>
    </row>
    <row r="5081" spans="11:12">
      <c r="K5081" s="435">
        <v>16935</v>
      </c>
      <c r="L5081" t="s">
        <v>214</v>
      </c>
    </row>
    <row r="5082" spans="11:12">
      <c r="K5082" s="435">
        <v>16936</v>
      </c>
      <c r="L5082" t="s">
        <v>214</v>
      </c>
    </row>
    <row r="5083" spans="11:12">
      <c r="K5083" s="435">
        <v>16937</v>
      </c>
      <c r="L5083" t="s">
        <v>214</v>
      </c>
    </row>
    <row r="5084" spans="11:12">
      <c r="K5084" s="435">
        <v>16938</v>
      </c>
      <c r="L5084" t="s">
        <v>214</v>
      </c>
    </row>
    <row r="5085" spans="11:12">
      <c r="K5085" s="435">
        <v>16939</v>
      </c>
      <c r="L5085" t="s">
        <v>214</v>
      </c>
    </row>
    <row r="5086" spans="11:12">
      <c r="K5086" s="435">
        <v>16940</v>
      </c>
      <c r="L5086" t="s">
        <v>214</v>
      </c>
    </row>
    <row r="5087" spans="11:12">
      <c r="K5087" s="435">
        <v>16941</v>
      </c>
      <c r="L5087" t="s">
        <v>214</v>
      </c>
    </row>
    <row r="5088" spans="11:12">
      <c r="K5088" s="435">
        <v>16942</v>
      </c>
      <c r="L5088" t="s">
        <v>214</v>
      </c>
    </row>
    <row r="5089" spans="11:12">
      <c r="K5089" s="435">
        <v>16943</v>
      </c>
      <c r="L5089" t="s">
        <v>219</v>
      </c>
    </row>
    <row r="5090" spans="11:12">
      <c r="K5090" s="435">
        <v>16946</v>
      </c>
      <c r="L5090" t="s">
        <v>214</v>
      </c>
    </row>
    <row r="5091" spans="11:12">
      <c r="K5091" s="435">
        <v>16947</v>
      </c>
      <c r="L5091" t="s">
        <v>214</v>
      </c>
    </row>
    <row r="5092" spans="11:12">
      <c r="K5092" s="435">
        <v>16948</v>
      </c>
      <c r="L5092" t="s">
        <v>219</v>
      </c>
    </row>
    <row r="5093" spans="11:12">
      <c r="K5093" s="435">
        <v>16950</v>
      </c>
      <c r="L5093" t="s">
        <v>219</v>
      </c>
    </row>
    <row r="5094" spans="11:12">
      <c r="K5094" s="435">
        <v>17002</v>
      </c>
      <c r="L5094" t="s">
        <v>214</v>
      </c>
    </row>
    <row r="5095" spans="11:12">
      <c r="K5095" s="435">
        <v>17003</v>
      </c>
      <c r="L5095" t="s">
        <v>214</v>
      </c>
    </row>
    <row r="5096" spans="11:12">
      <c r="K5096" s="435">
        <v>17004</v>
      </c>
      <c r="L5096" t="s">
        <v>214</v>
      </c>
    </row>
    <row r="5097" spans="11:12">
      <c r="K5097" s="435">
        <v>17005</v>
      </c>
      <c r="L5097" t="s">
        <v>214</v>
      </c>
    </row>
    <row r="5098" spans="11:12">
      <c r="K5098" s="435">
        <v>17006</v>
      </c>
      <c r="L5098" t="s">
        <v>214</v>
      </c>
    </row>
    <row r="5099" spans="11:12">
      <c r="K5099" s="435">
        <v>17007</v>
      </c>
      <c r="L5099" t="s">
        <v>214</v>
      </c>
    </row>
    <row r="5100" spans="11:12">
      <c r="K5100" s="435">
        <v>17009</v>
      </c>
      <c r="L5100" t="s">
        <v>214</v>
      </c>
    </row>
    <row r="5101" spans="11:12">
      <c r="K5101" s="435">
        <v>17010</v>
      </c>
      <c r="L5101" t="s">
        <v>214</v>
      </c>
    </row>
    <row r="5102" spans="11:12">
      <c r="K5102" s="435">
        <v>17011</v>
      </c>
      <c r="L5102" t="s">
        <v>214</v>
      </c>
    </row>
    <row r="5103" spans="11:12">
      <c r="K5103" s="435">
        <v>17013</v>
      </c>
      <c r="L5103" t="s">
        <v>214</v>
      </c>
    </row>
    <row r="5104" spans="11:12">
      <c r="K5104" s="435">
        <v>17015</v>
      </c>
      <c r="L5104" t="s">
        <v>214</v>
      </c>
    </row>
    <row r="5105" spans="11:12">
      <c r="K5105" s="435">
        <v>17016</v>
      </c>
      <c r="L5105" t="s">
        <v>214</v>
      </c>
    </row>
    <row r="5106" spans="11:12">
      <c r="K5106" s="435">
        <v>17017</v>
      </c>
      <c r="L5106" t="s">
        <v>214</v>
      </c>
    </row>
    <row r="5107" spans="11:12">
      <c r="K5107" s="435">
        <v>17018</v>
      </c>
      <c r="L5107" t="s">
        <v>214</v>
      </c>
    </row>
    <row r="5108" spans="11:12">
      <c r="K5108" s="435">
        <v>17019</v>
      </c>
      <c r="L5108" t="s">
        <v>214</v>
      </c>
    </row>
    <row r="5109" spans="11:12">
      <c r="K5109" s="435">
        <v>17020</v>
      </c>
      <c r="L5109" t="s">
        <v>214</v>
      </c>
    </row>
    <row r="5110" spans="11:12">
      <c r="K5110" s="435">
        <v>17021</v>
      </c>
      <c r="L5110" t="s">
        <v>214</v>
      </c>
    </row>
    <row r="5111" spans="11:12">
      <c r="K5111" s="435">
        <v>17022</v>
      </c>
      <c r="L5111" t="s">
        <v>214</v>
      </c>
    </row>
    <row r="5112" spans="11:12">
      <c r="K5112" s="435">
        <v>17023</v>
      </c>
      <c r="L5112" t="s">
        <v>214</v>
      </c>
    </row>
    <row r="5113" spans="11:12">
      <c r="K5113" s="435">
        <v>17024</v>
      </c>
      <c r="L5113" t="s">
        <v>214</v>
      </c>
    </row>
    <row r="5114" spans="11:12">
      <c r="K5114" s="435">
        <v>17025</v>
      </c>
      <c r="L5114" t="s">
        <v>214</v>
      </c>
    </row>
    <row r="5115" spans="11:12">
      <c r="K5115" s="435">
        <v>17026</v>
      </c>
      <c r="L5115" t="s">
        <v>214</v>
      </c>
    </row>
    <row r="5116" spans="11:12">
      <c r="K5116" s="435">
        <v>17027</v>
      </c>
      <c r="L5116" t="s">
        <v>214</v>
      </c>
    </row>
    <row r="5117" spans="11:12">
      <c r="K5117" s="435">
        <v>17028</v>
      </c>
      <c r="L5117" t="s">
        <v>214</v>
      </c>
    </row>
    <row r="5118" spans="11:12">
      <c r="K5118" s="435">
        <v>17029</v>
      </c>
      <c r="L5118" t="s">
        <v>214</v>
      </c>
    </row>
    <row r="5119" spans="11:12">
      <c r="K5119" s="435">
        <v>17030</v>
      </c>
      <c r="L5119" t="s">
        <v>214</v>
      </c>
    </row>
    <row r="5120" spans="11:12">
      <c r="K5120" s="435">
        <v>17032</v>
      </c>
      <c r="L5120" t="s">
        <v>214</v>
      </c>
    </row>
    <row r="5121" spans="11:12">
      <c r="K5121" s="435">
        <v>17033</v>
      </c>
      <c r="L5121" t="s">
        <v>214</v>
      </c>
    </row>
    <row r="5122" spans="11:12">
      <c r="K5122" s="435">
        <v>17034</v>
      </c>
      <c r="L5122" t="s">
        <v>214</v>
      </c>
    </row>
    <row r="5123" spans="11:12">
      <c r="K5123" s="435">
        <v>17035</v>
      </c>
      <c r="L5123" t="s">
        <v>214</v>
      </c>
    </row>
    <row r="5124" spans="11:12">
      <c r="K5124" s="435">
        <v>17036</v>
      </c>
      <c r="L5124" t="s">
        <v>214</v>
      </c>
    </row>
    <row r="5125" spans="11:12">
      <c r="K5125" s="435">
        <v>17037</v>
      </c>
      <c r="L5125" t="s">
        <v>214</v>
      </c>
    </row>
    <row r="5126" spans="11:12">
      <c r="K5126" s="435">
        <v>17038</v>
      </c>
      <c r="L5126" t="s">
        <v>214</v>
      </c>
    </row>
    <row r="5127" spans="11:12">
      <c r="K5127" s="435">
        <v>17039</v>
      </c>
      <c r="L5127" t="s">
        <v>214</v>
      </c>
    </row>
    <row r="5128" spans="11:12">
      <c r="K5128" s="435">
        <v>17040</v>
      </c>
      <c r="L5128" t="s">
        <v>214</v>
      </c>
    </row>
    <row r="5129" spans="11:12">
      <c r="K5129" s="435">
        <v>17041</v>
      </c>
      <c r="L5129" t="s">
        <v>214</v>
      </c>
    </row>
    <row r="5130" spans="11:12">
      <c r="K5130" s="435">
        <v>17042</v>
      </c>
      <c r="L5130" t="s">
        <v>214</v>
      </c>
    </row>
    <row r="5131" spans="11:12">
      <c r="K5131" s="435">
        <v>17043</v>
      </c>
      <c r="L5131" t="s">
        <v>214</v>
      </c>
    </row>
    <row r="5132" spans="11:12">
      <c r="K5132" s="435">
        <v>17044</v>
      </c>
      <c r="L5132" t="s">
        <v>214</v>
      </c>
    </row>
    <row r="5133" spans="11:12">
      <c r="K5133" s="435">
        <v>17045</v>
      </c>
      <c r="L5133" t="s">
        <v>214</v>
      </c>
    </row>
    <row r="5134" spans="11:12">
      <c r="K5134" s="435">
        <v>17046</v>
      </c>
      <c r="L5134" t="s">
        <v>214</v>
      </c>
    </row>
    <row r="5135" spans="11:12">
      <c r="K5135" s="435">
        <v>17047</v>
      </c>
      <c r="L5135" t="s">
        <v>214</v>
      </c>
    </row>
    <row r="5136" spans="11:12">
      <c r="K5136" s="435">
        <v>17048</v>
      </c>
      <c r="L5136" t="s">
        <v>214</v>
      </c>
    </row>
    <row r="5137" spans="11:12">
      <c r="K5137" s="435">
        <v>17049</v>
      </c>
      <c r="L5137" t="s">
        <v>214</v>
      </c>
    </row>
    <row r="5138" spans="11:12">
      <c r="K5138" s="435">
        <v>17050</v>
      </c>
      <c r="L5138" t="s">
        <v>214</v>
      </c>
    </row>
    <row r="5139" spans="11:12">
      <c r="K5139" s="435">
        <v>17051</v>
      </c>
      <c r="L5139" t="s">
        <v>214</v>
      </c>
    </row>
    <row r="5140" spans="11:12">
      <c r="K5140" s="435">
        <v>17052</v>
      </c>
      <c r="L5140" t="s">
        <v>214</v>
      </c>
    </row>
    <row r="5141" spans="11:12">
      <c r="K5141" s="435">
        <v>17053</v>
      </c>
      <c r="L5141" t="s">
        <v>214</v>
      </c>
    </row>
    <row r="5142" spans="11:12">
      <c r="K5142" s="435">
        <v>17055</v>
      </c>
      <c r="L5142" t="s">
        <v>214</v>
      </c>
    </row>
    <row r="5143" spans="11:12">
      <c r="K5143" s="435">
        <v>17056</v>
      </c>
      <c r="L5143" t="s">
        <v>214</v>
      </c>
    </row>
    <row r="5144" spans="11:12">
      <c r="K5144" s="435">
        <v>17057</v>
      </c>
      <c r="L5144" t="s">
        <v>214</v>
      </c>
    </row>
    <row r="5145" spans="11:12">
      <c r="K5145" s="435">
        <v>17058</v>
      </c>
      <c r="L5145" t="s">
        <v>214</v>
      </c>
    </row>
    <row r="5146" spans="11:12">
      <c r="K5146" s="435">
        <v>17059</v>
      </c>
      <c r="L5146" t="s">
        <v>214</v>
      </c>
    </row>
    <row r="5147" spans="11:12">
      <c r="K5147" s="435">
        <v>17060</v>
      </c>
      <c r="L5147" t="s">
        <v>214</v>
      </c>
    </row>
    <row r="5148" spans="11:12">
      <c r="K5148" s="435">
        <v>17061</v>
      </c>
      <c r="L5148" t="s">
        <v>214</v>
      </c>
    </row>
    <row r="5149" spans="11:12">
      <c r="K5149" s="435">
        <v>17062</v>
      </c>
      <c r="L5149" t="s">
        <v>214</v>
      </c>
    </row>
    <row r="5150" spans="11:12">
      <c r="K5150" s="435">
        <v>17063</v>
      </c>
      <c r="L5150" t="s">
        <v>214</v>
      </c>
    </row>
    <row r="5151" spans="11:12">
      <c r="K5151" s="435">
        <v>17064</v>
      </c>
      <c r="L5151" t="s">
        <v>214</v>
      </c>
    </row>
    <row r="5152" spans="11:12">
      <c r="K5152" s="435">
        <v>17065</v>
      </c>
      <c r="L5152" t="s">
        <v>214</v>
      </c>
    </row>
    <row r="5153" spans="11:12">
      <c r="K5153" s="435">
        <v>17066</v>
      </c>
      <c r="L5153" t="s">
        <v>214</v>
      </c>
    </row>
    <row r="5154" spans="11:12">
      <c r="K5154" s="435">
        <v>17067</v>
      </c>
      <c r="L5154" t="s">
        <v>214</v>
      </c>
    </row>
    <row r="5155" spans="11:12">
      <c r="K5155" s="435">
        <v>17068</v>
      </c>
      <c r="L5155" t="s">
        <v>214</v>
      </c>
    </row>
    <row r="5156" spans="11:12">
      <c r="K5156" s="435">
        <v>17069</v>
      </c>
      <c r="L5156" t="s">
        <v>214</v>
      </c>
    </row>
    <row r="5157" spans="11:12">
      <c r="K5157" s="435">
        <v>17070</v>
      </c>
      <c r="L5157" t="s">
        <v>214</v>
      </c>
    </row>
    <row r="5158" spans="11:12">
      <c r="K5158" s="435">
        <v>17071</v>
      </c>
      <c r="L5158" t="s">
        <v>214</v>
      </c>
    </row>
    <row r="5159" spans="11:12">
      <c r="K5159" s="435">
        <v>17072</v>
      </c>
      <c r="L5159" t="s">
        <v>214</v>
      </c>
    </row>
    <row r="5160" spans="11:12">
      <c r="K5160" s="435">
        <v>17073</v>
      </c>
      <c r="L5160" t="s">
        <v>214</v>
      </c>
    </row>
    <row r="5161" spans="11:12">
      <c r="K5161" s="435">
        <v>17074</v>
      </c>
      <c r="L5161" t="s">
        <v>214</v>
      </c>
    </row>
    <row r="5162" spans="11:12">
      <c r="K5162" s="435">
        <v>17075</v>
      </c>
      <c r="L5162" t="s">
        <v>214</v>
      </c>
    </row>
    <row r="5163" spans="11:12">
      <c r="K5163" s="435">
        <v>17076</v>
      </c>
      <c r="L5163" t="s">
        <v>214</v>
      </c>
    </row>
    <row r="5164" spans="11:12">
      <c r="K5164" s="435">
        <v>17077</v>
      </c>
      <c r="L5164" t="s">
        <v>214</v>
      </c>
    </row>
    <row r="5165" spans="11:12">
      <c r="K5165" s="435">
        <v>17078</v>
      </c>
      <c r="L5165" t="s">
        <v>214</v>
      </c>
    </row>
    <row r="5166" spans="11:12">
      <c r="K5166" s="435">
        <v>17080</v>
      </c>
      <c r="L5166" t="s">
        <v>214</v>
      </c>
    </row>
    <row r="5167" spans="11:12">
      <c r="K5167" s="435">
        <v>17081</v>
      </c>
      <c r="L5167" t="s">
        <v>214</v>
      </c>
    </row>
    <row r="5168" spans="11:12">
      <c r="K5168" s="435">
        <v>17082</v>
      </c>
      <c r="L5168" t="s">
        <v>214</v>
      </c>
    </row>
    <row r="5169" spans="11:12">
      <c r="K5169" s="435">
        <v>17083</v>
      </c>
      <c r="L5169" t="s">
        <v>214</v>
      </c>
    </row>
    <row r="5170" spans="11:12">
      <c r="K5170" s="435">
        <v>17084</v>
      </c>
      <c r="L5170" t="s">
        <v>214</v>
      </c>
    </row>
    <row r="5171" spans="11:12">
      <c r="K5171" s="435">
        <v>17086</v>
      </c>
      <c r="L5171" t="s">
        <v>214</v>
      </c>
    </row>
    <row r="5172" spans="11:12">
      <c r="K5172" s="435">
        <v>17087</v>
      </c>
      <c r="L5172" t="s">
        <v>214</v>
      </c>
    </row>
    <row r="5173" spans="11:12">
      <c r="K5173" s="435">
        <v>17088</v>
      </c>
      <c r="L5173" t="s">
        <v>214</v>
      </c>
    </row>
    <row r="5174" spans="11:12">
      <c r="K5174" s="435">
        <v>17090</v>
      </c>
      <c r="L5174" t="s">
        <v>214</v>
      </c>
    </row>
    <row r="5175" spans="11:12">
      <c r="K5175" s="435">
        <v>17093</v>
      </c>
      <c r="L5175" t="s">
        <v>214</v>
      </c>
    </row>
    <row r="5176" spans="11:12">
      <c r="K5176" s="435">
        <v>17094</v>
      </c>
      <c r="L5176" t="s">
        <v>214</v>
      </c>
    </row>
    <row r="5177" spans="11:12">
      <c r="K5177" s="435">
        <v>17097</v>
      </c>
      <c r="L5177" t="s">
        <v>214</v>
      </c>
    </row>
    <row r="5178" spans="11:12">
      <c r="K5178" s="435">
        <v>17098</v>
      </c>
      <c r="L5178" t="s">
        <v>214</v>
      </c>
    </row>
    <row r="5179" spans="11:12">
      <c r="K5179" s="435">
        <v>17099</v>
      </c>
      <c r="L5179" t="s">
        <v>214</v>
      </c>
    </row>
    <row r="5180" spans="11:12">
      <c r="K5180" s="435">
        <v>17101</v>
      </c>
      <c r="L5180" t="s">
        <v>214</v>
      </c>
    </row>
    <row r="5181" spans="11:12">
      <c r="K5181" s="435">
        <v>17102</v>
      </c>
      <c r="L5181" t="s">
        <v>214</v>
      </c>
    </row>
    <row r="5182" spans="11:12">
      <c r="K5182" s="435">
        <v>17103</v>
      </c>
      <c r="L5182" t="s">
        <v>214</v>
      </c>
    </row>
    <row r="5183" spans="11:12">
      <c r="K5183" s="435">
        <v>17104</v>
      </c>
      <c r="L5183" t="s">
        <v>214</v>
      </c>
    </row>
    <row r="5184" spans="11:12">
      <c r="K5184" s="435">
        <v>17109</v>
      </c>
      <c r="L5184" t="s">
        <v>214</v>
      </c>
    </row>
    <row r="5185" spans="11:12">
      <c r="K5185" s="435">
        <v>17110</v>
      </c>
      <c r="L5185" t="s">
        <v>214</v>
      </c>
    </row>
    <row r="5186" spans="11:12">
      <c r="K5186" s="435">
        <v>17111</v>
      </c>
      <c r="L5186" t="s">
        <v>214</v>
      </c>
    </row>
    <row r="5187" spans="11:12">
      <c r="K5187" s="435">
        <v>17112</v>
      </c>
      <c r="L5187" t="s">
        <v>214</v>
      </c>
    </row>
    <row r="5188" spans="11:12">
      <c r="K5188" s="435">
        <v>17113</v>
      </c>
      <c r="L5188" t="s">
        <v>214</v>
      </c>
    </row>
    <row r="5189" spans="11:12">
      <c r="K5189" s="435">
        <v>17120</v>
      </c>
      <c r="L5189" t="s">
        <v>214</v>
      </c>
    </row>
    <row r="5190" spans="11:12">
      <c r="K5190" s="435">
        <v>17201</v>
      </c>
      <c r="L5190" t="s">
        <v>208</v>
      </c>
    </row>
    <row r="5191" spans="11:12">
      <c r="K5191" s="435">
        <v>17202</v>
      </c>
      <c r="L5191" t="s">
        <v>214</v>
      </c>
    </row>
    <row r="5192" spans="11:12">
      <c r="K5192" s="435">
        <v>17210</v>
      </c>
      <c r="L5192" t="s">
        <v>214</v>
      </c>
    </row>
    <row r="5193" spans="11:12">
      <c r="K5193" s="435">
        <v>17211</v>
      </c>
      <c r="L5193" t="s">
        <v>208</v>
      </c>
    </row>
    <row r="5194" spans="11:12">
      <c r="K5194" s="435">
        <v>17212</v>
      </c>
      <c r="L5194" t="s">
        <v>214</v>
      </c>
    </row>
    <row r="5195" spans="11:12">
      <c r="K5195" s="435">
        <v>17213</v>
      </c>
      <c r="L5195" t="s">
        <v>214</v>
      </c>
    </row>
    <row r="5196" spans="11:12">
      <c r="K5196" s="435">
        <v>17214</v>
      </c>
      <c r="L5196" t="s">
        <v>208</v>
      </c>
    </row>
    <row r="5197" spans="11:12">
      <c r="K5197" s="435">
        <v>17215</v>
      </c>
      <c r="L5197" t="s">
        <v>214</v>
      </c>
    </row>
    <row r="5198" spans="11:12">
      <c r="K5198" s="435">
        <v>17217</v>
      </c>
      <c r="L5198" t="s">
        <v>214</v>
      </c>
    </row>
    <row r="5199" spans="11:12">
      <c r="K5199" s="435">
        <v>17219</v>
      </c>
      <c r="L5199" t="s">
        <v>214</v>
      </c>
    </row>
    <row r="5200" spans="11:12">
      <c r="K5200" s="435">
        <v>17220</v>
      </c>
      <c r="L5200" t="s">
        <v>214</v>
      </c>
    </row>
    <row r="5201" spans="11:12">
      <c r="K5201" s="435">
        <v>17221</v>
      </c>
      <c r="L5201" t="s">
        <v>214</v>
      </c>
    </row>
    <row r="5202" spans="11:12">
      <c r="K5202" s="435">
        <v>17222</v>
      </c>
      <c r="L5202" t="s">
        <v>214</v>
      </c>
    </row>
    <row r="5203" spans="11:12">
      <c r="K5203" s="435">
        <v>17223</v>
      </c>
      <c r="L5203" t="s">
        <v>214</v>
      </c>
    </row>
    <row r="5204" spans="11:12">
      <c r="K5204" s="435">
        <v>17224</v>
      </c>
      <c r="L5204" t="s">
        <v>214</v>
      </c>
    </row>
    <row r="5205" spans="11:12">
      <c r="K5205" s="435">
        <v>17225</v>
      </c>
      <c r="L5205" t="s">
        <v>214</v>
      </c>
    </row>
    <row r="5206" spans="11:12">
      <c r="K5206" s="435">
        <v>17228</v>
      </c>
      <c r="L5206" t="s">
        <v>214</v>
      </c>
    </row>
    <row r="5207" spans="11:12">
      <c r="K5207" s="435">
        <v>17229</v>
      </c>
      <c r="L5207" t="s">
        <v>214</v>
      </c>
    </row>
    <row r="5208" spans="11:12">
      <c r="K5208" s="435">
        <v>17233</v>
      </c>
      <c r="L5208" t="s">
        <v>214</v>
      </c>
    </row>
    <row r="5209" spans="11:12">
      <c r="K5209" s="435">
        <v>17235</v>
      </c>
      <c r="L5209" t="s">
        <v>208</v>
      </c>
    </row>
    <row r="5210" spans="11:12">
      <c r="K5210" s="435">
        <v>17236</v>
      </c>
      <c r="L5210" t="s">
        <v>214</v>
      </c>
    </row>
    <row r="5211" spans="11:12">
      <c r="K5211" s="435">
        <v>17237</v>
      </c>
      <c r="L5211" t="s">
        <v>208</v>
      </c>
    </row>
    <row r="5212" spans="11:12">
      <c r="K5212" s="435">
        <v>17238</v>
      </c>
      <c r="L5212" t="s">
        <v>208</v>
      </c>
    </row>
    <row r="5213" spans="11:12">
      <c r="K5213" s="435">
        <v>17239</v>
      </c>
      <c r="L5213" t="s">
        <v>214</v>
      </c>
    </row>
    <row r="5214" spans="11:12">
      <c r="K5214" s="435">
        <v>17240</v>
      </c>
      <c r="L5214" t="s">
        <v>214</v>
      </c>
    </row>
    <row r="5215" spans="11:12">
      <c r="K5215" s="435">
        <v>17241</v>
      </c>
      <c r="L5215" t="s">
        <v>214</v>
      </c>
    </row>
    <row r="5216" spans="11:12">
      <c r="K5216" s="435">
        <v>17243</v>
      </c>
      <c r="L5216" t="s">
        <v>214</v>
      </c>
    </row>
    <row r="5217" spans="11:12">
      <c r="K5217" s="435">
        <v>17244</v>
      </c>
      <c r="L5217" t="s">
        <v>214</v>
      </c>
    </row>
    <row r="5218" spans="11:12">
      <c r="K5218" s="435">
        <v>17246</v>
      </c>
      <c r="L5218" t="s">
        <v>208</v>
      </c>
    </row>
    <row r="5219" spans="11:12">
      <c r="K5219" s="435">
        <v>17247</v>
      </c>
      <c r="L5219" t="s">
        <v>208</v>
      </c>
    </row>
    <row r="5220" spans="11:12">
      <c r="K5220" s="435">
        <v>17249</v>
      </c>
      <c r="L5220" t="s">
        <v>214</v>
      </c>
    </row>
    <row r="5221" spans="11:12">
      <c r="K5221" s="435">
        <v>17250</v>
      </c>
      <c r="L5221" t="s">
        <v>208</v>
      </c>
    </row>
    <row r="5222" spans="11:12">
      <c r="K5222" s="435">
        <v>17251</v>
      </c>
      <c r="L5222" t="s">
        <v>214</v>
      </c>
    </row>
    <row r="5223" spans="11:12">
      <c r="K5223" s="435">
        <v>17252</v>
      </c>
      <c r="L5223" t="s">
        <v>214</v>
      </c>
    </row>
    <row r="5224" spans="11:12">
      <c r="K5224" s="435">
        <v>17253</v>
      </c>
      <c r="L5224" t="s">
        <v>214</v>
      </c>
    </row>
    <row r="5225" spans="11:12">
      <c r="K5225" s="435">
        <v>17254</v>
      </c>
      <c r="L5225" t="s">
        <v>208</v>
      </c>
    </row>
    <row r="5226" spans="11:12">
      <c r="K5226" s="435">
        <v>17255</v>
      </c>
      <c r="L5226" t="s">
        <v>214</v>
      </c>
    </row>
    <row r="5227" spans="11:12">
      <c r="K5227" s="435">
        <v>17256</v>
      </c>
      <c r="L5227" t="s">
        <v>208</v>
      </c>
    </row>
    <row r="5228" spans="11:12">
      <c r="K5228" s="435">
        <v>17257</v>
      </c>
      <c r="L5228" t="s">
        <v>214</v>
      </c>
    </row>
    <row r="5229" spans="11:12">
      <c r="K5229" s="435">
        <v>17260</v>
      </c>
      <c r="L5229" t="s">
        <v>214</v>
      </c>
    </row>
    <row r="5230" spans="11:12">
      <c r="K5230" s="435">
        <v>17261</v>
      </c>
      <c r="L5230" t="s">
        <v>208</v>
      </c>
    </row>
    <row r="5231" spans="11:12">
      <c r="K5231" s="435">
        <v>17262</v>
      </c>
      <c r="L5231" t="s">
        <v>214</v>
      </c>
    </row>
    <row r="5232" spans="11:12">
      <c r="K5232" s="435">
        <v>17263</v>
      </c>
      <c r="L5232" t="s">
        <v>208</v>
      </c>
    </row>
    <row r="5233" spans="11:12">
      <c r="K5233" s="435">
        <v>17264</v>
      </c>
      <c r="L5233" t="s">
        <v>214</v>
      </c>
    </row>
    <row r="5234" spans="11:12">
      <c r="K5234" s="435">
        <v>17265</v>
      </c>
      <c r="L5234" t="s">
        <v>214</v>
      </c>
    </row>
    <row r="5235" spans="11:12">
      <c r="K5235" s="435">
        <v>17266</v>
      </c>
      <c r="L5235" t="s">
        <v>214</v>
      </c>
    </row>
    <row r="5236" spans="11:12">
      <c r="K5236" s="435">
        <v>17267</v>
      </c>
      <c r="L5236" t="s">
        <v>214</v>
      </c>
    </row>
    <row r="5237" spans="11:12">
      <c r="K5237" s="435">
        <v>17268</v>
      </c>
      <c r="L5237" t="s">
        <v>214</v>
      </c>
    </row>
    <row r="5238" spans="11:12">
      <c r="K5238" s="435">
        <v>17270</v>
      </c>
      <c r="L5238" t="s">
        <v>208</v>
      </c>
    </row>
    <row r="5239" spans="11:12">
      <c r="K5239" s="435">
        <v>17271</v>
      </c>
      <c r="L5239" t="s">
        <v>214</v>
      </c>
    </row>
    <row r="5240" spans="11:12">
      <c r="K5240" s="435">
        <v>17272</v>
      </c>
      <c r="L5240" t="s">
        <v>208</v>
      </c>
    </row>
    <row r="5241" spans="11:12">
      <c r="K5241" s="435">
        <v>17301</v>
      </c>
      <c r="L5241" t="s">
        <v>214</v>
      </c>
    </row>
    <row r="5242" spans="11:12">
      <c r="K5242" s="435">
        <v>17302</v>
      </c>
      <c r="L5242" t="s">
        <v>214</v>
      </c>
    </row>
    <row r="5243" spans="11:12">
      <c r="K5243" s="435">
        <v>17304</v>
      </c>
      <c r="L5243" t="s">
        <v>214</v>
      </c>
    </row>
    <row r="5244" spans="11:12">
      <c r="K5244" s="435">
        <v>17306</v>
      </c>
      <c r="L5244" t="s">
        <v>214</v>
      </c>
    </row>
    <row r="5245" spans="11:12">
      <c r="K5245" s="435">
        <v>17307</v>
      </c>
      <c r="L5245" t="s">
        <v>214</v>
      </c>
    </row>
    <row r="5246" spans="11:12">
      <c r="K5246" s="435">
        <v>17309</v>
      </c>
      <c r="L5246" t="s">
        <v>214</v>
      </c>
    </row>
    <row r="5247" spans="11:12">
      <c r="K5247" s="435">
        <v>17311</v>
      </c>
      <c r="L5247" t="s">
        <v>214</v>
      </c>
    </row>
    <row r="5248" spans="11:12">
      <c r="K5248" s="435">
        <v>17313</v>
      </c>
      <c r="L5248" t="s">
        <v>214</v>
      </c>
    </row>
    <row r="5249" spans="11:12">
      <c r="K5249" s="435">
        <v>17314</v>
      </c>
      <c r="L5249" t="s">
        <v>214</v>
      </c>
    </row>
    <row r="5250" spans="11:12">
      <c r="K5250" s="435">
        <v>17315</v>
      </c>
      <c r="L5250" t="s">
        <v>214</v>
      </c>
    </row>
    <row r="5251" spans="11:12">
      <c r="K5251" s="435">
        <v>17316</v>
      </c>
      <c r="L5251" t="s">
        <v>214</v>
      </c>
    </row>
    <row r="5252" spans="11:12">
      <c r="K5252" s="435">
        <v>17317</v>
      </c>
      <c r="L5252" t="s">
        <v>214</v>
      </c>
    </row>
    <row r="5253" spans="11:12">
      <c r="K5253" s="435">
        <v>17318</v>
      </c>
      <c r="L5253" t="s">
        <v>214</v>
      </c>
    </row>
    <row r="5254" spans="11:12">
      <c r="K5254" s="435">
        <v>17319</v>
      </c>
      <c r="L5254" t="s">
        <v>214</v>
      </c>
    </row>
    <row r="5255" spans="11:12">
      <c r="K5255" s="435">
        <v>17320</v>
      </c>
      <c r="L5255" t="s">
        <v>214</v>
      </c>
    </row>
    <row r="5256" spans="11:12">
      <c r="K5256" s="435">
        <v>17321</v>
      </c>
      <c r="L5256" t="s">
        <v>214</v>
      </c>
    </row>
    <row r="5257" spans="11:12">
      <c r="K5257" s="435">
        <v>17322</v>
      </c>
      <c r="L5257" t="s">
        <v>214</v>
      </c>
    </row>
    <row r="5258" spans="11:12">
      <c r="K5258" s="435">
        <v>17324</v>
      </c>
      <c r="L5258" t="s">
        <v>214</v>
      </c>
    </row>
    <row r="5259" spans="11:12">
      <c r="K5259" s="435">
        <v>17325</v>
      </c>
      <c r="L5259" t="s">
        <v>214</v>
      </c>
    </row>
    <row r="5260" spans="11:12">
      <c r="K5260" s="435">
        <v>17327</v>
      </c>
      <c r="L5260" t="s">
        <v>214</v>
      </c>
    </row>
    <row r="5261" spans="11:12">
      <c r="K5261" s="435">
        <v>17329</v>
      </c>
      <c r="L5261" t="s">
        <v>214</v>
      </c>
    </row>
    <row r="5262" spans="11:12">
      <c r="K5262" s="435">
        <v>17331</v>
      </c>
      <c r="L5262" t="s">
        <v>214</v>
      </c>
    </row>
    <row r="5263" spans="11:12">
      <c r="K5263" s="435">
        <v>17339</v>
      </c>
      <c r="L5263" t="s">
        <v>214</v>
      </c>
    </row>
    <row r="5264" spans="11:12">
      <c r="K5264" s="435">
        <v>17340</v>
      </c>
      <c r="L5264" t="s">
        <v>214</v>
      </c>
    </row>
    <row r="5265" spans="11:12">
      <c r="K5265" s="435">
        <v>17343</v>
      </c>
      <c r="L5265" t="s">
        <v>214</v>
      </c>
    </row>
    <row r="5266" spans="11:12">
      <c r="K5266" s="435">
        <v>17344</v>
      </c>
      <c r="L5266" t="s">
        <v>214</v>
      </c>
    </row>
    <row r="5267" spans="11:12">
      <c r="K5267" s="435">
        <v>17345</v>
      </c>
      <c r="L5267" t="s">
        <v>214</v>
      </c>
    </row>
    <row r="5268" spans="11:12">
      <c r="K5268" s="435">
        <v>17347</v>
      </c>
      <c r="L5268" t="s">
        <v>214</v>
      </c>
    </row>
    <row r="5269" spans="11:12">
      <c r="K5269" s="435">
        <v>17349</v>
      </c>
      <c r="L5269" t="s">
        <v>214</v>
      </c>
    </row>
    <row r="5270" spans="11:12">
      <c r="K5270" s="435">
        <v>17350</v>
      </c>
      <c r="L5270" t="s">
        <v>214</v>
      </c>
    </row>
    <row r="5271" spans="11:12">
      <c r="K5271" s="435">
        <v>17352</v>
      </c>
      <c r="L5271" t="s">
        <v>214</v>
      </c>
    </row>
    <row r="5272" spans="11:12">
      <c r="K5272" s="435">
        <v>17353</v>
      </c>
      <c r="L5272" t="s">
        <v>214</v>
      </c>
    </row>
    <row r="5273" spans="11:12">
      <c r="K5273" s="435">
        <v>17355</v>
      </c>
      <c r="L5273" t="s">
        <v>214</v>
      </c>
    </row>
    <row r="5274" spans="11:12">
      <c r="K5274" s="435">
        <v>17356</v>
      </c>
      <c r="L5274" t="s">
        <v>214</v>
      </c>
    </row>
    <row r="5275" spans="11:12">
      <c r="K5275" s="435">
        <v>17360</v>
      </c>
      <c r="L5275" t="s">
        <v>214</v>
      </c>
    </row>
    <row r="5276" spans="11:12">
      <c r="K5276" s="435">
        <v>17361</v>
      </c>
      <c r="L5276" t="s">
        <v>214</v>
      </c>
    </row>
    <row r="5277" spans="11:12">
      <c r="K5277" s="435">
        <v>17362</v>
      </c>
      <c r="L5277" t="s">
        <v>214</v>
      </c>
    </row>
    <row r="5278" spans="11:12">
      <c r="K5278" s="435">
        <v>17363</v>
      </c>
      <c r="L5278" t="s">
        <v>214</v>
      </c>
    </row>
    <row r="5279" spans="11:12">
      <c r="K5279" s="435">
        <v>17364</v>
      </c>
      <c r="L5279" t="s">
        <v>214</v>
      </c>
    </row>
    <row r="5280" spans="11:12">
      <c r="K5280" s="435">
        <v>17365</v>
      </c>
      <c r="L5280" t="s">
        <v>214</v>
      </c>
    </row>
    <row r="5281" spans="11:12">
      <c r="K5281" s="435">
        <v>17366</v>
      </c>
      <c r="L5281" t="s">
        <v>214</v>
      </c>
    </row>
    <row r="5282" spans="11:12">
      <c r="K5282" s="435">
        <v>17368</v>
      </c>
      <c r="L5282" t="s">
        <v>214</v>
      </c>
    </row>
    <row r="5283" spans="11:12">
      <c r="K5283" s="435">
        <v>17370</v>
      </c>
      <c r="L5283" t="s">
        <v>214</v>
      </c>
    </row>
    <row r="5284" spans="11:12">
      <c r="K5284" s="435">
        <v>17371</v>
      </c>
      <c r="L5284" t="s">
        <v>214</v>
      </c>
    </row>
    <row r="5285" spans="11:12">
      <c r="K5285" s="435">
        <v>17372</v>
      </c>
      <c r="L5285" t="s">
        <v>214</v>
      </c>
    </row>
    <row r="5286" spans="11:12">
      <c r="K5286" s="435">
        <v>17401</v>
      </c>
      <c r="L5286" t="s">
        <v>214</v>
      </c>
    </row>
    <row r="5287" spans="11:12">
      <c r="K5287" s="435">
        <v>17402</v>
      </c>
      <c r="L5287" t="s">
        <v>214</v>
      </c>
    </row>
    <row r="5288" spans="11:12">
      <c r="K5288" s="435">
        <v>17403</v>
      </c>
      <c r="L5288" t="s">
        <v>214</v>
      </c>
    </row>
    <row r="5289" spans="11:12">
      <c r="K5289" s="435">
        <v>17404</v>
      </c>
      <c r="L5289" t="s">
        <v>214</v>
      </c>
    </row>
    <row r="5290" spans="11:12">
      <c r="K5290" s="435">
        <v>17406</v>
      </c>
      <c r="L5290" t="s">
        <v>214</v>
      </c>
    </row>
    <row r="5291" spans="11:12">
      <c r="K5291" s="435">
        <v>17407</v>
      </c>
      <c r="L5291" t="s">
        <v>214</v>
      </c>
    </row>
    <row r="5292" spans="11:12">
      <c r="K5292" s="435">
        <v>17408</v>
      </c>
      <c r="L5292" t="s">
        <v>214</v>
      </c>
    </row>
    <row r="5293" spans="11:12">
      <c r="K5293" s="435">
        <v>17501</v>
      </c>
      <c r="L5293" t="s">
        <v>214</v>
      </c>
    </row>
    <row r="5294" spans="11:12">
      <c r="K5294" s="435">
        <v>17502</v>
      </c>
      <c r="L5294" t="s">
        <v>214</v>
      </c>
    </row>
    <row r="5295" spans="11:12">
      <c r="K5295" s="435">
        <v>17505</v>
      </c>
      <c r="L5295" t="s">
        <v>214</v>
      </c>
    </row>
    <row r="5296" spans="11:12">
      <c r="K5296" s="435">
        <v>17507</v>
      </c>
      <c r="L5296" t="s">
        <v>214</v>
      </c>
    </row>
    <row r="5297" spans="11:12">
      <c r="K5297" s="435">
        <v>17508</v>
      </c>
      <c r="L5297" t="s">
        <v>214</v>
      </c>
    </row>
    <row r="5298" spans="11:12">
      <c r="K5298" s="435">
        <v>17509</v>
      </c>
      <c r="L5298" t="s">
        <v>214</v>
      </c>
    </row>
    <row r="5299" spans="11:12">
      <c r="K5299" s="435">
        <v>17512</v>
      </c>
      <c r="L5299" t="s">
        <v>214</v>
      </c>
    </row>
    <row r="5300" spans="11:12">
      <c r="K5300" s="435">
        <v>17516</v>
      </c>
      <c r="L5300" t="s">
        <v>214</v>
      </c>
    </row>
    <row r="5301" spans="11:12">
      <c r="K5301" s="435">
        <v>17517</v>
      </c>
      <c r="L5301" t="s">
        <v>214</v>
      </c>
    </row>
    <row r="5302" spans="11:12">
      <c r="K5302" s="435">
        <v>17518</v>
      </c>
      <c r="L5302" t="s">
        <v>214</v>
      </c>
    </row>
    <row r="5303" spans="11:12">
      <c r="K5303" s="435">
        <v>17519</v>
      </c>
      <c r="L5303" t="s">
        <v>214</v>
      </c>
    </row>
    <row r="5304" spans="11:12">
      <c r="K5304" s="435">
        <v>17520</v>
      </c>
      <c r="L5304" t="s">
        <v>214</v>
      </c>
    </row>
    <row r="5305" spans="11:12">
      <c r="K5305" s="435">
        <v>17522</v>
      </c>
      <c r="L5305" t="s">
        <v>214</v>
      </c>
    </row>
    <row r="5306" spans="11:12">
      <c r="K5306" s="435">
        <v>17527</v>
      </c>
      <c r="L5306" t="s">
        <v>214</v>
      </c>
    </row>
    <row r="5307" spans="11:12">
      <c r="K5307" s="435">
        <v>17529</v>
      </c>
      <c r="L5307" t="s">
        <v>214</v>
      </c>
    </row>
    <row r="5308" spans="11:12">
      <c r="K5308" s="435">
        <v>17532</v>
      </c>
      <c r="L5308" t="s">
        <v>208</v>
      </c>
    </row>
    <row r="5309" spans="11:12">
      <c r="K5309" s="435">
        <v>17535</v>
      </c>
      <c r="L5309" t="s">
        <v>214</v>
      </c>
    </row>
    <row r="5310" spans="11:12">
      <c r="K5310" s="435">
        <v>17536</v>
      </c>
      <c r="L5310" t="s">
        <v>208</v>
      </c>
    </row>
    <row r="5311" spans="11:12">
      <c r="K5311" s="435">
        <v>17538</v>
      </c>
      <c r="L5311" t="s">
        <v>214</v>
      </c>
    </row>
    <row r="5312" spans="11:12">
      <c r="K5312" s="435">
        <v>17540</v>
      </c>
      <c r="L5312" t="s">
        <v>214</v>
      </c>
    </row>
    <row r="5313" spans="11:12">
      <c r="K5313" s="435">
        <v>17543</v>
      </c>
      <c r="L5313" t="s">
        <v>214</v>
      </c>
    </row>
    <row r="5314" spans="11:12">
      <c r="K5314" s="435">
        <v>17545</v>
      </c>
      <c r="L5314" t="s">
        <v>214</v>
      </c>
    </row>
    <row r="5315" spans="11:12">
      <c r="K5315" s="435">
        <v>17547</v>
      </c>
      <c r="L5315" t="s">
        <v>214</v>
      </c>
    </row>
    <row r="5316" spans="11:12">
      <c r="K5316" s="435">
        <v>17550</v>
      </c>
      <c r="L5316" t="s">
        <v>214</v>
      </c>
    </row>
    <row r="5317" spans="11:12">
      <c r="K5317" s="435">
        <v>17551</v>
      </c>
      <c r="L5317" t="s">
        <v>214</v>
      </c>
    </row>
    <row r="5318" spans="11:12">
      <c r="K5318" s="435">
        <v>17552</v>
      </c>
      <c r="L5318" t="s">
        <v>214</v>
      </c>
    </row>
    <row r="5319" spans="11:12">
      <c r="K5319" s="435">
        <v>17554</v>
      </c>
      <c r="L5319" t="s">
        <v>214</v>
      </c>
    </row>
    <row r="5320" spans="11:12">
      <c r="K5320" s="435">
        <v>17555</v>
      </c>
      <c r="L5320" t="s">
        <v>214</v>
      </c>
    </row>
    <row r="5321" spans="11:12">
      <c r="K5321" s="435">
        <v>17557</v>
      </c>
      <c r="L5321" t="s">
        <v>214</v>
      </c>
    </row>
    <row r="5322" spans="11:12">
      <c r="K5322" s="435">
        <v>17560</v>
      </c>
      <c r="L5322" t="s">
        <v>214</v>
      </c>
    </row>
    <row r="5323" spans="11:12">
      <c r="K5323" s="435">
        <v>17562</v>
      </c>
      <c r="L5323" t="s">
        <v>214</v>
      </c>
    </row>
    <row r="5324" spans="11:12">
      <c r="K5324" s="435">
        <v>17563</v>
      </c>
      <c r="L5324" t="s">
        <v>208</v>
      </c>
    </row>
    <row r="5325" spans="11:12">
      <c r="K5325" s="435">
        <v>17565</v>
      </c>
      <c r="L5325" t="s">
        <v>214</v>
      </c>
    </row>
    <row r="5326" spans="11:12">
      <c r="K5326" s="435">
        <v>17566</v>
      </c>
      <c r="L5326" t="s">
        <v>214</v>
      </c>
    </row>
    <row r="5327" spans="11:12">
      <c r="K5327" s="435">
        <v>17569</v>
      </c>
      <c r="L5327" t="s">
        <v>214</v>
      </c>
    </row>
    <row r="5328" spans="11:12">
      <c r="K5328" s="435">
        <v>17570</v>
      </c>
      <c r="L5328" t="s">
        <v>214</v>
      </c>
    </row>
    <row r="5329" spans="11:12">
      <c r="K5329" s="435">
        <v>17572</v>
      </c>
      <c r="L5329" t="s">
        <v>214</v>
      </c>
    </row>
    <row r="5330" spans="11:12">
      <c r="K5330" s="435">
        <v>17576</v>
      </c>
      <c r="L5330" t="s">
        <v>214</v>
      </c>
    </row>
    <row r="5331" spans="11:12">
      <c r="K5331" s="435">
        <v>17578</v>
      </c>
      <c r="L5331" t="s">
        <v>214</v>
      </c>
    </row>
    <row r="5332" spans="11:12">
      <c r="K5332" s="435">
        <v>17579</v>
      </c>
      <c r="L5332" t="s">
        <v>214</v>
      </c>
    </row>
    <row r="5333" spans="11:12">
      <c r="K5333" s="435">
        <v>17581</v>
      </c>
      <c r="L5333" t="s">
        <v>214</v>
      </c>
    </row>
    <row r="5334" spans="11:12">
      <c r="K5334" s="435">
        <v>17582</v>
      </c>
      <c r="L5334" t="s">
        <v>214</v>
      </c>
    </row>
    <row r="5335" spans="11:12">
      <c r="K5335" s="435">
        <v>17584</v>
      </c>
      <c r="L5335" t="s">
        <v>214</v>
      </c>
    </row>
    <row r="5336" spans="11:12">
      <c r="K5336" s="435">
        <v>17601</v>
      </c>
      <c r="L5336" t="s">
        <v>214</v>
      </c>
    </row>
    <row r="5337" spans="11:12">
      <c r="K5337" s="435">
        <v>17602</v>
      </c>
      <c r="L5337" t="s">
        <v>214</v>
      </c>
    </row>
    <row r="5338" spans="11:12">
      <c r="K5338" s="435">
        <v>17603</v>
      </c>
      <c r="L5338" t="s">
        <v>214</v>
      </c>
    </row>
    <row r="5339" spans="11:12">
      <c r="K5339" s="435">
        <v>17606</v>
      </c>
      <c r="L5339" t="s">
        <v>214</v>
      </c>
    </row>
    <row r="5340" spans="11:12">
      <c r="K5340" s="435">
        <v>17701</v>
      </c>
      <c r="L5340" t="s">
        <v>214</v>
      </c>
    </row>
    <row r="5341" spans="11:12">
      <c r="K5341" s="435">
        <v>17702</v>
      </c>
      <c r="L5341" t="s">
        <v>214</v>
      </c>
    </row>
    <row r="5342" spans="11:12">
      <c r="K5342" s="435">
        <v>17721</v>
      </c>
      <c r="L5342" t="s">
        <v>214</v>
      </c>
    </row>
    <row r="5343" spans="11:12">
      <c r="K5343" s="435">
        <v>17723</v>
      </c>
      <c r="L5343" t="s">
        <v>214</v>
      </c>
    </row>
    <row r="5344" spans="11:12">
      <c r="K5344" s="435">
        <v>17724</v>
      </c>
      <c r="L5344" t="s">
        <v>219</v>
      </c>
    </row>
    <row r="5345" spans="11:12">
      <c r="K5345" s="435">
        <v>17727</v>
      </c>
      <c r="L5345" t="s">
        <v>214</v>
      </c>
    </row>
    <row r="5346" spans="11:12">
      <c r="K5346" s="435">
        <v>17728</v>
      </c>
      <c r="L5346" t="s">
        <v>214</v>
      </c>
    </row>
    <row r="5347" spans="11:12">
      <c r="K5347" s="435">
        <v>17729</v>
      </c>
      <c r="L5347" t="s">
        <v>219</v>
      </c>
    </row>
    <row r="5348" spans="11:12">
      <c r="K5348" s="435">
        <v>17730</v>
      </c>
      <c r="L5348" t="s">
        <v>214</v>
      </c>
    </row>
    <row r="5349" spans="11:12">
      <c r="K5349" s="435">
        <v>17731</v>
      </c>
      <c r="L5349" t="s">
        <v>219</v>
      </c>
    </row>
    <row r="5350" spans="11:12">
      <c r="K5350" s="435">
        <v>17737</v>
      </c>
      <c r="L5350" t="s">
        <v>214</v>
      </c>
    </row>
    <row r="5351" spans="11:12">
      <c r="K5351" s="435">
        <v>17739</v>
      </c>
      <c r="L5351" t="s">
        <v>214</v>
      </c>
    </row>
    <row r="5352" spans="11:12">
      <c r="K5352" s="435">
        <v>17740</v>
      </c>
      <c r="L5352" t="s">
        <v>214</v>
      </c>
    </row>
    <row r="5353" spans="11:12">
      <c r="K5353" s="435">
        <v>17742</v>
      </c>
      <c r="L5353" t="s">
        <v>214</v>
      </c>
    </row>
    <row r="5354" spans="11:12">
      <c r="K5354" s="435">
        <v>17744</v>
      </c>
      <c r="L5354" t="s">
        <v>214</v>
      </c>
    </row>
    <row r="5355" spans="11:12">
      <c r="K5355" s="435">
        <v>17745</v>
      </c>
      <c r="L5355" t="s">
        <v>214</v>
      </c>
    </row>
    <row r="5356" spans="11:12">
      <c r="K5356" s="435">
        <v>17747</v>
      </c>
      <c r="L5356" t="s">
        <v>214</v>
      </c>
    </row>
    <row r="5357" spans="11:12">
      <c r="K5357" s="435">
        <v>17748</v>
      </c>
      <c r="L5357" t="s">
        <v>214</v>
      </c>
    </row>
    <row r="5358" spans="11:12">
      <c r="K5358" s="435">
        <v>17749</v>
      </c>
      <c r="L5358" t="s">
        <v>214</v>
      </c>
    </row>
    <row r="5359" spans="11:12">
      <c r="K5359" s="435">
        <v>17750</v>
      </c>
      <c r="L5359" t="s">
        <v>214</v>
      </c>
    </row>
    <row r="5360" spans="11:12">
      <c r="K5360" s="435">
        <v>17751</v>
      </c>
      <c r="L5360" t="s">
        <v>214</v>
      </c>
    </row>
    <row r="5361" spans="11:12">
      <c r="K5361" s="435">
        <v>17752</v>
      </c>
      <c r="L5361" t="s">
        <v>214</v>
      </c>
    </row>
    <row r="5362" spans="11:12">
      <c r="K5362" s="435">
        <v>17754</v>
      </c>
      <c r="L5362" t="s">
        <v>214</v>
      </c>
    </row>
    <row r="5363" spans="11:12">
      <c r="K5363" s="435">
        <v>17756</v>
      </c>
      <c r="L5363" t="s">
        <v>214</v>
      </c>
    </row>
    <row r="5364" spans="11:12">
      <c r="K5364" s="435">
        <v>17758</v>
      </c>
      <c r="L5364" t="s">
        <v>214</v>
      </c>
    </row>
    <row r="5365" spans="11:12">
      <c r="K5365" s="435">
        <v>17760</v>
      </c>
      <c r="L5365" t="s">
        <v>219</v>
      </c>
    </row>
    <row r="5366" spans="11:12">
      <c r="K5366" s="435">
        <v>17762</v>
      </c>
      <c r="L5366" t="s">
        <v>214</v>
      </c>
    </row>
    <row r="5367" spans="11:12">
      <c r="K5367" s="435">
        <v>17763</v>
      </c>
      <c r="L5367" t="s">
        <v>214</v>
      </c>
    </row>
    <row r="5368" spans="11:12">
      <c r="K5368" s="435">
        <v>17764</v>
      </c>
      <c r="L5368" t="s">
        <v>214</v>
      </c>
    </row>
    <row r="5369" spans="11:12">
      <c r="K5369" s="435">
        <v>17765</v>
      </c>
      <c r="L5369" t="s">
        <v>219</v>
      </c>
    </row>
    <row r="5370" spans="11:12">
      <c r="K5370" s="435">
        <v>17767</v>
      </c>
      <c r="L5370" t="s">
        <v>214</v>
      </c>
    </row>
    <row r="5371" spans="11:12">
      <c r="K5371" s="435">
        <v>17768</v>
      </c>
      <c r="L5371" t="s">
        <v>214</v>
      </c>
    </row>
    <row r="5372" spans="11:12">
      <c r="K5372" s="435">
        <v>17771</v>
      </c>
      <c r="L5372" t="s">
        <v>214</v>
      </c>
    </row>
    <row r="5373" spans="11:12">
      <c r="K5373" s="435">
        <v>17772</v>
      </c>
      <c r="L5373" t="s">
        <v>214</v>
      </c>
    </row>
    <row r="5374" spans="11:12">
      <c r="K5374" s="435">
        <v>17774</v>
      </c>
      <c r="L5374" t="s">
        <v>214</v>
      </c>
    </row>
    <row r="5375" spans="11:12">
      <c r="K5375" s="435">
        <v>17776</v>
      </c>
      <c r="L5375" t="s">
        <v>214</v>
      </c>
    </row>
    <row r="5376" spans="11:12">
      <c r="K5376" s="435">
        <v>17777</v>
      </c>
      <c r="L5376" t="s">
        <v>214</v>
      </c>
    </row>
    <row r="5377" spans="11:12">
      <c r="K5377" s="435">
        <v>17778</v>
      </c>
      <c r="L5377" t="s">
        <v>214</v>
      </c>
    </row>
    <row r="5378" spans="11:12">
      <c r="K5378" s="435">
        <v>17779</v>
      </c>
      <c r="L5378" t="s">
        <v>214</v>
      </c>
    </row>
    <row r="5379" spans="11:12">
      <c r="K5379" s="435">
        <v>17801</v>
      </c>
      <c r="L5379" t="s">
        <v>214</v>
      </c>
    </row>
    <row r="5380" spans="11:12">
      <c r="K5380" s="435">
        <v>17810</v>
      </c>
      <c r="L5380" t="s">
        <v>214</v>
      </c>
    </row>
    <row r="5381" spans="11:12">
      <c r="K5381" s="435">
        <v>17812</v>
      </c>
      <c r="L5381" t="s">
        <v>214</v>
      </c>
    </row>
    <row r="5382" spans="11:12">
      <c r="K5382" s="435">
        <v>17813</v>
      </c>
      <c r="L5382" t="s">
        <v>214</v>
      </c>
    </row>
    <row r="5383" spans="11:12">
      <c r="K5383" s="435">
        <v>17814</v>
      </c>
      <c r="L5383" t="s">
        <v>214</v>
      </c>
    </row>
    <row r="5384" spans="11:12">
      <c r="K5384" s="435">
        <v>17815</v>
      </c>
      <c r="L5384" t="s">
        <v>214</v>
      </c>
    </row>
    <row r="5385" spans="11:12">
      <c r="K5385" s="435">
        <v>17820</v>
      </c>
      <c r="L5385" t="s">
        <v>214</v>
      </c>
    </row>
    <row r="5386" spans="11:12">
      <c r="K5386" s="435">
        <v>17821</v>
      </c>
      <c r="L5386" t="s">
        <v>214</v>
      </c>
    </row>
    <row r="5387" spans="11:12">
      <c r="K5387" s="435">
        <v>17822</v>
      </c>
      <c r="L5387" t="s">
        <v>214</v>
      </c>
    </row>
    <row r="5388" spans="11:12">
      <c r="K5388" s="435">
        <v>17823</v>
      </c>
      <c r="L5388" t="s">
        <v>214</v>
      </c>
    </row>
    <row r="5389" spans="11:12">
      <c r="K5389" s="435">
        <v>17824</v>
      </c>
      <c r="L5389" t="s">
        <v>214</v>
      </c>
    </row>
    <row r="5390" spans="11:12">
      <c r="K5390" s="435">
        <v>17827</v>
      </c>
      <c r="L5390" t="s">
        <v>214</v>
      </c>
    </row>
    <row r="5391" spans="11:12">
      <c r="K5391" s="435">
        <v>17829</v>
      </c>
      <c r="L5391" t="s">
        <v>214</v>
      </c>
    </row>
    <row r="5392" spans="11:12">
      <c r="K5392" s="435">
        <v>17830</v>
      </c>
      <c r="L5392" t="s">
        <v>214</v>
      </c>
    </row>
    <row r="5393" spans="11:12">
      <c r="K5393" s="435">
        <v>17832</v>
      </c>
      <c r="L5393" t="s">
        <v>214</v>
      </c>
    </row>
    <row r="5394" spans="11:12">
      <c r="K5394" s="435">
        <v>17834</v>
      </c>
      <c r="L5394" t="s">
        <v>214</v>
      </c>
    </row>
    <row r="5395" spans="11:12">
      <c r="K5395" s="435">
        <v>17835</v>
      </c>
      <c r="L5395" t="s">
        <v>214</v>
      </c>
    </row>
    <row r="5396" spans="11:12">
      <c r="K5396" s="435">
        <v>17836</v>
      </c>
      <c r="L5396" t="s">
        <v>214</v>
      </c>
    </row>
    <row r="5397" spans="11:12">
      <c r="K5397" s="435">
        <v>17837</v>
      </c>
      <c r="L5397" t="s">
        <v>214</v>
      </c>
    </row>
    <row r="5398" spans="11:12">
      <c r="K5398" s="435">
        <v>17840</v>
      </c>
      <c r="L5398" t="s">
        <v>214</v>
      </c>
    </row>
    <row r="5399" spans="11:12">
      <c r="K5399" s="435">
        <v>17841</v>
      </c>
      <c r="L5399" t="s">
        <v>214</v>
      </c>
    </row>
    <row r="5400" spans="11:12">
      <c r="K5400" s="435">
        <v>17842</v>
      </c>
      <c r="L5400" t="s">
        <v>214</v>
      </c>
    </row>
    <row r="5401" spans="11:12">
      <c r="K5401" s="435">
        <v>17844</v>
      </c>
      <c r="L5401" t="s">
        <v>214</v>
      </c>
    </row>
    <row r="5402" spans="11:12">
      <c r="K5402" s="435">
        <v>17845</v>
      </c>
      <c r="L5402" t="s">
        <v>214</v>
      </c>
    </row>
    <row r="5403" spans="11:12">
      <c r="K5403" s="435">
        <v>17846</v>
      </c>
      <c r="L5403" t="s">
        <v>214</v>
      </c>
    </row>
    <row r="5404" spans="11:12">
      <c r="K5404" s="435">
        <v>17847</v>
      </c>
      <c r="L5404" t="s">
        <v>214</v>
      </c>
    </row>
    <row r="5405" spans="11:12">
      <c r="K5405" s="435">
        <v>17850</v>
      </c>
      <c r="L5405" t="s">
        <v>214</v>
      </c>
    </row>
    <row r="5406" spans="11:12">
      <c r="K5406" s="435">
        <v>17851</v>
      </c>
      <c r="L5406" t="s">
        <v>214</v>
      </c>
    </row>
    <row r="5407" spans="11:12">
      <c r="K5407" s="435">
        <v>17853</v>
      </c>
      <c r="L5407" t="s">
        <v>214</v>
      </c>
    </row>
    <row r="5408" spans="11:12">
      <c r="K5408" s="435">
        <v>17855</v>
      </c>
      <c r="L5408" t="s">
        <v>214</v>
      </c>
    </row>
    <row r="5409" spans="11:12">
      <c r="K5409" s="435">
        <v>17856</v>
      </c>
      <c r="L5409" t="s">
        <v>214</v>
      </c>
    </row>
    <row r="5410" spans="11:12">
      <c r="K5410" s="435">
        <v>17857</v>
      </c>
      <c r="L5410" t="s">
        <v>214</v>
      </c>
    </row>
    <row r="5411" spans="11:12">
      <c r="K5411" s="435">
        <v>17859</v>
      </c>
      <c r="L5411" t="s">
        <v>214</v>
      </c>
    </row>
    <row r="5412" spans="11:12">
      <c r="K5412" s="435">
        <v>17860</v>
      </c>
      <c r="L5412" t="s">
        <v>214</v>
      </c>
    </row>
    <row r="5413" spans="11:12">
      <c r="K5413" s="435">
        <v>17861</v>
      </c>
      <c r="L5413" t="s">
        <v>214</v>
      </c>
    </row>
    <row r="5414" spans="11:12">
      <c r="K5414" s="435">
        <v>17862</v>
      </c>
      <c r="L5414" t="s">
        <v>214</v>
      </c>
    </row>
    <row r="5415" spans="11:12">
      <c r="K5415" s="435">
        <v>17864</v>
      </c>
      <c r="L5415" t="s">
        <v>214</v>
      </c>
    </row>
    <row r="5416" spans="11:12">
      <c r="K5416" s="435">
        <v>17865</v>
      </c>
      <c r="L5416" t="s">
        <v>214</v>
      </c>
    </row>
    <row r="5417" spans="11:12">
      <c r="K5417" s="435">
        <v>17866</v>
      </c>
      <c r="L5417" t="s">
        <v>214</v>
      </c>
    </row>
    <row r="5418" spans="11:12">
      <c r="K5418" s="435">
        <v>17867</v>
      </c>
      <c r="L5418" t="s">
        <v>214</v>
      </c>
    </row>
    <row r="5419" spans="11:12">
      <c r="K5419" s="435">
        <v>17868</v>
      </c>
      <c r="L5419" t="s">
        <v>214</v>
      </c>
    </row>
    <row r="5420" spans="11:12">
      <c r="K5420" s="435">
        <v>17870</v>
      </c>
      <c r="L5420" t="s">
        <v>214</v>
      </c>
    </row>
    <row r="5421" spans="11:12">
      <c r="K5421" s="435">
        <v>17872</v>
      </c>
      <c r="L5421" t="s">
        <v>214</v>
      </c>
    </row>
    <row r="5422" spans="11:12">
      <c r="K5422" s="435">
        <v>17876</v>
      </c>
      <c r="L5422" t="s">
        <v>214</v>
      </c>
    </row>
    <row r="5423" spans="11:12">
      <c r="K5423" s="435">
        <v>17878</v>
      </c>
      <c r="L5423" t="s">
        <v>214</v>
      </c>
    </row>
    <row r="5424" spans="11:12">
      <c r="K5424" s="435">
        <v>17880</v>
      </c>
      <c r="L5424" t="s">
        <v>214</v>
      </c>
    </row>
    <row r="5425" spans="11:12">
      <c r="K5425" s="435">
        <v>17881</v>
      </c>
      <c r="L5425" t="s">
        <v>214</v>
      </c>
    </row>
    <row r="5426" spans="11:12">
      <c r="K5426" s="435">
        <v>17884</v>
      </c>
      <c r="L5426" t="s">
        <v>214</v>
      </c>
    </row>
    <row r="5427" spans="11:12">
      <c r="K5427" s="435">
        <v>17885</v>
      </c>
      <c r="L5427" t="s">
        <v>214</v>
      </c>
    </row>
    <row r="5428" spans="11:12">
      <c r="K5428" s="435">
        <v>17886</v>
      </c>
      <c r="L5428" t="s">
        <v>214</v>
      </c>
    </row>
    <row r="5429" spans="11:12">
      <c r="K5429" s="435">
        <v>17887</v>
      </c>
      <c r="L5429" t="s">
        <v>214</v>
      </c>
    </row>
    <row r="5430" spans="11:12">
      <c r="K5430" s="435">
        <v>17888</v>
      </c>
      <c r="L5430" t="s">
        <v>214</v>
      </c>
    </row>
    <row r="5431" spans="11:12">
      <c r="K5431" s="435">
        <v>17889</v>
      </c>
      <c r="L5431" t="s">
        <v>214</v>
      </c>
    </row>
    <row r="5432" spans="11:12">
      <c r="K5432" s="435">
        <v>17901</v>
      </c>
      <c r="L5432" t="s">
        <v>214</v>
      </c>
    </row>
    <row r="5433" spans="11:12">
      <c r="K5433" s="435">
        <v>17920</v>
      </c>
      <c r="L5433" t="s">
        <v>214</v>
      </c>
    </row>
    <row r="5434" spans="11:12">
      <c r="K5434" s="435">
        <v>17921</v>
      </c>
      <c r="L5434" t="s">
        <v>214</v>
      </c>
    </row>
    <row r="5435" spans="11:12">
      <c r="K5435" s="435">
        <v>17922</v>
      </c>
      <c r="L5435" t="s">
        <v>214</v>
      </c>
    </row>
    <row r="5436" spans="11:12">
      <c r="K5436" s="435">
        <v>17923</v>
      </c>
      <c r="L5436" t="s">
        <v>214</v>
      </c>
    </row>
    <row r="5437" spans="11:12">
      <c r="K5437" s="435">
        <v>17925</v>
      </c>
      <c r="L5437" t="s">
        <v>214</v>
      </c>
    </row>
    <row r="5438" spans="11:12">
      <c r="K5438" s="435">
        <v>17929</v>
      </c>
      <c r="L5438" t="s">
        <v>214</v>
      </c>
    </row>
    <row r="5439" spans="11:12">
      <c r="K5439" s="435">
        <v>17930</v>
      </c>
      <c r="L5439" t="s">
        <v>214</v>
      </c>
    </row>
    <row r="5440" spans="11:12">
      <c r="K5440" s="435">
        <v>17931</v>
      </c>
      <c r="L5440" t="s">
        <v>214</v>
      </c>
    </row>
    <row r="5441" spans="11:12">
      <c r="K5441" s="435">
        <v>17933</v>
      </c>
      <c r="L5441" t="s">
        <v>214</v>
      </c>
    </row>
    <row r="5442" spans="11:12">
      <c r="K5442" s="435">
        <v>17934</v>
      </c>
      <c r="L5442" t="s">
        <v>214</v>
      </c>
    </row>
    <row r="5443" spans="11:12">
      <c r="K5443" s="435">
        <v>17935</v>
      </c>
      <c r="L5443" t="s">
        <v>214</v>
      </c>
    </row>
    <row r="5444" spans="11:12">
      <c r="K5444" s="435">
        <v>17936</v>
      </c>
      <c r="L5444" t="s">
        <v>214</v>
      </c>
    </row>
    <row r="5445" spans="11:12">
      <c r="K5445" s="435">
        <v>17938</v>
      </c>
      <c r="L5445" t="s">
        <v>214</v>
      </c>
    </row>
    <row r="5446" spans="11:12">
      <c r="K5446" s="435">
        <v>17941</v>
      </c>
      <c r="L5446" t="s">
        <v>214</v>
      </c>
    </row>
    <row r="5447" spans="11:12">
      <c r="K5447" s="435">
        <v>17943</v>
      </c>
      <c r="L5447" t="s">
        <v>214</v>
      </c>
    </row>
    <row r="5448" spans="11:12">
      <c r="K5448" s="435">
        <v>17944</v>
      </c>
      <c r="L5448" t="s">
        <v>214</v>
      </c>
    </row>
    <row r="5449" spans="11:12">
      <c r="K5449" s="435">
        <v>17945</v>
      </c>
      <c r="L5449" t="s">
        <v>214</v>
      </c>
    </row>
    <row r="5450" spans="11:12">
      <c r="K5450" s="435">
        <v>17946</v>
      </c>
      <c r="L5450" t="s">
        <v>214</v>
      </c>
    </row>
    <row r="5451" spans="11:12">
      <c r="K5451" s="435">
        <v>17948</v>
      </c>
      <c r="L5451" t="s">
        <v>219</v>
      </c>
    </row>
    <row r="5452" spans="11:12">
      <c r="K5452" s="435">
        <v>17949</v>
      </c>
      <c r="L5452" t="s">
        <v>214</v>
      </c>
    </row>
    <row r="5453" spans="11:12">
      <c r="K5453" s="435">
        <v>17951</v>
      </c>
      <c r="L5453" t="s">
        <v>214</v>
      </c>
    </row>
    <row r="5454" spans="11:12">
      <c r="K5454" s="435">
        <v>17952</v>
      </c>
      <c r="L5454" t="s">
        <v>214</v>
      </c>
    </row>
    <row r="5455" spans="11:12">
      <c r="K5455" s="435">
        <v>17953</v>
      </c>
      <c r="L5455" t="s">
        <v>214</v>
      </c>
    </row>
    <row r="5456" spans="11:12">
      <c r="K5456" s="435">
        <v>17954</v>
      </c>
      <c r="L5456" t="s">
        <v>214</v>
      </c>
    </row>
    <row r="5457" spans="11:12">
      <c r="K5457" s="435">
        <v>17957</v>
      </c>
      <c r="L5457" t="s">
        <v>214</v>
      </c>
    </row>
    <row r="5458" spans="11:12">
      <c r="K5458" s="435">
        <v>17959</v>
      </c>
      <c r="L5458" t="s">
        <v>214</v>
      </c>
    </row>
    <row r="5459" spans="11:12">
      <c r="K5459" s="435">
        <v>17960</v>
      </c>
      <c r="L5459" t="s">
        <v>214</v>
      </c>
    </row>
    <row r="5460" spans="11:12">
      <c r="K5460" s="435">
        <v>17961</v>
      </c>
      <c r="L5460" t="s">
        <v>214</v>
      </c>
    </row>
    <row r="5461" spans="11:12">
      <c r="K5461" s="435">
        <v>17963</v>
      </c>
      <c r="L5461" t="s">
        <v>214</v>
      </c>
    </row>
    <row r="5462" spans="11:12">
      <c r="K5462" s="435">
        <v>17964</v>
      </c>
      <c r="L5462" t="s">
        <v>214</v>
      </c>
    </row>
    <row r="5463" spans="11:12">
      <c r="K5463" s="435">
        <v>17965</v>
      </c>
      <c r="L5463" t="s">
        <v>214</v>
      </c>
    </row>
    <row r="5464" spans="11:12">
      <c r="K5464" s="435">
        <v>17967</v>
      </c>
      <c r="L5464" t="s">
        <v>214</v>
      </c>
    </row>
    <row r="5465" spans="11:12">
      <c r="K5465" s="435">
        <v>17968</v>
      </c>
      <c r="L5465" t="s">
        <v>214</v>
      </c>
    </row>
    <row r="5466" spans="11:12">
      <c r="K5466" s="435">
        <v>17970</v>
      </c>
      <c r="L5466" t="s">
        <v>214</v>
      </c>
    </row>
    <row r="5467" spans="11:12">
      <c r="K5467" s="435">
        <v>17972</v>
      </c>
      <c r="L5467" t="s">
        <v>214</v>
      </c>
    </row>
    <row r="5468" spans="11:12">
      <c r="K5468" s="435">
        <v>17974</v>
      </c>
      <c r="L5468" t="s">
        <v>214</v>
      </c>
    </row>
    <row r="5469" spans="11:12">
      <c r="K5469" s="435">
        <v>17976</v>
      </c>
      <c r="L5469" t="s">
        <v>214</v>
      </c>
    </row>
    <row r="5470" spans="11:12">
      <c r="K5470" s="435">
        <v>17978</v>
      </c>
      <c r="L5470" t="s">
        <v>214</v>
      </c>
    </row>
    <row r="5471" spans="11:12">
      <c r="K5471" s="435">
        <v>17979</v>
      </c>
      <c r="L5471" t="s">
        <v>214</v>
      </c>
    </row>
    <row r="5472" spans="11:12">
      <c r="K5472" s="435">
        <v>17980</v>
      </c>
      <c r="L5472" t="s">
        <v>214</v>
      </c>
    </row>
    <row r="5473" spans="11:12">
      <c r="K5473" s="435">
        <v>17981</v>
      </c>
      <c r="L5473" t="s">
        <v>214</v>
      </c>
    </row>
    <row r="5474" spans="11:12">
      <c r="K5474" s="435">
        <v>17982</v>
      </c>
      <c r="L5474" t="s">
        <v>214</v>
      </c>
    </row>
    <row r="5475" spans="11:12">
      <c r="K5475" s="435">
        <v>17983</v>
      </c>
      <c r="L5475" t="s">
        <v>214</v>
      </c>
    </row>
    <row r="5476" spans="11:12">
      <c r="K5476" s="435">
        <v>17985</v>
      </c>
      <c r="L5476" t="s">
        <v>214</v>
      </c>
    </row>
    <row r="5477" spans="11:12">
      <c r="K5477" s="435">
        <v>18011</v>
      </c>
      <c r="L5477" t="s">
        <v>214</v>
      </c>
    </row>
    <row r="5478" spans="11:12">
      <c r="K5478" s="435">
        <v>18013</v>
      </c>
      <c r="L5478" t="s">
        <v>214</v>
      </c>
    </row>
    <row r="5479" spans="11:12">
      <c r="K5479" s="435">
        <v>18014</v>
      </c>
      <c r="L5479" t="s">
        <v>214</v>
      </c>
    </row>
    <row r="5480" spans="11:12">
      <c r="K5480" s="435">
        <v>18015</v>
      </c>
      <c r="L5480" t="s">
        <v>214</v>
      </c>
    </row>
    <row r="5481" spans="11:12">
      <c r="K5481" s="435">
        <v>18016</v>
      </c>
      <c r="L5481" t="s">
        <v>214</v>
      </c>
    </row>
    <row r="5482" spans="11:12">
      <c r="K5482" s="435">
        <v>18017</v>
      </c>
      <c r="L5482" t="s">
        <v>214</v>
      </c>
    </row>
    <row r="5483" spans="11:12">
      <c r="K5483" s="435">
        <v>18018</v>
      </c>
      <c r="L5483" t="s">
        <v>214</v>
      </c>
    </row>
    <row r="5484" spans="11:12">
      <c r="K5484" s="435">
        <v>18020</v>
      </c>
      <c r="L5484" t="s">
        <v>214</v>
      </c>
    </row>
    <row r="5485" spans="11:12">
      <c r="K5485" s="435">
        <v>18030</v>
      </c>
      <c r="L5485" t="s">
        <v>214</v>
      </c>
    </row>
    <row r="5486" spans="11:12">
      <c r="K5486" s="435">
        <v>18031</v>
      </c>
      <c r="L5486" t="s">
        <v>214</v>
      </c>
    </row>
    <row r="5487" spans="11:12">
      <c r="K5487" s="435">
        <v>18032</v>
      </c>
      <c r="L5487" t="s">
        <v>214</v>
      </c>
    </row>
    <row r="5488" spans="11:12">
      <c r="K5488" s="435">
        <v>18034</v>
      </c>
      <c r="L5488" t="s">
        <v>214</v>
      </c>
    </row>
    <row r="5489" spans="11:12">
      <c r="K5489" s="435">
        <v>18035</v>
      </c>
      <c r="L5489" t="s">
        <v>214</v>
      </c>
    </row>
    <row r="5490" spans="11:12">
      <c r="K5490" s="435">
        <v>18036</v>
      </c>
      <c r="L5490" t="s">
        <v>214</v>
      </c>
    </row>
    <row r="5491" spans="11:12">
      <c r="K5491" s="435">
        <v>18037</v>
      </c>
      <c r="L5491" t="s">
        <v>214</v>
      </c>
    </row>
    <row r="5492" spans="11:12">
      <c r="K5492" s="435">
        <v>18038</v>
      </c>
      <c r="L5492" t="s">
        <v>214</v>
      </c>
    </row>
    <row r="5493" spans="11:12">
      <c r="K5493" s="435">
        <v>18040</v>
      </c>
      <c r="L5493" t="s">
        <v>214</v>
      </c>
    </row>
    <row r="5494" spans="11:12">
      <c r="K5494" s="435">
        <v>18041</v>
      </c>
      <c r="L5494" t="s">
        <v>214</v>
      </c>
    </row>
    <row r="5495" spans="11:12">
      <c r="K5495" s="435">
        <v>18042</v>
      </c>
      <c r="L5495" t="s">
        <v>214</v>
      </c>
    </row>
    <row r="5496" spans="11:12">
      <c r="K5496" s="435">
        <v>18045</v>
      </c>
      <c r="L5496" t="s">
        <v>214</v>
      </c>
    </row>
    <row r="5497" spans="11:12">
      <c r="K5497" s="435">
        <v>18046</v>
      </c>
      <c r="L5497" t="s">
        <v>214</v>
      </c>
    </row>
    <row r="5498" spans="11:12">
      <c r="K5498" s="435">
        <v>18049</v>
      </c>
      <c r="L5498" t="s">
        <v>214</v>
      </c>
    </row>
    <row r="5499" spans="11:12">
      <c r="K5499" s="435">
        <v>18051</v>
      </c>
      <c r="L5499" t="s">
        <v>214</v>
      </c>
    </row>
    <row r="5500" spans="11:12">
      <c r="K5500" s="435">
        <v>18052</v>
      </c>
      <c r="L5500" t="s">
        <v>214</v>
      </c>
    </row>
    <row r="5501" spans="11:12">
      <c r="K5501" s="435">
        <v>18053</v>
      </c>
      <c r="L5501" t="s">
        <v>214</v>
      </c>
    </row>
    <row r="5502" spans="11:12">
      <c r="K5502" s="435">
        <v>18054</v>
      </c>
      <c r="L5502" t="s">
        <v>208</v>
      </c>
    </row>
    <row r="5503" spans="11:12">
      <c r="K5503" s="435">
        <v>18055</v>
      </c>
      <c r="L5503" t="s">
        <v>214</v>
      </c>
    </row>
    <row r="5504" spans="11:12">
      <c r="K5504" s="435">
        <v>18056</v>
      </c>
      <c r="L5504" t="s">
        <v>214</v>
      </c>
    </row>
    <row r="5505" spans="11:12">
      <c r="K5505" s="435">
        <v>18058</v>
      </c>
      <c r="L5505" t="s">
        <v>214</v>
      </c>
    </row>
    <row r="5506" spans="11:12">
      <c r="K5506" s="435">
        <v>18059</v>
      </c>
      <c r="L5506" t="s">
        <v>214</v>
      </c>
    </row>
    <row r="5507" spans="11:12">
      <c r="K5507" s="435">
        <v>18062</v>
      </c>
      <c r="L5507" t="s">
        <v>214</v>
      </c>
    </row>
    <row r="5508" spans="11:12">
      <c r="K5508" s="435">
        <v>18063</v>
      </c>
      <c r="L5508" t="s">
        <v>214</v>
      </c>
    </row>
    <row r="5509" spans="11:12">
      <c r="K5509" s="435">
        <v>18064</v>
      </c>
      <c r="L5509" t="s">
        <v>214</v>
      </c>
    </row>
    <row r="5510" spans="11:12">
      <c r="K5510" s="435">
        <v>18066</v>
      </c>
      <c r="L5510" t="s">
        <v>214</v>
      </c>
    </row>
    <row r="5511" spans="11:12">
      <c r="K5511" s="435">
        <v>18067</v>
      </c>
      <c r="L5511" t="s">
        <v>214</v>
      </c>
    </row>
    <row r="5512" spans="11:12">
      <c r="K5512" s="435">
        <v>18068</v>
      </c>
      <c r="L5512" t="s">
        <v>214</v>
      </c>
    </row>
    <row r="5513" spans="11:12">
      <c r="K5513" s="435">
        <v>18069</v>
      </c>
      <c r="L5513" t="s">
        <v>214</v>
      </c>
    </row>
    <row r="5514" spans="11:12">
      <c r="K5514" s="435">
        <v>18070</v>
      </c>
      <c r="L5514" t="s">
        <v>214</v>
      </c>
    </row>
    <row r="5515" spans="11:12">
      <c r="K5515" s="435">
        <v>18071</v>
      </c>
      <c r="L5515" t="s">
        <v>214</v>
      </c>
    </row>
    <row r="5516" spans="11:12">
      <c r="K5516" s="435">
        <v>18072</v>
      </c>
      <c r="L5516" t="s">
        <v>214</v>
      </c>
    </row>
    <row r="5517" spans="11:12">
      <c r="K5517" s="435">
        <v>18073</v>
      </c>
      <c r="L5517" t="s">
        <v>214</v>
      </c>
    </row>
    <row r="5518" spans="11:12">
      <c r="K5518" s="435">
        <v>18074</v>
      </c>
      <c r="L5518" t="s">
        <v>208</v>
      </c>
    </row>
    <row r="5519" spans="11:12">
      <c r="K5519" s="435">
        <v>18076</v>
      </c>
      <c r="L5519" t="s">
        <v>214</v>
      </c>
    </row>
    <row r="5520" spans="11:12">
      <c r="K5520" s="435">
        <v>18077</v>
      </c>
      <c r="L5520" t="s">
        <v>214</v>
      </c>
    </row>
    <row r="5521" spans="11:12">
      <c r="K5521" s="435">
        <v>18078</v>
      </c>
      <c r="L5521" t="s">
        <v>214</v>
      </c>
    </row>
    <row r="5522" spans="11:12">
      <c r="K5522" s="435">
        <v>18079</v>
      </c>
      <c r="L5522" t="s">
        <v>214</v>
      </c>
    </row>
    <row r="5523" spans="11:12">
      <c r="K5523" s="435">
        <v>18080</v>
      </c>
      <c r="L5523" t="s">
        <v>214</v>
      </c>
    </row>
    <row r="5524" spans="11:12">
      <c r="K5524" s="435">
        <v>18081</v>
      </c>
      <c r="L5524" t="s">
        <v>214</v>
      </c>
    </row>
    <row r="5525" spans="11:12">
      <c r="K5525" s="435">
        <v>18083</v>
      </c>
      <c r="L5525" t="s">
        <v>214</v>
      </c>
    </row>
    <row r="5526" spans="11:12">
      <c r="K5526" s="435">
        <v>18085</v>
      </c>
      <c r="L5526" t="s">
        <v>214</v>
      </c>
    </row>
    <row r="5527" spans="11:12">
      <c r="K5527" s="435">
        <v>18086</v>
      </c>
      <c r="L5527" t="s">
        <v>214</v>
      </c>
    </row>
    <row r="5528" spans="11:12">
      <c r="K5528" s="435">
        <v>18087</v>
      </c>
      <c r="L5528" t="s">
        <v>214</v>
      </c>
    </row>
    <row r="5529" spans="11:12">
      <c r="K5529" s="435">
        <v>18088</v>
      </c>
      <c r="L5529" t="s">
        <v>214</v>
      </c>
    </row>
    <row r="5530" spans="11:12">
      <c r="K5530" s="435">
        <v>18091</v>
      </c>
      <c r="L5530" t="s">
        <v>214</v>
      </c>
    </row>
    <row r="5531" spans="11:12">
      <c r="K5531" s="435">
        <v>18092</v>
      </c>
      <c r="L5531" t="s">
        <v>214</v>
      </c>
    </row>
    <row r="5532" spans="11:12">
      <c r="K5532" s="435">
        <v>18101</v>
      </c>
      <c r="L5532" t="s">
        <v>214</v>
      </c>
    </row>
    <row r="5533" spans="11:12">
      <c r="K5533" s="435">
        <v>18102</v>
      </c>
      <c r="L5533" t="s">
        <v>214</v>
      </c>
    </row>
    <row r="5534" spans="11:12">
      <c r="K5534" s="435">
        <v>18103</v>
      </c>
      <c r="L5534" t="s">
        <v>214</v>
      </c>
    </row>
    <row r="5535" spans="11:12">
      <c r="K5535" s="435">
        <v>18104</v>
      </c>
      <c r="L5535" t="s">
        <v>214</v>
      </c>
    </row>
    <row r="5536" spans="11:12">
      <c r="K5536" s="435">
        <v>18105</v>
      </c>
      <c r="L5536" t="s">
        <v>214</v>
      </c>
    </row>
    <row r="5537" spans="11:12">
      <c r="K5537" s="435">
        <v>18106</v>
      </c>
      <c r="L5537" t="s">
        <v>214</v>
      </c>
    </row>
    <row r="5538" spans="11:12">
      <c r="K5538" s="435">
        <v>18109</v>
      </c>
      <c r="L5538" t="s">
        <v>214</v>
      </c>
    </row>
    <row r="5539" spans="11:12">
      <c r="K5539" s="435">
        <v>18195</v>
      </c>
      <c r="L5539" t="s">
        <v>214</v>
      </c>
    </row>
    <row r="5540" spans="11:12">
      <c r="K5540" s="435">
        <v>18201</v>
      </c>
      <c r="L5540" t="s">
        <v>214</v>
      </c>
    </row>
    <row r="5541" spans="11:12">
      <c r="K5541" s="435">
        <v>18202</v>
      </c>
      <c r="L5541" t="s">
        <v>219</v>
      </c>
    </row>
    <row r="5542" spans="11:12">
      <c r="K5542" s="435">
        <v>18210</v>
      </c>
      <c r="L5542" t="s">
        <v>214</v>
      </c>
    </row>
    <row r="5543" spans="11:12">
      <c r="K5543" s="435">
        <v>18211</v>
      </c>
      <c r="L5543" t="s">
        <v>214</v>
      </c>
    </row>
    <row r="5544" spans="11:12">
      <c r="K5544" s="435">
        <v>18212</v>
      </c>
      <c r="L5544" t="s">
        <v>214</v>
      </c>
    </row>
    <row r="5545" spans="11:12">
      <c r="K5545" s="435">
        <v>18214</v>
      </c>
      <c r="L5545" t="s">
        <v>219</v>
      </c>
    </row>
    <row r="5546" spans="11:12">
      <c r="K5546" s="435">
        <v>18216</v>
      </c>
      <c r="L5546" t="s">
        <v>219</v>
      </c>
    </row>
    <row r="5547" spans="11:12">
      <c r="K5547" s="435">
        <v>18218</v>
      </c>
      <c r="L5547" t="s">
        <v>214</v>
      </c>
    </row>
    <row r="5548" spans="11:12">
      <c r="K5548" s="435">
        <v>18219</v>
      </c>
      <c r="L5548" t="s">
        <v>214</v>
      </c>
    </row>
    <row r="5549" spans="11:12">
      <c r="K5549" s="435">
        <v>18220</v>
      </c>
      <c r="L5549" t="s">
        <v>214</v>
      </c>
    </row>
    <row r="5550" spans="11:12">
      <c r="K5550" s="435">
        <v>18221</v>
      </c>
      <c r="L5550" t="s">
        <v>214</v>
      </c>
    </row>
    <row r="5551" spans="11:12">
      <c r="K5551" s="435">
        <v>18222</v>
      </c>
      <c r="L5551" t="s">
        <v>219</v>
      </c>
    </row>
    <row r="5552" spans="11:12">
      <c r="K5552" s="435">
        <v>18223</v>
      </c>
      <c r="L5552" t="s">
        <v>214</v>
      </c>
    </row>
    <row r="5553" spans="11:12">
      <c r="K5553" s="435">
        <v>18224</v>
      </c>
      <c r="L5553" t="s">
        <v>214</v>
      </c>
    </row>
    <row r="5554" spans="11:12">
      <c r="K5554" s="435">
        <v>18225</v>
      </c>
      <c r="L5554" t="s">
        <v>214</v>
      </c>
    </row>
    <row r="5555" spans="11:12">
      <c r="K5555" s="435">
        <v>18229</v>
      </c>
      <c r="L5555" t="s">
        <v>219</v>
      </c>
    </row>
    <row r="5556" spans="11:12">
      <c r="K5556" s="435">
        <v>18230</v>
      </c>
      <c r="L5556" t="s">
        <v>214</v>
      </c>
    </row>
    <row r="5557" spans="11:12">
      <c r="K5557" s="435">
        <v>18231</v>
      </c>
      <c r="L5557" t="s">
        <v>214</v>
      </c>
    </row>
    <row r="5558" spans="11:12">
      <c r="K5558" s="435">
        <v>18232</v>
      </c>
      <c r="L5558" t="s">
        <v>214</v>
      </c>
    </row>
    <row r="5559" spans="11:12">
      <c r="K5559" s="435">
        <v>18234</v>
      </c>
      <c r="L5559" t="s">
        <v>214</v>
      </c>
    </row>
    <row r="5560" spans="11:12">
      <c r="K5560" s="435">
        <v>18235</v>
      </c>
      <c r="L5560" t="s">
        <v>214</v>
      </c>
    </row>
    <row r="5561" spans="11:12">
      <c r="K5561" s="435">
        <v>18237</v>
      </c>
      <c r="L5561" t="s">
        <v>214</v>
      </c>
    </row>
    <row r="5562" spans="11:12">
      <c r="K5562" s="435">
        <v>18239</v>
      </c>
      <c r="L5562" t="s">
        <v>214</v>
      </c>
    </row>
    <row r="5563" spans="11:12">
      <c r="K5563" s="435">
        <v>18240</v>
      </c>
      <c r="L5563" t="s">
        <v>214</v>
      </c>
    </row>
    <row r="5564" spans="11:12">
      <c r="K5564" s="435">
        <v>18241</v>
      </c>
      <c r="L5564" t="s">
        <v>214</v>
      </c>
    </row>
    <row r="5565" spans="11:12">
      <c r="K5565" s="435">
        <v>18242</v>
      </c>
      <c r="L5565" t="s">
        <v>214</v>
      </c>
    </row>
    <row r="5566" spans="11:12">
      <c r="K5566" s="435">
        <v>18244</v>
      </c>
      <c r="L5566" t="s">
        <v>214</v>
      </c>
    </row>
    <row r="5567" spans="11:12">
      <c r="K5567" s="435">
        <v>18245</v>
      </c>
      <c r="L5567" t="s">
        <v>214</v>
      </c>
    </row>
    <row r="5568" spans="11:12">
      <c r="K5568" s="435">
        <v>18246</v>
      </c>
      <c r="L5568" t="s">
        <v>214</v>
      </c>
    </row>
    <row r="5569" spans="11:12">
      <c r="K5569" s="435">
        <v>18248</v>
      </c>
      <c r="L5569" t="s">
        <v>214</v>
      </c>
    </row>
    <row r="5570" spans="11:12">
      <c r="K5570" s="435">
        <v>18249</v>
      </c>
      <c r="L5570" t="s">
        <v>214</v>
      </c>
    </row>
    <row r="5571" spans="11:12">
      <c r="K5571" s="435">
        <v>18250</v>
      </c>
      <c r="L5571" t="s">
        <v>214</v>
      </c>
    </row>
    <row r="5572" spans="11:12">
      <c r="K5572" s="435">
        <v>18251</v>
      </c>
      <c r="L5572" t="s">
        <v>214</v>
      </c>
    </row>
    <row r="5573" spans="11:12">
      <c r="K5573" s="435">
        <v>18252</v>
      </c>
      <c r="L5573" t="s">
        <v>214</v>
      </c>
    </row>
    <row r="5574" spans="11:12">
      <c r="K5574" s="435">
        <v>18254</v>
      </c>
      <c r="L5574" t="s">
        <v>214</v>
      </c>
    </row>
    <row r="5575" spans="11:12">
      <c r="K5575" s="435">
        <v>18255</v>
      </c>
      <c r="L5575" t="s">
        <v>219</v>
      </c>
    </row>
    <row r="5576" spans="11:12">
      <c r="K5576" s="435">
        <v>18256</v>
      </c>
      <c r="L5576" t="s">
        <v>214</v>
      </c>
    </row>
    <row r="5577" spans="11:12">
      <c r="K5577" s="435">
        <v>18301</v>
      </c>
      <c r="L5577" t="s">
        <v>214</v>
      </c>
    </row>
    <row r="5578" spans="11:12">
      <c r="K5578" s="435">
        <v>18302</v>
      </c>
      <c r="L5578" t="s">
        <v>214</v>
      </c>
    </row>
    <row r="5579" spans="11:12">
      <c r="K5579" s="435">
        <v>18321</v>
      </c>
      <c r="L5579" t="s">
        <v>214</v>
      </c>
    </row>
    <row r="5580" spans="11:12">
      <c r="K5580" s="435">
        <v>18322</v>
      </c>
      <c r="L5580" t="s">
        <v>214</v>
      </c>
    </row>
    <row r="5581" spans="11:12">
      <c r="K5581" s="435">
        <v>18323</v>
      </c>
      <c r="L5581" t="s">
        <v>214</v>
      </c>
    </row>
    <row r="5582" spans="11:12">
      <c r="K5582" s="435">
        <v>18324</v>
      </c>
      <c r="L5582" t="s">
        <v>219</v>
      </c>
    </row>
    <row r="5583" spans="11:12">
      <c r="K5583" s="435">
        <v>18325</v>
      </c>
      <c r="L5583" t="s">
        <v>219</v>
      </c>
    </row>
    <row r="5584" spans="11:12">
      <c r="K5584" s="435">
        <v>18326</v>
      </c>
      <c r="L5584" t="s">
        <v>214</v>
      </c>
    </row>
    <row r="5585" spans="11:12">
      <c r="K5585" s="435">
        <v>18327</v>
      </c>
      <c r="L5585" t="s">
        <v>214</v>
      </c>
    </row>
    <row r="5586" spans="11:12">
      <c r="K5586" s="435">
        <v>18328</v>
      </c>
      <c r="L5586" t="s">
        <v>219</v>
      </c>
    </row>
    <row r="5587" spans="11:12">
      <c r="K5587" s="435">
        <v>18330</v>
      </c>
      <c r="L5587" t="s">
        <v>214</v>
      </c>
    </row>
    <row r="5588" spans="11:12">
      <c r="K5588" s="435">
        <v>18331</v>
      </c>
      <c r="L5588" t="s">
        <v>214</v>
      </c>
    </row>
    <row r="5589" spans="11:12">
      <c r="K5589" s="435">
        <v>18332</v>
      </c>
      <c r="L5589" t="s">
        <v>219</v>
      </c>
    </row>
    <row r="5590" spans="11:12">
      <c r="K5590" s="435">
        <v>18333</v>
      </c>
      <c r="L5590" t="s">
        <v>214</v>
      </c>
    </row>
    <row r="5591" spans="11:12">
      <c r="K5591" s="435">
        <v>18334</v>
      </c>
      <c r="L5591" t="s">
        <v>214</v>
      </c>
    </row>
    <row r="5592" spans="11:12">
      <c r="K5592" s="435">
        <v>18335</v>
      </c>
      <c r="L5592" t="s">
        <v>214</v>
      </c>
    </row>
    <row r="5593" spans="11:12">
      <c r="K5593" s="435">
        <v>18336</v>
      </c>
      <c r="L5593" t="s">
        <v>219</v>
      </c>
    </row>
    <row r="5594" spans="11:12">
      <c r="K5594" s="435">
        <v>18337</v>
      </c>
      <c r="L5594" t="s">
        <v>219</v>
      </c>
    </row>
    <row r="5595" spans="11:12">
      <c r="K5595" s="435">
        <v>18340</v>
      </c>
      <c r="L5595" t="s">
        <v>219</v>
      </c>
    </row>
    <row r="5596" spans="11:12">
      <c r="K5596" s="435">
        <v>18342</v>
      </c>
      <c r="L5596" t="s">
        <v>214</v>
      </c>
    </row>
    <row r="5597" spans="11:12">
      <c r="K5597" s="435">
        <v>18343</v>
      </c>
      <c r="L5597" t="s">
        <v>214</v>
      </c>
    </row>
    <row r="5598" spans="11:12">
      <c r="K5598" s="435">
        <v>18344</v>
      </c>
      <c r="L5598" t="s">
        <v>214</v>
      </c>
    </row>
    <row r="5599" spans="11:12">
      <c r="K5599" s="435">
        <v>18346</v>
      </c>
      <c r="L5599" t="s">
        <v>214</v>
      </c>
    </row>
    <row r="5600" spans="11:12">
      <c r="K5600" s="435">
        <v>18347</v>
      </c>
      <c r="L5600" t="s">
        <v>214</v>
      </c>
    </row>
    <row r="5601" spans="11:12">
      <c r="K5601" s="435">
        <v>18349</v>
      </c>
      <c r="L5601" t="s">
        <v>214</v>
      </c>
    </row>
    <row r="5602" spans="11:12">
      <c r="K5602" s="435">
        <v>18350</v>
      </c>
      <c r="L5602" t="s">
        <v>214</v>
      </c>
    </row>
    <row r="5603" spans="11:12">
      <c r="K5603" s="435">
        <v>18351</v>
      </c>
      <c r="L5603" t="s">
        <v>214</v>
      </c>
    </row>
    <row r="5604" spans="11:12">
      <c r="K5604" s="435">
        <v>18352</v>
      </c>
      <c r="L5604" t="s">
        <v>214</v>
      </c>
    </row>
    <row r="5605" spans="11:12">
      <c r="K5605" s="435">
        <v>18353</v>
      </c>
      <c r="L5605" t="s">
        <v>214</v>
      </c>
    </row>
    <row r="5606" spans="11:12">
      <c r="K5606" s="435">
        <v>18354</v>
      </c>
      <c r="L5606" t="s">
        <v>214</v>
      </c>
    </row>
    <row r="5607" spans="11:12">
      <c r="K5607" s="435">
        <v>18355</v>
      </c>
      <c r="L5607" t="s">
        <v>214</v>
      </c>
    </row>
    <row r="5608" spans="11:12">
      <c r="K5608" s="435">
        <v>18356</v>
      </c>
      <c r="L5608" t="s">
        <v>214</v>
      </c>
    </row>
    <row r="5609" spans="11:12">
      <c r="K5609" s="435">
        <v>18357</v>
      </c>
      <c r="L5609" t="s">
        <v>214</v>
      </c>
    </row>
    <row r="5610" spans="11:12">
      <c r="K5610" s="435">
        <v>18360</v>
      </c>
      <c r="L5610" t="s">
        <v>214</v>
      </c>
    </row>
    <row r="5611" spans="11:12">
      <c r="K5611" s="435">
        <v>18370</v>
      </c>
      <c r="L5611" t="s">
        <v>214</v>
      </c>
    </row>
    <row r="5612" spans="11:12">
      <c r="K5612" s="435">
        <v>18371</v>
      </c>
      <c r="L5612" t="s">
        <v>219</v>
      </c>
    </row>
    <row r="5613" spans="11:12">
      <c r="K5613" s="435">
        <v>18372</v>
      </c>
      <c r="L5613" t="s">
        <v>214</v>
      </c>
    </row>
    <row r="5614" spans="11:12">
      <c r="K5614" s="435">
        <v>18403</v>
      </c>
      <c r="L5614" t="s">
        <v>214</v>
      </c>
    </row>
    <row r="5615" spans="11:12">
      <c r="K5615" s="435">
        <v>18405</v>
      </c>
      <c r="L5615" t="s">
        <v>219</v>
      </c>
    </row>
    <row r="5616" spans="11:12">
      <c r="K5616" s="435">
        <v>18407</v>
      </c>
      <c r="L5616" t="s">
        <v>214</v>
      </c>
    </row>
    <row r="5617" spans="11:12">
      <c r="K5617" s="435">
        <v>18411</v>
      </c>
      <c r="L5617" t="s">
        <v>214</v>
      </c>
    </row>
    <row r="5618" spans="11:12">
      <c r="K5618" s="435">
        <v>18413</v>
      </c>
      <c r="L5618" t="s">
        <v>214</v>
      </c>
    </row>
    <row r="5619" spans="11:12">
      <c r="K5619" s="435">
        <v>18414</v>
      </c>
      <c r="L5619" t="s">
        <v>214</v>
      </c>
    </row>
    <row r="5620" spans="11:12">
      <c r="K5620" s="435">
        <v>18415</v>
      </c>
      <c r="L5620" t="s">
        <v>219</v>
      </c>
    </row>
    <row r="5621" spans="11:12">
      <c r="K5621" s="435">
        <v>18417</v>
      </c>
      <c r="L5621" t="s">
        <v>214</v>
      </c>
    </row>
    <row r="5622" spans="11:12">
      <c r="K5622" s="435">
        <v>18419</v>
      </c>
      <c r="L5622" t="s">
        <v>214</v>
      </c>
    </row>
    <row r="5623" spans="11:12">
      <c r="K5623" s="435">
        <v>18420</v>
      </c>
      <c r="L5623" t="s">
        <v>214</v>
      </c>
    </row>
    <row r="5624" spans="11:12">
      <c r="K5624" s="435">
        <v>18421</v>
      </c>
      <c r="L5624" t="s">
        <v>219</v>
      </c>
    </row>
    <row r="5625" spans="11:12">
      <c r="K5625" s="435">
        <v>18424</v>
      </c>
      <c r="L5625" t="s">
        <v>214</v>
      </c>
    </row>
    <row r="5626" spans="11:12">
      <c r="K5626" s="435">
        <v>18425</v>
      </c>
      <c r="L5626" t="s">
        <v>219</v>
      </c>
    </row>
    <row r="5627" spans="11:12">
      <c r="K5627" s="435">
        <v>18426</v>
      </c>
      <c r="L5627" t="s">
        <v>214</v>
      </c>
    </row>
    <row r="5628" spans="11:12">
      <c r="K5628" s="435">
        <v>18427</v>
      </c>
      <c r="L5628" t="s">
        <v>214</v>
      </c>
    </row>
    <row r="5629" spans="11:12">
      <c r="K5629" s="435">
        <v>18428</v>
      </c>
      <c r="L5629" t="s">
        <v>219</v>
      </c>
    </row>
    <row r="5630" spans="11:12">
      <c r="K5630" s="435">
        <v>18430</v>
      </c>
      <c r="L5630" t="s">
        <v>214</v>
      </c>
    </row>
    <row r="5631" spans="11:12">
      <c r="K5631" s="435">
        <v>18431</v>
      </c>
      <c r="L5631" t="s">
        <v>214</v>
      </c>
    </row>
    <row r="5632" spans="11:12">
      <c r="K5632" s="435">
        <v>18433</v>
      </c>
      <c r="L5632" t="s">
        <v>214</v>
      </c>
    </row>
    <row r="5633" spans="11:12">
      <c r="K5633" s="435">
        <v>18434</v>
      </c>
      <c r="L5633" t="s">
        <v>214</v>
      </c>
    </row>
    <row r="5634" spans="11:12">
      <c r="K5634" s="435">
        <v>18435</v>
      </c>
      <c r="L5634" t="s">
        <v>219</v>
      </c>
    </row>
    <row r="5635" spans="11:12">
      <c r="K5635" s="435">
        <v>18436</v>
      </c>
      <c r="L5635" t="s">
        <v>214</v>
      </c>
    </row>
    <row r="5636" spans="11:12">
      <c r="K5636" s="435">
        <v>18437</v>
      </c>
      <c r="L5636" t="s">
        <v>219</v>
      </c>
    </row>
    <row r="5637" spans="11:12">
      <c r="K5637" s="435">
        <v>18438</v>
      </c>
      <c r="L5637" t="s">
        <v>214</v>
      </c>
    </row>
    <row r="5638" spans="11:12">
      <c r="K5638" s="435">
        <v>18439</v>
      </c>
      <c r="L5638" t="s">
        <v>214</v>
      </c>
    </row>
    <row r="5639" spans="11:12">
      <c r="K5639" s="435">
        <v>18441</v>
      </c>
      <c r="L5639" t="s">
        <v>214</v>
      </c>
    </row>
    <row r="5640" spans="11:12">
      <c r="K5640" s="435">
        <v>18443</v>
      </c>
      <c r="L5640" t="s">
        <v>219</v>
      </c>
    </row>
    <row r="5641" spans="11:12">
      <c r="K5641" s="435">
        <v>18444</v>
      </c>
      <c r="L5641" t="s">
        <v>214</v>
      </c>
    </row>
    <row r="5642" spans="11:12">
      <c r="K5642" s="435">
        <v>18445</v>
      </c>
      <c r="L5642" t="s">
        <v>214</v>
      </c>
    </row>
    <row r="5643" spans="11:12">
      <c r="K5643" s="435">
        <v>18446</v>
      </c>
      <c r="L5643" t="s">
        <v>214</v>
      </c>
    </row>
    <row r="5644" spans="11:12">
      <c r="K5644" s="435">
        <v>18447</v>
      </c>
      <c r="L5644" t="s">
        <v>214</v>
      </c>
    </row>
    <row r="5645" spans="11:12">
      <c r="K5645" s="435">
        <v>18451</v>
      </c>
      <c r="L5645" t="s">
        <v>214</v>
      </c>
    </row>
    <row r="5646" spans="11:12">
      <c r="K5646" s="435">
        <v>18452</v>
      </c>
      <c r="L5646" t="s">
        <v>214</v>
      </c>
    </row>
    <row r="5647" spans="11:12">
      <c r="K5647" s="435">
        <v>18453</v>
      </c>
      <c r="L5647" t="s">
        <v>219</v>
      </c>
    </row>
    <row r="5648" spans="11:12">
      <c r="K5648" s="435">
        <v>18454</v>
      </c>
      <c r="L5648" t="s">
        <v>214</v>
      </c>
    </row>
    <row r="5649" spans="11:12">
      <c r="K5649" s="435">
        <v>18455</v>
      </c>
      <c r="L5649" t="s">
        <v>219</v>
      </c>
    </row>
    <row r="5650" spans="11:12">
      <c r="K5650" s="435">
        <v>18456</v>
      </c>
      <c r="L5650" t="s">
        <v>214</v>
      </c>
    </row>
    <row r="5651" spans="11:12">
      <c r="K5651" s="435">
        <v>18457</v>
      </c>
      <c r="L5651" t="s">
        <v>219</v>
      </c>
    </row>
    <row r="5652" spans="11:12">
      <c r="K5652" s="435">
        <v>18458</v>
      </c>
      <c r="L5652" t="s">
        <v>219</v>
      </c>
    </row>
    <row r="5653" spans="11:12">
      <c r="K5653" s="435">
        <v>18459</v>
      </c>
      <c r="L5653" t="s">
        <v>214</v>
      </c>
    </row>
    <row r="5654" spans="11:12">
      <c r="K5654" s="435">
        <v>18460</v>
      </c>
      <c r="L5654" t="s">
        <v>214</v>
      </c>
    </row>
    <row r="5655" spans="11:12">
      <c r="K5655" s="435">
        <v>18461</v>
      </c>
      <c r="L5655" t="s">
        <v>219</v>
      </c>
    </row>
    <row r="5656" spans="11:12">
      <c r="K5656" s="435">
        <v>18462</v>
      </c>
      <c r="L5656" t="s">
        <v>219</v>
      </c>
    </row>
    <row r="5657" spans="11:12">
      <c r="K5657" s="435">
        <v>18463</v>
      </c>
      <c r="L5657" t="s">
        <v>214</v>
      </c>
    </row>
    <row r="5658" spans="11:12">
      <c r="K5658" s="435">
        <v>18464</v>
      </c>
      <c r="L5658" t="s">
        <v>219</v>
      </c>
    </row>
    <row r="5659" spans="11:12">
      <c r="K5659" s="435">
        <v>18465</v>
      </c>
      <c r="L5659" t="s">
        <v>219</v>
      </c>
    </row>
    <row r="5660" spans="11:12">
      <c r="K5660" s="435">
        <v>18466</v>
      </c>
      <c r="L5660" t="s">
        <v>214</v>
      </c>
    </row>
    <row r="5661" spans="11:12">
      <c r="K5661" s="435">
        <v>18469</v>
      </c>
      <c r="L5661" t="s">
        <v>219</v>
      </c>
    </row>
    <row r="5662" spans="11:12">
      <c r="K5662" s="435">
        <v>18470</v>
      </c>
      <c r="L5662" t="s">
        <v>214</v>
      </c>
    </row>
    <row r="5663" spans="11:12">
      <c r="K5663" s="435">
        <v>18471</v>
      </c>
      <c r="L5663" t="s">
        <v>214</v>
      </c>
    </row>
    <row r="5664" spans="11:12">
      <c r="K5664" s="435">
        <v>18472</v>
      </c>
      <c r="L5664" t="s">
        <v>214</v>
      </c>
    </row>
    <row r="5665" spans="11:12">
      <c r="K5665" s="435">
        <v>18473</v>
      </c>
      <c r="L5665" t="s">
        <v>219</v>
      </c>
    </row>
    <row r="5666" spans="11:12">
      <c r="K5666" s="435">
        <v>18503</v>
      </c>
      <c r="L5666" t="s">
        <v>214</v>
      </c>
    </row>
    <row r="5667" spans="11:12">
      <c r="K5667" s="435">
        <v>18504</v>
      </c>
      <c r="L5667" t="s">
        <v>214</v>
      </c>
    </row>
    <row r="5668" spans="11:12">
      <c r="K5668" s="435">
        <v>18505</v>
      </c>
      <c r="L5668" t="s">
        <v>214</v>
      </c>
    </row>
    <row r="5669" spans="11:12">
      <c r="K5669" s="435">
        <v>18507</v>
      </c>
      <c r="L5669" t="s">
        <v>214</v>
      </c>
    </row>
    <row r="5670" spans="11:12">
      <c r="K5670" s="435">
        <v>18508</v>
      </c>
      <c r="L5670" t="s">
        <v>214</v>
      </c>
    </row>
    <row r="5671" spans="11:12">
      <c r="K5671" s="435">
        <v>18509</v>
      </c>
      <c r="L5671" t="s">
        <v>214</v>
      </c>
    </row>
    <row r="5672" spans="11:12">
      <c r="K5672" s="435">
        <v>18510</v>
      </c>
      <c r="L5672" t="s">
        <v>214</v>
      </c>
    </row>
    <row r="5673" spans="11:12">
      <c r="K5673" s="435">
        <v>18512</v>
      </c>
      <c r="L5673" t="s">
        <v>214</v>
      </c>
    </row>
    <row r="5674" spans="11:12">
      <c r="K5674" s="435">
        <v>18517</v>
      </c>
      <c r="L5674" t="s">
        <v>214</v>
      </c>
    </row>
    <row r="5675" spans="11:12">
      <c r="K5675" s="435">
        <v>18518</v>
      </c>
      <c r="L5675" t="s">
        <v>214</v>
      </c>
    </row>
    <row r="5676" spans="11:12">
      <c r="K5676" s="435">
        <v>18519</v>
      </c>
      <c r="L5676" t="s">
        <v>214</v>
      </c>
    </row>
    <row r="5677" spans="11:12">
      <c r="K5677" s="435">
        <v>18602</v>
      </c>
      <c r="L5677" t="s">
        <v>214</v>
      </c>
    </row>
    <row r="5678" spans="11:12">
      <c r="K5678" s="435">
        <v>18603</v>
      </c>
      <c r="L5678" t="s">
        <v>214</v>
      </c>
    </row>
    <row r="5679" spans="11:12">
      <c r="K5679" s="435">
        <v>18610</v>
      </c>
      <c r="L5679" t="s">
        <v>214</v>
      </c>
    </row>
    <row r="5680" spans="11:12">
      <c r="K5680" s="435">
        <v>18612</v>
      </c>
      <c r="L5680" t="s">
        <v>214</v>
      </c>
    </row>
    <row r="5681" spans="11:12">
      <c r="K5681" s="435">
        <v>18614</v>
      </c>
      <c r="L5681" t="s">
        <v>219</v>
      </c>
    </row>
    <row r="5682" spans="11:12">
      <c r="K5682" s="435">
        <v>18615</v>
      </c>
      <c r="L5682" t="s">
        <v>214</v>
      </c>
    </row>
    <row r="5683" spans="11:12">
      <c r="K5683" s="435">
        <v>18616</v>
      </c>
      <c r="L5683" t="s">
        <v>219</v>
      </c>
    </row>
    <row r="5684" spans="11:12">
      <c r="K5684" s="435">
        <v>18617</v>
      </c>
      <c r="L5684" t="s">
        <v>214</v>
      </c>
    </row>
    <row r="5685" spans="11:12">
      <c r="K5685" s="435">
        <v>18618</v>
      </c>
      <c r="L5685" t="s">
        <v>214</v>
      </c>
    </row>
    <row r="5686" spans="11:12">
      <c r="K5686" s="435">
        <v>18619</v>
      </c>
      <c r="L5686" t="s">
        <v>219</v>
      </c>
    </row>
    <row r="5687" spans="11:12">
      <c r="K5687" s="435">
        <v>18621</v>
      </c>
      <c r="L5687" t="s">
        <v>214</v>
      </c>
    </row>
    <row r="5688" spans="11:12">
      <c r="K5688" s="435">
        <v>18622</v>
      </c>
      <c r="L5688" t="s">
        <v>214</v>
      </c>
    </row>
    <row r="5689" spans="11:12">
      <c r="K5689" s="435">
        <v>18623</v>
      </c>
      <c r="L5689" t="s">
        <v>214</v>
      </c>
    </row>
    <row r="5690" spans="11:12">
      <c r="K5690" s="435">
        <v>18624</v>
      </c>
      <c r="L5690" t="s">
        <v>214</v>
      </c>
    </row>
    <row r="5691" spans="11:12">
      <c r="K5691" s="435">
        <v>18625</v>
      </c>
      <c r="L5691" t="s">
        <v>214</v>
      </c>
    </row>
    <row r="5692" spans="11:12">
      <c r="K5692" s="435">
        <v>18626</v>
      </c>
      <c r="L5692" t="s">
        <v>214</v>
      </c>
    </row>
    <row r="5693" spans="11:12">
      <c r="K5693" s="435">
        <v>18628</v>
      </c>
      <c r="L5693" t="s">
        <v>219</v>
      </c>
    </row>
    <row r="5694" spans="11:12">
      <c r="K5694" s="435">
        <v>18629</v>
      </c>
      <c r="L5694" t="s">
        <v>214</v>
      </c>
    </row>
    <row r="5695" spans="11:12">
      <c r="K5695" s="435">
        <v>18630</v>
      </c>
      <c r="L5695" t="s">
        <v>214</v>
      </c>
    </row>
    <row r="5696" spans="11:12">
      <c r="K5696" s="435">
        <v>18631</v>
      </c>
      <c r="L5696" t="s">
        <v>214</v>
      </c>
    </row>
    <row r="5697" spans="11:12">
      <c r="K5697" s="435">
        <v>18632</v>
      </c>
      <c r="L5697" t="s">
        <v>214</v>
      </c>
    </row>
    <row r="5698" spans="11:12">
      <c r="K5698" s="435">
        <v>18634</v>
      </c>
      <c r="L5698" t="s">
        <v>214</v>
      </c>
    </row>
    <row r="5699" spans="11:12">
      <c r="K5699" s="435">
        <v>18635</v>
      </c>
      <c r="L5699" t="s">
        <v>214</v>
      </c>
    </row>
    <row r="5700" spans="11:12">
      <c r="K5700" s="435">
        <v>18636</v>
      </c>
      <c r="L5700" t="s">
        <v>219</v>
      </c>
    </row>
    <row r="5701" spans="11:12">
      <c r="K5701" s="435">
        <v>18640</v>
      </c>
      <c r="L5701" t="s">
        <v>214</v>
      </c>
    </row>
    <row r="5702" spans="11:12">
      <c r="K5702" s="435">
        <v>18641</v>
      </c>
      <c r="L5702" t="s">
        <v>214</v>
      </c>
    </row>
    <row r="5703" spans="11:12">
      <c r="K5703" s="435">
        <v>18642</v>
      </c>
      <c r="L5703" t="s">
        <v>214</v>
      </c>
    </row>
    <row r="5704" spans="11:12">
      <c r="K5704" s="435">
        <v>18643</v>
      </c>
      <c r="L5704" t="s">
        <v>214</v>
      </c>
    </row>
    <row r="5705" spans="11:12">
      <c r="K5705" s="435">
        <v>18644</v>
      </c>
      <c r="L5705" t="s">
        <v>214</v>
      </c>
    </row>
    <row r="5706" spans="11:12">
      <c r="K5706" s="435">
        <v>18651</v>
      </c>
      <c r="L5706" t="s">
        <v>214</v>
      </c>
    </row>
    <row r="5707" spans="11:12">
      <c r="K5707" s="435">
        <v>18653</v>
      </c>
      <c r="L5707" t="s">
        <v>214</v>
      </c>
    </row>
    <row r="5708" spans="11:12">
      <c r="K5708" s="435">
        <v>18655</v>
      </c>
      <c r="L5708" t="s">
        <v>214</v>
      </c>
    </row>
    <row r="5709" spans="11:12">
      <c r="K5709" s="435">
        <v>18656</v>
      </c>
      <c r="L5709" t="s">
        <v>214</v>
      </c>
    </row>
    <row r="5710" spans="11:12">
      <c r="K5710" s="435">
        <v>18657</v>
      </c>
      <c r="L5710" t="s">
        <v>214</v>
      </c>
    </row>
    <row r="5711" spans="11:12">
      <c r="K5711" s="435">
        <v>18660</v>
      </c>
      <c r="L5711" t="s">
        <v>214</v>
      </c>
    </row>
    <row r="5712" spans="11:12">
      <c r="K5712" s="435">
        <v>18661</v>
      </c>
      <c r="L5712" t="s">
        <v>214</v>
      </c>
    </row>
    <row r="5713" spans="11:12">
      <c r="K5713" s="435">
        <v>18701</v>
      </c>
      <c r="L5713" t="s">
        <v>214</v>
      </c>
    </row>
    <row r="5714" spans="11:12">
      <c r="K5714" s="435">
        <v>18702</v>
      </c>
      <c r="L5714" t="s">
        <v>214</v>
      </c>
    </row>
    <row r="5715" spans="11:12">
      <c r="K5715" s="435">
        <v>18704</v>
      </c>
      <c r="L5715" t="s">
        <v>214</v>
      </c>
    </row>
    <row r="5716" spans="11:12">
      <c r="K5716" s="435">
        <v>18705</v>
      </c>
      <c r="L5716" t="s">
        <v>214</v>
      </c>
    </row>
    <row r="5717" spans="11:12">
      <c r="K5717" s="435">
        <v>18706</v>
      </c>
      <c r="L5717" t="s">
        <v>214</v>
      </c>
    </row>
    <row r="5718" spans="11:12">
      <c r="K5718" s="435">
        <v>18707</v>
      </c>
      <c r="L5718" t="s">
        <v>214</v>
      </c>
    </row>
    <row r="5719" spans="11:12">
      <c r="K5719" s="435">
        <v>18708</v>
      </c>
      <c r="L5719" t="s">
        <v>214</v>
      </c>
    </row>
    <row r="5720" spans="11:12">
      <c r="K5720" s="435">
        <v>18709</v>
      </c>
      <c r="L5720" t="s">
        <v>214</v>
      </c>
    </row>
    <row r="5721" spans="11:12">
      <c r="K5721" s="435">
        <v>18801</v>
      </c>
      <c r="L5721" t="s">
        <v>219</v>
      </c>
    </row>
    <row r="5722" spans="11:12">
      <c r="K5722" s="435">
        <v>18810</v>
      </c>
      <c r="L5722" t="s">
        <v>214</v>
      </c>
    </row>
    <row r="5723" spans="11:12">
      <c r="K5723" s="435">
        <v>18812</v>
      </c>
      <c r="L5723" t="s">
        <v>219</v>
      </c>
    </row>
    <row r="5724" spans="11:12">
      <c r="K5724" s="435">
        <v>18814</v>
      </c>
      <c r="L5724" t="s">
        <v>214</v>
      </c>
    </row>
    <row r="5725" spans="11:12">
      <c r="K5725" s="435">
        <v>18816</v>
      </c>
      <c r="L5725" t="s">
        <v>219</v>
      </c>
    </row>
    <row r="5726" spans="11:12">
      <c r="K5726" s="435">
        <v>18817</v>
      </c>
      <c r="L5726" t="s">
        <v>214</v>
      </c>
    </row>
    <row r="5727" spans="11:12">
      <c r="K5727" s="435">
        <v>18818</v>
      </c>
      <c r="L5727" t="s">
        <v>219</v>
      </c>
    </row>
    <row r="5728" spans="11:12">
      <c r="K5728" s="435">
        <v>18821</v>
      </c>
      <c r="L5728" t="s">
        <v>219</v>
      </c>
    </row>
    <row r="5729" spans="11:12">
      <c r="K5729" s="435">
        <v>18822</v>
      </c>
      <c r="L5729" t="s">
        <v>219</v>
      </c>
    </row>
    <row r="5730" spans="11:12">
      <c r="K5730" s="435">
        <v>18823</v>
      </c>
      <c r="L5730" t="s">
        <v>214</v>
      </c>
    </row>
    <row r="5731" spans="11:12">
      <c r="K5731" s="435">
        <v>18824</v>
      </c>
      <c r="L5731" t="s">
        <v>214</v>
      </c>
    </row>
    <row r="5732" spans="11:12">
      <c r="K5732" s="435">
        <v>18825</v>
      </c>
      <c r="L5732" t="s">
        <v>214</v>
      </c>
    </row>
    <row r="5733" spans="11:12">
      <c r="K5733" s="435">
        <v>18826</v>
      </c>
      <c r="L5733" t="s">
        <v>214</v>
      </c>
    </row>
    <row r="5734" spans="11:12">
      <c r="K5734" s="435">
        <v>18828</v>
      </c>
      <c r="L5734" t="s">
        <v>219</v>
      </c>
    </row>
    <row r="5735" spans="11:12">
      <c r="K5735" s="435">
        <v>18829</v>
      </c>
      <c r="L5735" t="s">
        <v>219</v>
      </c>
    </row>
    <row r="5736" spans="11:12">
      <c r="K5736" s="435">
        <v>18830</v>
      </c>
      <c r="L5736" t="s">
        <v>219</v>
      </c>
    </row>
    <row r="5737" spans="11:12">
      <c r="K5737" s="435">
        <v>18831</v>
      </c>
      <c r="L5737" t="s">
        <v>214</v>
      </c>
    </row>
    <row r="5738" spans="11:12">
      <c r="K5738" s="435">
        <v>18832</v>
      </c>
      <c r="L5738" t="s">
        <v>214</v>
      </c>
    </row>
    <row r="5739" spans="11:12">
      <c r="K5739" s="435">
        <v>18833</v>
      </c>
      <c r="L5739" t="s">
        <v>219</v>
      </c>
    </row>
    <row r="5740" spans="11:12">
      <c r="K5740" s="435">
        <v>18834</v>
      </c>
      <c r="L5740" t="s">
        <v>219</v>
      </c>
    </row>
    <row r="5741" spans="11:12">
      <c r="K5741" s="435">
        <v>18837</v>
      </c>
      <c r="L5741" t="s">
        <v>214</v>
      </c>
    </row>
    <row r="5742" spans="11:12">
      <c r="K5742" s="435">
        <v>18840</v>
      </c>
      <c r="L5742" t="s">
        <v>214</v>
      </c>
    </row>
    <row r="5743" spans="11:12">
      <c r="K5743" s="435">
        <v>18842</v>
      </c>
      <c r="L5743" t="s">
        <v>214</v>
      </c>
    </row>
    <row r="5744" spans="11:12">
      <c r="K5744" s="435">
        <v>18843</v>
      </c>
      <c r="L5744" t="s">
        <v>219</v>
      </c>
    </row>
    <row r="5745" spans="11:12">
      <c r="K5745" s="435">
        <v>18844</v>
      </c>
      <c r="L5745" t="s">
        <v>214</v>
      </c>
    </row>
    <row r="5746" spans="11:12">
      <c r="K5746" s="435">
        <v>18845</v>
      </c>
      <c r="L5746" t="s">
        <v>214</v>
      </c>
    </row>
    <row r="5747" spans="11:12">
      <c r="K5747" s="435">
        <v>18846</v>
      </c>
      <c r="L5747" t="s">
        <v>214</v>
      </c>
    </row>
    <row r="5748" spans="11:12">
      <c r="K5748" s="435">
        <v>18847</v>
      </c>
      <c r="L5748" t="s">
        <v>219</v>
      </c>
    </row>
    <row r="5749" spans="11:12">
      <c r="K5749" s="435">
        <v>18848</v>
      </c>
      <c r="L5749" t="s">
        <v>214</v>
      </c>
    </row>
    <row r="5750" spans="11:12">
      <c r="K5750" s="435">
        <v>18850</v>
      </c>
      <c r="L5750" t="s">
        <v>214</v>
      </c>
    </row>
    <row r="5751" spans="11:12">
      <c r="K5751" s="435">
        <v>18851</v>
      </c>
      <c r="L5751" t="s">
        <v>214</v>
      </c>
    </row>
    <row r="5752" spans="11:12">
      <c r="K5752" s="435">
        <v>18853</v>
      </c>
      <c r="L5752" t="s">
        <v>214</v>
      </c>
    </row>
    <row r="5753" spans="11:12">
      <c r="K5753" s="435">
        <v>18854</v>
      </c>
      <c r="L5753" t="s">
        <v>219</v>
      </c>
    </row>
    <row r="5754" spans="11:12">
      <c r="K5754" s="435">
        <v>18901</v>
      </c>
      <c r="L5754" t="s">
        <v>208</v>
      </c>
    </row>
    <row r="5755" spans="11:12">
      <c r="K5755" s="435">
        <v>18902</v>
      </c>
      <c r="L5755" t="s">
        <v>208</v>
      </c>
    </row>
    <row r="5756" spans="11:12">
      <c r="K5756" s="435">
        <v>18912</v>
      </c>
      <c r="L5756" t="s">
        <v>208</v>
      </c>
    </row>
    <row r="5757" spans="11:12">
      <c r="K5757" s="435">
        <v>18913</v>
      </c>
      <c r="L5757" t="s">
        <v>208</v>
      </c>
    </row>
    <row r="5758" spans="11:12">
      <c r="K5758" s="435">
        <v>18914</v>
      </c>
      <c r="L5758" t="s">
        <v>208</v>
      </c>
    </row>
    <row r="5759" spans="11:12">
      <c r="K5759" s="435">
        <v>18915</v>
      </c>
      <c r="L5759" t="s">
        <v>208</v>
      </c>
    </row>
    <row r="5760" spans="11:12">
      <c r="K5760" s="435">
        <v>18917</v>
      </c>
      <c r="L5760" t="s">
        <v>208</v>
      </c>
    </row>
    <row r="5761" spans="11:12">
      <c r="K5761" s="435">
        <v>18920</v>
      </c>
      <c r="L5761" t="s">
        <v>208</v>
      </c>
    </row>
    <row r="5762" spans="11:12">
      <c r="K5762" s="435">
        <v>18923</v>
      </c>
      <c r="L5762" t="s">
        <v>208</v>
      </c>
    </row>
    <row r="5763" spans="11:12">
      <c r="K5763" s="435">
        <v>18925</v>
      </c>
      <c r="L5763" t="s">
        <v>208</v>
      </c>
    </row>
    <row r="5764" spans="11:12">
      <c r="K5764" s="435">
        <v>18929</v>
      </c>
      <c r="L5764" t="s">
        <v>208</v>
      </c>
    </row>
    <row r="5765" spans="11:12">
      <c r="K5765" s="435">
        <v>18930</v>
      </c>
      <c r="L5765" t="s">
        <v>214</v>
      </c>
    </row>
    <row r="5766" spans="11:12">
      <c r="K5766" s="435">
        <v>18932</v>
      </c>
      <c r="L5766" t="s">
        <v>208</v>
      </c>
    </row>
    <row r="5767" spans="11:12">
      <c r="K5767" s="435">
        <v>18935</v>
      </c>
      <c r="L5767" t="s">
        <v>214</v>
      </c>
    </row>
    <row r="5768" spans="11:12">
      <c r="K5768" s="435">
        <v>18936</v>
      </c>
      <c r="L5768" t="s">
        <v>208</v>
      </c>
    </row>
    <row r="5769" spans="11:12">
      <c r="K5769" s="435">
        <v>18938</v>
      </c>
      <c r="L5769" t="s">
        <v>214</v>
      </c>
    </row>
    <row r="5770" spans="11:12">
      <c r="K5770" s="435">
        <v>18940</v>
      </c>
      <c r="L5770" t="s">
        <v>214</v>
      </c>
    </row>
    <row r="5771" spans="11:12">
      <c r="K5771" s="435">
        <v>18942</v>
      </c>
      <c r="L5771" t="s">
        <v>208</v>
      </c>
    </row>
    <row r="5772" spans="11:12">
      <c r="K5772" s="435">
        <v>18944</v>
      </c>
      <c r="L5772" t="s">
        <v>214</v>
      </c>
    </row>
    <row r="5773" spans="11:12">
      <c r="K5773" s="435">
        <v>18947</v>
      </c>
      <c r="L5773" t="s">
        <v>208</v>
      </c>
    </row>
    <row r="5774" spans="11:12">
      <c r="K5774" s="435">
        <v>18950</v>
      </c>
      <c r="L5774" t="s">
        <v>208</v>
      </c>
    </row>
    <row r="5775" spans="11:12">
      <c r="K5775" s="435">
        <v>18951</v>
      </c>
      <c r="L5775" t="s">
        <v>214</v>
      </c>
    </row>
    <row r="5776" spans="11:12">
      <c r="K5776" s="435">
        <v>18954</v>
      </c>
      <c r="L5776" t="s">
        <v>208</v>
      </c>
    </row>
    <row r="5777" spans="11:12">
      <c r="K5777" s="435">
        <v>18955</v>
      </c>
      <c r="L5777" t="s">
        <v>214</v>
      </c>
    </row>
    <row r="5778" spans="11:12">
      <c r="K5778" s="435">
        <v>18960</v>
      </c>
      <c r="L5778" t="s">
        <v>208</v>
      </c>
    </row>
    <row r="5779" spans="11:12">
      <c r="K5779" s="435">
        <v>18962</v>
      </c>
      <c r="L5779" t="s">
        <v>208</v>
      </c>
    </row>
    <row r="5780" spans="11:12">
      <c r="K5780" s="435">
        <v>18964</v>
      </c>
      <c r="L5780" t="s">
        <v>208</v>
      </c>
    </row>
    <row r="5781" spans="11:12">
      <c r="K5781" s="435">
        <v>18966</v>
      </c>
      <c r="L5781" t="s">
        <v>208</v>
      </c>
    </row>
    <row r="5782" spans="11:12">
      <c r="K5782" s="435">
        <v>18969</v>
      </c>
      <c r="L5782" t="s">
        <v>208</v>
      </c>
    </row>
    <row r="5783" spans="11:12">
      <c r="K5783" s="435">
        <v>18970</v>
      </c>
      <c r="L5783" t="s">
        <v>214</v>
      </c>
    </row>
    <row r="5784" spans="11:12">
      <c r="K5784" s="435">
        <v>18972</v>
      </c>
      <c r="L5784" t="s">
        <v>208</v>
      </c>
    </row>
    <row r="5785" spans="11:12">
      <c r="K5785" s="435">
        <v>18974</v>
      </c>
      <c r="L5785" t="s">
        <v>208</v>
      </c>
    </row>
    <row r="5786" spans="11:12">
      <c r="K5786" s="435">
        <v>18976</v>
      </c>
      <c r="L5786" t="s">
        <v>208</v>
      </c>
    </row>
    <row r="5787" spans="11:12">
      <c r="K5787" s="435">
        <v>18977</v>
      </c>
      <c r="L5787" t="s">
        <v>214</v>
      </c>
    </row>
    <row r="5788" spans="11:12">
      <c r="K5788" s="435">
        <v>18980</v>
      </c>
      <c r="L5788" t="s">
        <v>208</v>
      </c>
    </row>
    <row r="5789" spans="11:12">
      <c r="K5789" s="435">
        <v>19001</v>
      </c>
      <c r="L5789" t="s">
        <v>208</v>
      </c>
    </row>
    <row r="5790" spans="11:12">
      <c r="K5790" s="435">
        <v>19002</v>
      </c>
      <c r="L5790" t="s">
        <v>208</v>
      </c>
    </row>
    <row r="5791" spans="11:12">
      <c r="K5791" s="435">
        <v>19003</v>
      </c>
      <c r="L5791" t="s">
        <v>208</v>
      </c>
    </row>
    <row r="5792" spans="11:12">
      <c r="K5792" s="435">
        <v>19004</v>
      </c>
      <c r="L5792" t="s">
        <v>208</v>
      </c>
    </row>
    <row r="5793" spans="11:12">
      <c r="K5793" s="435">
        <v>19006</v>
      </c>
      <c r="L5793" t="s">
        <v>208</v>
      </c>
    </row>
    <row r="5794" spans="11:12">
      <c r="K5794" s="435">
        <v>19007</v>
      </c>
      <c r="L5794" t="s">
        <v>214</v>
      </c>
    </row>
    <row r="5795" spans="11:12">
      <c r="K5795" s="435">
        <v>19008</v>
      </c>
      <c r="L5795" t="s">
        <v>208</v>
      </c>
    </row>
    <row r="5796" spans="11:12">
      <c r="K5796" s="435">
        <v>19009</v>
      </c>
      <c r="L5796" t="s">
        <v>208</v>
      </c>
    </row>
    <row r="5797" spans="11:12">
      <c r="K5797" s="435">
        <v>19010</v>
      </c>
      <c r="L5797" t="s">
        <v>208</v>
      </c>
    </row>
    <row r="5798" spans="11:12">
      <c r="K5798" s="435">
        <v>19012</v>
      </c>
      <c r="L5798" t="s">
        <v>208</v>
      </c>
    </row>
    <row r="5799" spans="11:12">
      <c r="K5799" s="435">
        <v>19013</v>
      </c>
      <c r="L5799" t="s">
        <v>208</v>
      </c>
    </row>
    <row r="5800" spans="11:12">
      <c r="K5800" s="435">
        <v>19014</v>
      </c>
      <c r="L5800" t="s">
        <v>208</v>
      </c>
    </row>
    <row r="5801" spans="11:12">
      <c r="K5801" s="435">
        <v>19015</v>
      </c>
      <c r="L5801" t="s">
        <v>208</v>
      </c>
    </row>
    <row r="5802" spans="11:12">
      <c r="K5802" s="435">
        <v>19017</v>
      </c>
      <c r="L5802" t="s">
        <v>208</v>
      </c>
    </row>
    <row r="5803" spans="11:12">
      <c r="K5803" s="435">
        <v>19018</v>
      </c>
      <c r="L5803" t="s">
        <v>208</v>
      </c>
    </row>
    <row r="5804" spans="11:12">
      <c r="K5804" s="435">
        <v>19020</v>
      </c>
      <c r="L5804" t="s">
        <v>208</v>
      </c>
    </row>
    <row r="5805" spans="11:12">
      <c r="K5805" s="435">
        <v>19021</v>
      </c>
      <c r="L5805" t="s">
        <v>208</v>
      </c>
    </row>
    <row r="5806" spans="11:12">
      <c r="K5806" s="435">
        <v>19022</v>
      </c>
      <c r="L5806" t="s">
        <v>208</v>
      </c>
    </row>
    <row r="5807" spans="11:12">
      <c r="K5807" s="435">
        <v>19023</v>
      </c>
      <c r="L5807" t="s">
        <v>208</v>
      </c>
    </row>
    <row r="5808" spans="11:12">
      <c r="K5808" s="435">
        <v>19025</v>
      </c>
      <c r="L5808" t="s">
        <v>208</v>
      </c>
    </row>
    <row r="5809" spans="11:12">
      <c r="K5809" s="435">
        <v>19026</v>
      </c>
      <c r="L5809" t="s">
        <v>208</v>
      </c>
    </row>
    <row r="5810" spans="11:12">
      <c r="K5810" s="435">
        <v>19027</v>
      </c>
      <c r="L5810" t="s">
        <v>208</v>
      </c>
    </row>
    <row r="5811" spans="11:12">
      <c r="K5811" s="435">
        <v>19029</v>
      </c>
      <c r="L5811" t="s">
        <v>208</v>
      </c>
    </row>
    <row r="5812" spans="11:12">
      <c r="K5812" s="435">
        <v>19030</v>
      </c>
      <c r="L5812" t="s">
        <v>214</v>
      </c>
    </row>
    <row r="5813" spans="11:12">
      <c r="K5813" s="435">
        <v>19031</v>
      </c>
      <c r="L5813" t="s">
        <v>208</v>
      </c>
    </row>
    <row r="5814" spans="11:12">
      <c r="K5814" s="435">
        <v>19032</v>
      </c>
      <c r="L5814" t="s">
        <v>208</v>
      </c>
    </row>
    <row r="5815" spans="11:12">
      <c r="K5815" s="435">
        <v>19033</v>
      </c>
      <c r="L5815" t="s">
        <v>208</v>
      </c>
    </row>
    <row r="5816" spans="11:12">
      <c r="K5816" s="435">
        <v>19034</v>
      </c>
      <c r="L5816" t="s">
        <v>208</v>
      </c>
    </row>
    <row r="5817" spans="11:12">
      <c r="K5817" s="435">
        <v>19035</v>
      </c>
      <c r="L5817" t="s">
        <v>208</v>
      </c>
    </row>
    <row r="5818" spans="11:12">
      <c r="K5818" s="435">
        <v>19036</v>
      </c>
      <c r="L5818" t="s">
        <v>208</v>
      </c>
    </row>
    <row r="5819" spans="11:12">
      <c r="K5819" s="435">
        <v>19038</v>
      </c>
      <c r="L5819" t="s">
        <v>208</v>
      </c>
    </row>
    <row r="5820" spans="11:12">
      <c r="K5820" s="435">
        <v>19040</v>
      </c>
      <c r="L5820" t="s">
        <v>208</v>
      </c>
    </row>
    <row r="5821" spans="11:12">
      <c r="K5821" s="435">
        <v>19041</v>
      </c>
      <c r="L5821" t="s">
        <v>208</v>
      </c>
    </row>
    <row r="5822" spans="11:12">
      <c r="K5822" s="435">
        <v>19043</v>
      </c>
      <c r="L5822" t="s">
        <v>208</v>
      </c>
    </row>
    <row r="5823" spans="11:12">
      <c r="K5823" s="435">
        <v>19044</v>
      </c>
      <c r="L5823" t="s">
        <v>208</v>
      </c>
    </row>
    <row r="5824" spans="11:12">
      <c r="K5824" s="435">
        <v>19046</v>
      </c>
      <c r="L5824" t="s">
        <v>208</v>
      </c>
    </row>
    <row r="5825" spans="11:12">
      <c r="K5825" s="435">
        <v>19047</v>
      </c>
      <c r="L5825" t="s">
        <v>214</v>
      </c>
    </row>
    <row r="5826" spans="11:12">
      <c r="K5826" s="435">
        <v>19050</v>
      </c>
      <c r="L5826" t="s">
        <v>208</v>
      </c>
    </row>
    <row r="5827" spans="11:12">
      <c r="K5827" s="435">
        <v>19053</v>
      </c>
      <c r="L5827" t="s">
        <v>208</v>
      </c>
    </row>
    <row r="5828" spans="11:12">
      <c r="K5828" s="435">
        <v>19054</v>
      </c>
      <c r="L5828" t="s">
        <v>208</v>
      </c>
    </row>
    <row r="5829" spans="11:12">
      <c r="K5829" s="435">
        <v>19055</v>
      </c>
      <c r="L5829" t="s">
        <v>214</v>
      </c>
    </row>
    <row r="5830" spans="11:12">
      <c r="K5830" s="435">
        <v>19056</v>
      </c>
      <c r="L5830" t="s">
        <v>214</v>
      </c>
    </row>
    <row r="5831" spans="11:12">
      <c r="K5831" s="435">
        <v>19057</v>
      </c>
      <c r="L5831" t="s">
        <v>214</v>
      </c>
    </row>
    <row r="5832" spans="11:12">
      <c r="K5832" s="435">
        <v>19060</v>
      </c>
      <c r="L5832" t="s">
        <v>208</v>
      </c>
    </row>
    <row r="5833" spans="11:12">
      <c r="K5833" s="435">
        <v>19061</v>
      </c>
      <c r="L5833" t="s">
        <v>208</v>
      </c>
    </row>
    <row r="5834" spans="11:12">
      <c r="K5834" s="435">
        <v>19063</v>
      </c>
      <c r="L5834" t="s">
        <v>208</v>
      </c>
    </row>
    <row r="5835" spans="11:12">
      <c r="K5835" s="435">
        <v>19064</v>
      </c>
      <c r="L5835" t="s">
        <v>208</v>
      </c>
    </row>
    <row r="5836" spans="11:12">
      <c r="K5836" s="435">
        <v>19066</v>
      </c>
      <c r="L5836" t="s">
        <v>208</v>
      </c>
    </row>
    <row r="5837" spans="11:12">
      <c r="K5837" s="435">
        <v>19067</v>
      </c>
      <c r="L5837" t="s">
        <v>214</v>
      </c>
    </row>
    <row r="5838" spans="11:12">
      <c r="K5838" s="435">
        <v>19070</v>
      </c>
      <c r="L5838" t="s">
        <v>208</v>
      </c>
    </row>
    <row r="5839" spans="11:12">
      <c r="K5839" s="435">
        <v>19072</v>
      </c>
      <c r="L5839" t="s">
        <v>208</v>
      </c>
    </row>
    <row r="5840" spans="11:12">
      <c r="K5840" s="435">
        <v>19073</v>
      </c>
      <c r="L5840" t="s">
        <v>208</v>
      </c>
    </row>
    <row r="5841" spans="11:12">
      <c r="K5841" s="435">
        <v>19074</v>
      </c>
      <c r="L5841" t="s">
        <v>208</v>
      </c>
    </row>
    <row r="5842" spans="11:12">
      <c r="K5842" s="435">
        <v>19075</v>
      </c>
      <c r="L5842" t="s">
        <v>208</v>
      </c>
    </row>
    <row r="5843" spans="11:12">
      <c r="K5843" s="435">
        <v>19076</v>
      </c>
      <c r="L5843" t="s">
        <v>208</v>
      </c>
    </row>
    <row r="5844" spans="11:12">
      <c r="K5844" s="435">
        <v>19078</v>
      </c>
      <c r="L5844" t="s">
        <v>208</v>
      </c>
    </row>
    <row r="5845" spans="11:12">
      <c r="K5845" s="435">
        <v>19079</v>
      </c>
      <c r="L5845" t="s">
        <v>208</v>
      </c>
    </row>
    <row r="5846" spans="11:12">
      <c r="K5846" s="435">
        <v>19081</v>
      </c>
      <c r="L5846" t="s">
        <v>208</v>
      </c>
    </row>
    <row r="5847" spans="11:12">
      <c r="K5847" s="435">
        <v>19082</v>
      </c>
      <c r="L5847" t="s">
        <v>208</v>
      </c>
    </row>
    <row r="5848" spans="11:12">
      <c r="K5848" s="435">
        <v>19083</v>
      </c>
      <c r="L5848" t="s">
        <v>208</v>
      </c>
    </row>
    <row r="5849" spans="11:12">
      <c r="K5849" s="435">
        <v>19085</v>
      </c>
      <c r="L5849" t="s">
        <v>208</v>
      </c>
    </row>
    <row r="5850" spans="11:12">
      <c r="K5850" s="435">
        <v>19086</v>
      </c>
      <c r="L5850" t="s">
        <v>208</v>
      </c>
    </row>
    <row r="5851" spans="11:12">
      <c r="K5851" s="435">
        <v>19087</v>
      </c>
      <c r="L5851" t="s">
        <v>208</v>
      </c>
    </row>
    <row r="5852" spans="11:12">
      <c r="K5852" s="435">
        <v>19090</v>
      </c>
      <c r="L5852" t="s">
        <v>208</v>
      </c>
    </row>
    <row r="5853" spans="11:12">
      <c r="K5853" s="435">
        <v>19094</v>
      </c>
      <c r="L5853" t="s">
        <v>208</v>
      </c>
    </row>
    <row r="5854" spans="11:12">
      <c r="K5854" s="435">
        <v>19095</v>
      </c>
      <c r="L5854" t="s">
        <v>208</v>
      </c>
    </row>
    <row r="5855" spans="11:12">
      <c r="K5855" s="435">
        <v>19096</v>
      </c>
      <c r="L5855" t="s">
        <v>208</v>
      </c>
    </row>
    <row r="5856" spans="11:12">
      <c r="K5856" s="435">
        <v>19102</v>
      </c>
      <c r="L5856" t="s">
        <v>208</v>
      </c>
    </row>
    <row r="5857" spans="11:12">
      <c r="K5857" s="435">
        <v>19103</v>
      </c>
      <c r="L5857" t="s">
        <v>208</v>
      </c>
    </row>
    <row r="5858" spans="11:12">
      <c r="K5858" s="435">
        <v>19104</v>
      </c>
      <c r="L5858" t="s">
        <v>208</v>
      </c>
    </row>
    <row r="5859" spans="11:12">
      <c r="K5859" s="435">
        <v>19106</v>
      </c>
      <c r="L5859" t="s">
        <v>208</v>
      </c>
    </row>
    <row r="5860" spans="11:12">
      <c r="K5860" s="435">
        <v>19107</v>
      </c>
      <c r="L5860" t="s">
        <v>208</v>
      </c>
    </row>
    <row r="5861" spans="11:12">
      <c r="K5861" s="435">
        <v>19109</v>
      </c>
      <c r="L5861" t="s">
        <v>208</v>
      </c>
    </row>
    <row r="5862" spans="11:12">
      <c r="K5862" s="435">
        <v>19111</v>
      </c>
      <c r="L5862" t="s">
        <v>208</v>
      </c>
    </row>
    <row r="5863" spans="11:12">
      <c r="K5863" s="435">
        <v>19112</v>
      </c>
      <c r="L5863" t="s">
        <v>208</v>
      </c>
    </row>
    <row r="5864" spans="11:12">
      <c r="K5864" s="435">
        <v>19113</v>
      </c>
      <c r="L5864" t="s">
        <v>208</v>
      </c>
    </row>
    <row r="5865" spans="11:12">
      <c r="K5865" s="435">
        <v>19114</v>
      </c>
      <c r="L5865" t="s">
        <v>208</v>
      </c>
    </row>
    <row r="5866" spans="11:12">
      <c r="K5866" s="435">
        <v>19115</v>
      </c>
      <c r="L5866" t="s">
        <v>208</v>
      </c>
    </row>
    <row r="5867" spans="11:12">
      <c r="K5867" s="435">
        <v>19116</v>
      </c>
      <c r="L5867" t="s">
        <v>208</v>
      </c>
    </row>
    <row r="5868" spans="11:12">
      <c r="K5868" s="435">
        <v>19118</v>
      </c>
      <c r="L5868" t="s">
        <v>208</v>
      </c>
    </row>
    <row r="5869" spans="11:12">
      <c r="K5869" s="435">
        <v>19119</v>
      </c>
      <c r="L5869" t="s">
        <v>208</v>
      </c>
    </row>
    <row r="5870" spans="11:12">
      <c r="K5870" s="435">
        <v>19120</v>
      </c>
      <c r="L5870" t="s">
        <v>208</v>
      </c>
    </row>
    <row r="5871" spans="11:12">
      <c r="K5871" s="435">
        <v>19121</v>
      </c>
      <c r="L5871" t="s">
        <v>208</v>
      </c>
    </row>
    <row r="5872" spans="11:12">
      <c r="K5872" s="435">
        <v>19122</v>
      </c>
      <c r="L5872" t="s">
        <v>208</v>
      </c>
    </row>
    <row r="5873" spans="11:12">
      <c r="K5873" s="435">
        <v>19123</v>
      </c>
      <c r="L5873" t="s">
        <v>208</v>
      </c>
    </row>
    <row r="5874" spans="11:12">
      <c r="K5874" s="435">
        <v>19124</v>
      </c>
      <c r="L5874" t="s">
        <v>208</v>
      </c>
    </row>
    <row r="5875" spans="11:12">
      <c r="K5875" s="435">
        <v>19125</v>
      </c>
      <c r="L5875" t="s">
        <v>208</v>
      </c>
    </row>
    <row r="5876" spans="11:12">
      <c r="K5876" s="435">
        <v>19126</v>
      </c>
      <c r="L5876" t="s">
        <v>208</v>
      </c>
    </row>
    <row r="5877" spans="11:12">
      <c r="K5877" s="435">
        <v>19127</v>
      </c>
      <c r="L5877" t="s">
        <v>208</v>
      </c>
    </row>
    <row r="5878" spans="11:12">
      <c r="K5878" s="435">
        <v>19128</v>
      </c>
      <c r="L5878" t="s">
        <v>208</v>
      </c>
    </row>
    <row r="5879" spans="11:12">
      <c r="K5879" s="435">
        <v>19129</v>
      </c>
      <c r="L5879" t="s">
        <v>208</v>
      </c>
    </row>
    <row r="5880" spans="11:12">
      <c r="K5880" s="435">
        <v>19130</v>
      </c>
      <c r="L5880" t="s">
        <v>208</v>
      </c>
    </row>
    <row r="5881" spans="11:12">
      <c r="K5881" s="435">
        <v>19131</v>
      </c>
      <c r="L5881" t="s">
        <v>208</v>
      </c>
    </row>
    <row r="5882" spans="11:12">
      <c r="K5882" s="435">
        <v>19132</v>
      </c>
      <c r="L5882" t="s">
        <v>208</v>
      </c>
    </row>
    <row r="5883" spans="11:12">
      <c r="K5883" s="435">
        <v>19133</v>
      </c>
      <c r="L5883" t="s">
        <v>208</v>
      </c>
    </row>
    <row r="5884" spans="11:12">
      <c r="K5884" s="435">
        <v>19134</v>
      </c>
      <c r="L5884" t="s">
        <v>208</v>
      </c>
    </row>
    <row r="5885" spans="11:12">
      <c r="K5885" s="435">
        <v>19135</v>
      </c>
      <c r="L5885" t="s">
        <v>208</v>
      </c>
    </row>
    <row r="5886" spans="11:12">
      <c r="K5886" s="435">
        <v>19136</v>
      </c>
      <c r="L5886" t="s">
        <v>208</v>
      </c>
    </row>
    <row r="5887" spans="11:12">
      <c r="K5887" s="435">
        <v>19137</v>
      </c>
      <c r="L5887" t="s">
        <v>208</v>
      </c>
    </row>
    <row r="5888" spans="11:12">
      <c r="K5888" s="435">
        <v>19138</v>
      </c>
      <c r="L5888" t="s">
        <v>208</v>
      </c>
    </row>
    <row r="5889" spans="11:12">
      <c r="K5889" s="435">
        <v>19139</v>
      </c>
      <c r="L5889" t="s">
        <v>208</v>
      </c>
    </row>
    <row r="5890" spans="11:12">
      <c r="K5890" s="435">
        <v>19140</v>
      </c>
      <c r="L5890" t="s">
        <v>208</v>
      </c>
    </row>
    <row r="5891" spans="11:12">
      <c r="K5891" s="435">
        <v>19141</v>
      </c>
      <c r="L5891" t="s">
        <v>208</v>
      </c>
    </row>
    <row r="5892" spans="11:12">
      <c r="K5892" s="435">
        <v>19142</v>
      </c>
      <c r="L5892" t="s">
        <v>208</v>
      </c>
    </row>
    <row r="5893" spans="11:12">
      <c r="K5893" s="435">
        <v>19143</v>
      </c>
      <c r="L5893" t="s">
        <v>208</v>
      </c>
    </row>
    <row r="5894" spans="11:12">
      <c r="K5894" s="435">
        <v>19144</v>
      </c>
      <c r="L5894" t="s">
        <v>208</v>
      </c>
    </row>
    <row r="5895" spans="11:12">
      <c r="K5895" s="435">
        <v>19145</v>
      </c>
      <c r="L5895" t="s">
        <v>208</v>
      </c>
    </row>
    <row r="5896" spans="11:12">
      <c r="K5896" s="435">
        <v>19146</v>
      </c>
      <c r="L5896" t="s">
        <v>208</v>
      </c>
    </row>
    <row r="5897" spans="11:12">
      <c r="K5897" s="435">
        <v>19147</v>
      </c>
      <c r="L5897" t="s">
        <v>208</v>
      </c>
    </row>
    <row r="5898" spans="11:12">
      <c r="K5898" s="435">
        <v>19148</v>
      </c>
      <c r="L5898" t="s">
        <v>208</v>
      </c>
    </row>
    <row r="5899" spans="11:12">
      <c r="K5899" s="435">
        <v>19149</v>
      </c>
      <c r="L5899" t="s">
        <v>208</v>
      </c>
    </row>
    <row r="5900" spans="11:12">
      <c r="K5900" s="435">
        <v>19150</v>
      </c>
      <c r="L5900" t="s">
        <v>208</v>
      </c>
    </row>
    <row r="5901" spans="11:12">
      <c r="K5901" s="435">
        <v>19151</v>
      </c>
      <c r="L5901" t="s">
        <v>208</v>
      </c>
    </row>
    <row r="5902" spans="11:12">
      <c r="K5902" s="435">
        <v>19152</v>
      </c>
      <c r="L5902" t="s">
        <v>208</v>
      </c>
    </row>
    <row r="5903" spans="11:12">
      <c r="K5903" s="435">
        <v>19153</v>
      </c>
      <c r="L5903" t="s">
        <v>208</v>
      </c>
    </row>
    <row r="5904" spans="11:12">
      <c r="K5904" s="435">
        <v>19154</v>
      </c>
      <c r="L5904" t="s">
        <v>208</v>
      </c>
    </row>
    <row r="5905" spans="11:12">
      <c r="K5905" s="435">
        <v>19301</v>
      </c>
      <c r="L5905" t="s">
        <v>208</v>
      </c>
    </row>
    <row r="5906" spans="11:12">
      <c r="K5906" s="435">
        <v>19310</v>
      </c>
      <c r="L5906" t="s">
        <v>214</v>
      </c>
    </row>
    <row r="5907" spans="11:12">
      <c r="K5907" s="435">
        <v>19311</v>
      </c>
      <c r="L5907" t="s">
        <v>208</v>
      </c>
    </row>
    <row r="5908" spans="11:12">
      <c r="K5908" s="435">
        <v>19312</v>
      </c>
      <c r="L5908" t="s">
        <v>208</v>
      </c>
    </row>
    <row r="5909" spans="11:12">
      <c r="K5909" s="435">
        <v>19316</v>
      </c>
      <c r="L5909" t="s">
        <v>214</v>
      </c>
    </row>
    <row r="5910" spans="11:12">
      <c r="K5910" s="435">
        <v>19317</v>
      </c>
      <c r="L5910" t="s">
        <v>208</v>
      </c>
    </row>
    <row r="5911" spans="11:12">
      <c r="K5911" s="435">
        <v>19319</v>
      </c>
      <c r="L5911" t="s">
        <v>208</v>
      </c>
    </row>
    <row r="5912" spans="11:12">
      <c r="K5912" s="435">
        <v>19320</v>
      </c>
      <c r="L5912" t="s">
        <v>208</v>
      </c>
    </row>
    <row r="5913" spans="11:12">
      <c r="K5913" s="435">
        <v>19330</v>
      </c>
      <c r="L5913" t="s">
        <v>208</v>
      </c>
    </row>
    <row r="5914" spans="11:12">
      <c r="K5914" s="435">
        <v>19333</v>
      </c>
      <c r="L5914" t="s">
        <v>208</v>
      </c>
    </row>
    <row r="5915" spans="11:12">
      <c r="K5915" s="435">
        <v>19335</v>
      </c>
      <c r="L5915" t="s">
        <v>208</v>
      </c>
    </row>
    <row r="5916" spans="11:12">
      <c r="K5916" s="435">
        <v>19341</v>
      </c>
      <c r="L5916" t="s">
        <v>208</v>
      </c>
    </row>
    <row r="5917" spans="11:12">
      <c r="K5917" s="435">
        <v>19342</v>
      </c>
      <c r="L5917" t="s">
        <v>208</v>
      </c>
    </row>
    <row r="5918" spans="11:12">
      <c r="K5918" s="435">
        <v>19343</v>
      </c>
      <c r="L5918" t="s">
        <v>214</v>
      </c>
    </row>
    <row r="5919" spans="11:12">
      <c r="K5919" s="435">
        <v>19344</v>
      </c>
      <c r="L5919" t="s">
        <v>214</v>
      </c>
    </row>
    <row r="5920" spans="11:12">
      <c r="K5920" s="435">
        <v>19345</v>
      </c>
      <c r="L5920" t="s">
        <v>208</v>
      </c>
    </row>
    <row r="5921" spans="11:12">
      <c r="K5921" s="435">
        <v>19348</v>
      </c>
      <c r="L5921" t="s">
        <v>208</v>
      </c>
    </row>
    <row r="5922" spans="11:12">
      <c r="K5922" s="435">
        <v>19350</v>
      </c>
      <c r="L5922" t="s">
        <v>208</v>
      </c>
    </row>
    <row r="5923" spans="11:12">
      <c r="K5923" s="435">
        <v>19352</v>
      </c>
      <c r="L5923" t="s">
        <v>208</v>
      </c>
    </row>
    <row r="5924" spans="11:12">
      <c r="K5924" s="435">
        <v>19355</v>
      </c>
      <c r="L5924" t="s">
        <v>208</v>
      </c>
    </row>
    <row r="5925" spans="11:12">
      <c r="K5925" s="435">
        <v>19358</v>
      </c>
      <c r="L5925" t="s">
        <v>208</v>
      </c>
    </row>
    <row r="5926" spans="11:12">
      <c r="K5926" s="435">
        <v>19362</v>
      </c>
      <c r="L5926" t="s">
        <v>208</v>
      </c>
    </row>
    <row r="5927" spans="11:12">
      <c r="K5927" s="435">
        <v>19363</v>
      </c>
      <c r="L5927" t="s">
        <v>208</v>
      </c>
    </row>
    <row r="5928" spans="11:12">
      <c r="K5928" s="435">
        <v>19365</v>
      </c>
      <c r="L5928" t="s">
        <v>208</v>
      </c>
    </row>
    <row r="5929" spans="11:12">
      <c r="K5929" s="435">
        <v>19367</v>
      </c>
      <c r="L5929" t="s">
        <v>214</v>
      </c>
    </row>
    <row r="5930" spans="11:12">
      <c r="K5930" s="435">
        <v>19372</v>
      </c>
      <c r="L5930" t="s">
        <v>214</v>
      </c>
    </row>
    <row r="5931" spans="11:12">
      <c r="K5931" s="435">
        <v>19373</v>
      </c>
      <c r="L5931" t="s">
        <v>208</v>
      </c>
    </row>
    <row r="5932" spans="11:12">
      <c r="K5932" s="435">
        <v>19374</v>
      </c>
      <c r="L5932" t="s">
        <v>208</v>
      </c>
    </row>
    <row r="5933" spans="11:12">
      <c r="K5933" s="435">
        <v>19375</v>
      </c>
      <c r="L5933" t="s">
        <v>208</v>
      </c>
    </row>
    <row r="5934" spans="11:12">
      <c r="K5934" s="435">
        <v>19380</v>
      </c>
      <c r="L5934" t="s">
        <v>208</v>
      </c>
    </row>
    <row r="5935" spans="11:12">
      <c r="K5935" s="435">
        <v>19382</v>
      </c>
      <c r="L5935" t="s">
        <v>208</v>
      </c>
    </row>
    <row r="5936" spans="11:12">
      <c r="K5936" s="435">
        <v>19383</v>
      </c>
      <c r="L5936" t="s">
        <v>208</v>
      </c>
    </row>
    <row r="5937" spans="11:12">
      <c r="K5937" s="435">
        <v>19390</v>
      </c>
      <c r="L5937" t="s">
        <v>208</v>
      </c>
    </row>
    <row r="5938" spans="11:12">
      <c r="K5938" s="435">
        <v>19401</v>
      </c>
      <c r="L5938" t="s">
        <v>208</v>
      </c>
    </row>
    <row r="5939" spans="11:12">
      <c r="K5939" s="435">
        <v>19403</v>
      </c>
      <c r="L5939" t="s">
        <v>208</v>
      </c>
    </row>
    <row r="5940" spans="11:12">
      <c r="K5940" s="435">
        <v>19405</v>
      </c>
      <c r="L5940" t="s">
        <v>208</v>
      </c>
    </row>
    <row r="5941" spans="11:12">
      <c r="K5941" s="435">
        <v>19406</v>
      </c>
      <c r="L5941" t="s">
        <v>208</v>
      </c>
    </row>
    <row r="5942" spans="11:12">
      <c r="K5942" s="435">
        <v>19422</v>
      </c>
      <c r="L5942" t="s">
        <v>208</v>
      </c>
    </row>
    <row r="5943" spans="11:12">
      <c r="K5943" s="435">
        <v>19425</v>
      </c>
      <c r="L5943" t="s">
        <v>214</v>
      </c>
    </row>
    <row r="5944" spans="11:12">
      <c r="K5944" s="435">
        <v>19426</v>
      </c>
      <c r="L5944" t="s">
        <v>208</v>
      </c>
    </row>
    <row r="5945" spans="11:12">
      <c r="K5945" s="435">
        <v>19428</v>
      </c>
      <c r="L5945" t="s">
        <v>208</v>
      </c>
    </row>
    <row r="5946" spans="11:12">
      <c r="K5946" s="435">
        <v>19435</v>
      </c>
      <c r="L5946" t="s">
        <v>214</v>
      </c>
    </row>
    <row r="5947" spans="11:12">
      <c r="K5947" s="435">
        <v>19436</v>
      </c>
      <c r="L5947" t="s">
        <v>208</v>
      </c>
    </row>
    <row r="5948" spans="11:12">
      <c r="K5948" s="435">
        <v>19437</v>
      </c>
      <c r="L5948" t="s">
        <v>208</v>
      </c>
    </row>
    <row r="5949" spans="11:12">
      <c r="K5949" s="435">
        <v>19438</v>
      </c>
      <c r="L5949" t="s">
        <v>208</v>
      </c>
    </row>
    <row r="5950" spans="11:12">
      <c r="K5950" s="435">
        <v>19440</v>
      </c>
      <c r="L5950" t="s">
        <v>208</v>
      </c>
    </row>
    <row r="5951" spans="11:12">
      <c r="K5951" s="435">
        <v>19442</v>
      </c>
      <c r="L5951" t="s">
        <v>208</v>
      </c>
    </row>
    <row r="5952" spans="11:12">
      <c r="K5952" s="435">
        <v>19444</v>
      </c>
      <c r="L5952" t="s">
        <v>208</v>
      </c>
    </row>
    <row r="5953" spans="11:12">
      <c r="K5953" s="435">
        <v>19446</v>
      </c>
      <c r="L5953" t="s">
        <v>208</v>
      </c>
    </row>
    <row r="5954" spans="11:12">
      <c r="K5954" s="435">
        <v>19453</v>
      </c>
      <c r="L5954" t="s">
        <v>208</v>
      </c>
    </row>
    <row r="5955" spans="11:12">
      <c r="K5955" s="435">
        <v>19454</v>
      </c>
      <c r="L5955" t="s">
        <v>208</v>
      </c>
    </row>
    <row r="5956" spans="11:12">
      <c r="K5956" s="435">
        <v>19456</v>
      </c>
      <c r="L5956" t="s">
        <v>208</v>
      </c>
    </row>
    <row r="5957" spans="11:12">
      <c r="K5957" s="435">
        <v>19457</v>
      </c>
      <c r="L5957" t="s">
        <v>214</v>
      </c>
    </row>
    <row r="5958" spans="11:12">
      <c r="K5958" s="435">
        <v>19460</v>
      </c>
      <c r="L5958" t="s">
        <v>208</v>
      </c>
    </row>
    <row r="5959" spans="11:12">
      <c r="K5959" s="435">
        <v>19462</v>
      </c>
      <c r="L5959" t="s">
        <v>208</v>
      </c>
    </row>
    <row r="5960" spans="11:12">
      <c r="K5960" s="435">
        <v>19464</v>
      </c>
      <c r="L5960" t="s">
        <v>214</v>
      </c>
    </row>
    <row r="5961" spans="11:12">
      <c r="K5961" s="435">
        <v>19465</v>
      </c>
      <c r="L5961" t="s">
        <v>214</v>
      </c>
    </row>
    <row r="5962" spans="11:12">
      <c r="K5962" s="435">
        <v>19468</v>
      </c>
      <c r="L5962" t="s">
        <v>208</v>
      </c>
    </row>
    <row r="5963" spans="11:12">
      <c r="K5963" s="435">
        <v>19472</v>
      </c>
      <c r="L5963" t="s">
        <v>214</v>
      </c>
    </row>
    <row r="5964" spans="11:12">
      <c r="K5964" s="435">
        <v>19473</v>
      </c>
      <c r="L5964" t="s">
        <v>208</v>
      </c>
    </row>
    <row r="5965" spans="11:12">
      <c r="K5965" s="435">
        <v>19474</v>
      </c>
      <c r="L5965" t="s">
        <v>208</v>
      </c>
    </row>
    <row r="5966" spans="11:12">
      <c r="K5966" s="435">
        <v>19475</v>
      </c>
      <c r="L5966" t="s">
        <v>208</v>
      </c>
    </row>
    <row r="5967" spans="11:12">
      <c r="K5967" s="435">
        <v>19477</v>
      </c>
      <c r="L5967" t="s">
        <v>208</v>
      </c>
    </row>
    <row r="5968" spans="11:12">
      <c r="K5968" s="435">
        <v>19492</v>
      </c>
      <c r="L5968" t="s">
        <v>208</v>
      </c>
    </row>
    <row r="5969" spans="11:12">
      <c r="K5969" s="435">
        <v>19501</v>
      </c>
      <c r="L5969" t="s">
        <v>214</v>
      </c>
    </row>
    <row r="5970" spans="11:12">
      <c r="K5970" s="435">
        <v>19503</v>
      </c>
      <c r="L5970" t="s">
        <v>214</v>
      </c>
    </row>
    <row r="5971" spans="11:12">
      <c r="K5971" s="435">
        <v>19504</v>
      </c>
      <c r="L5971" t="s">
        <v>214</v>
      </c>
    </row>
    <row r="5972" spans="11:12">
      <c r="K5972" s="435">
        <v>19505</v>
      </c>
      <c r="L5972" t="s">
        <v>214</v>
      </c>
    </row>
    <row r="5973" spans="11:12">
      <c r="K5973" s="435">
        <v>19506</v>
      </c>
      <c r="L5973" t="s">
        <v>214</v>
      </c>
    </row>
    <row r="5974" spans="11:12">
      <c r="K5974" s="435">
        <v>19507</v>
      </c>
      <c r="L5974" t="s">
        <v>214</v>
      </c>
    </row>
    <row r="5975" spans="11:12">
      <c r="K5975" s="435">
        <v>19508</v>
      </c>
      <c r="L5975" t="s">
        <v>214</v>
      </c>
    </row>
    <row r="5976" spans="11:12">
      <c r="K5976" s="435">
        <v>19510</v>
      </c>
      <c r="L5976" t="s">
        <v>214</v>
      </c>
    </row>
    <row r="5977" spans="11:12">
      <c r="K5977" s="435">
        <v>19511</v>
      </c>
      <c r="L5977" t="s">
        <v>214</v>
      </c>
    </row>
    <row r="5978" spans="11:12">
      <c r="K5978" s="435">
        <v>19512</v>
      </c>
      <c r="L5978" t="s">
        <v>214</v>
      </c>
    </row>
    <row r="5979" spans="11:12">
      <c r="K5979" s="435">
        <v>19518</v>
      </c>
      <c r="L5979" t="s">
        <v>214</v>
      </c>
    </row>
    <row r="5980" spans="11:12">
      <c r="K5980" s="435">
        <v>19519</v>
      </c>
      <c r="L5980" t="s">
        <v>214</v>
      </c>
    </row>
    <row r="5981" spans="11:12">
      <c r="K5981" s="435">
        <v>19520</v>
      </c>
      <c r="L5981" t="s">
        <v>214</v>
      </c>
    </row>
    <row r="5982" spans="11:12">
      <c r="K5982" s="435">
        <v>19522</v>
      </c>
      <c r="L5982" t="s">
        <v>214</v>
      </c>
    </row>
    <row r="5983" spans="11:12">
      <c r="K5983" s="435">
        <v>19523</v>
      </c>
      <c r="L5983" t="s">
        <v>214</v>
      </c>
    </row>
    <row r="5984" spans="11:12">
      <c r="K5984" s="435">
        <v>19525</v>
      </c>
      <c r="L5984" t="s">
        <v>214</v>
      </c>
    </row>
    <row r="5985" spans="11:12">
      <c r="K5985" s="435">
        <v>19526</v>
      </c>
      <c r="L5985" t="s">
        <v>214</v>
      </c>
    </row>
    <row r="5986" spans="11:12">
      <c r="K5986" s="435">
        <v>19529</v>
      </c>
      <c r="L5986" t="s">
        <v>214</v>
      </c>
    </row>
    <row r="5987" spans="11:12">
      <c r="K5987" s="435">
        <v>19530</v>
      </c>
      <c r="L5987" t="s">
        <v>214</v>
      </c>
    </row>
    <row r="5988" spans="11:12">
      <c r="K5988" s="435">
        <v>19533</v>
      </c>
      <c r="L5988" t="s">
        <v>214</v>
      </c>
    </row>
    <row r="5989" spans="11:12">
      <c r="K5989" s="435">
        <v>19534</v>
      </c>
      <c r="L5989" t="s">
        <v>214</v>
      </c>
    </row>
    <row r="5990" spans="11:12">
      <c r="K5990" s="435">
        <v>19535</v>
      </c>
      <c r="L5990" t="s">
        <v>214</v>
      </c>
    </row>
    <row r="5991" spans="11:12">
      <c r="K5991" s="435">
        <v>19536</v>
      </c>
      <c r="L5991" t="s">
        <v>214</v>
      </c>
    </row>
    <row r="5992" spans="11:12">
      <c r="K5992" s="435">
        <v>19538</v>
      </c>
      <c r="L5992" t="s">
        <v>214</v>
      </c>
    </row>
    <row r="5993" spans="11:12">
      <c r="K5993" s="435">
        <v>19539</v>
      </c>
      <c r="L5993" t="s">
        <v>214</v>
      </c>
    </row>
    <row r="5994" spans="11:12">
      <c r="K5994" s="435">
        <v>19540</v>
      </c>
      <c r="L5994" t="s">
        <v>214</v>
      </c>
    </row>
    <row r="5995" spans="11:12">
      <c r="K5995" s="435">
        <v>19541</v>
      </c>
      <c r="L5995" t="s">
        <v>214</v>
      </c>
    </row>
    <row r="5996" spans="11:12">
      <c r="K5996" s="435">
        <v>19542</v>
      </c>
      <c r="L5996" t="s">
        <v>214</v>
      </c>
    </row>
    <row r="5997" spans="11:12">
      <c r="K5997" s="435">
        <v>19543</v>
      </c>
      <c r="L5997" t="s">
        <v>214</v>
      </c>
    </row>
    <row r="5998" spans="11:12">
      <c r="K5998" s="435">
        <v>19544</v>
      </c>
      <c r="L5998" t="s">
        <v>214</v>
      </c>
    </row>
    <row r="5999" spans="11:12">
      <c r="K5999" s="435">
        <v>19545</v>
      </c>
      <c r="L5999" t="s">
        <v>214</v>
      </c>
    </row>
    <row r="6000" spans="11:12">
      <c r="K6000" s="435">
        <v>19547</v>
      </c>
      <c r="L6000" t="s">
        <v>214</v>
      </c>
    </row>
    <row r="6001" spans="11:12">
      <c r="K6001" s="435">
        <v>19549</v>
      </c>
      <c r="L6001" t="s">
        <v>214</v>
      </c>
    </row>
    <row r="6002" spans="11:12">
      <c r="K6002" s="435">
        <v>19550</v>
      </c>
      <c r="L6002" t="s">
        <v>214</v>
      </c>
    </row>
    <row r="6003" spans="11:12">
      <c r="K6003" s="435">
        <v>19551</v>
      </c>
      <c r="L6003" t="s">
        <v>214</v>
      </c>
    </row>
    <row r="6004" spans="11:12">
      <c r="K6004" s="435">
        <v>19554</v>
      </c>
      <c r="L6004" t="s">
        <v>214</v>
      </c>
    </row>
    <row r="6005" spans="11:12">
      <c r="K6005" s="435">
        <v>19555</v>
      </c>
      <c r="L6005" t="s">
        <v>214</v>
      </c>
    </row>
    <row r="6006" spans="11:12">
      <c r="K6006" s="435">
        <v>19559</v>
      </c>
      <c r="L6006" t="s">
        <v>214</v>
      </c>
    </row>
    <row r="6007" spans="11:12">
      <c r="K6007" s="435">
        <v>19560</v>
      </c>
      <c r="L6007" t="s">
        <v>214</v>
      </c>
    </row>
    <row r="6008" spans="11:12">
      <c r="K6008" s="435">
        <v>19562</v>
      </c>
      <c r="L6008" t="s">
        <v>214</v>
      </c>
    </row>
    <row r="6009" spans="11:12">
      <c r="K6009" s="435">
        <v>19564</v>
      </c>
      <c r="L6009" t="s">
        <v>214</v>
      </c>
    </row>
    <row r="6010" spans="11:12">
      <c r="K6010" s="435">
        <v>19565</v>
      </c>
      <c r="L6010" t="s">
        <v>214</v>
      </c>
    </row>
    <row r="6011" spans="11:12">
      <c r="K6011" s="435">
        <v>19567</v>
      </c>
      <c r="L6011" t="s">
        <v>214</v>
      </c>
    </row>
    <row r="6012" spans="11:12">
      <c r="K6012" s="435">
        <v>19601</v>
      </c>
      <c r="L6012" t="s">
        <v>214</v>
      </c>
    </row>
    <row r="6013" spans="11:12">
      <c r="K6013" s="435">
        <v>19602</v>
      </c>
      <c r="L6013" t="s">
        <v>214</v>
      </c>
    </row>
    <row r="6014" spans="11:12">
      <c r="K6014" s="435">
        <v>19604</v>
      </c>
      <c r="L6014" t="s">
        <v>214</v>
      </c>
    </row>
    <row r="6015" spans="11:12">
      <c r="K6015" s="435">
        <v>19605</v>
      </c>
      <c r="L6015" t="s">
        <v>214</v>
      </c>
    </row>
    <row r="6016" spans="11:12">
      <c r="K6016" s="435">
        <v>19606</v>
      </c>
      <c r="L6016" t="s">
        <v>214</v>
      </c>
    </row>
    <row r="6017" spans="11:12">
      <c r="K6017" s="435">
        <v>19607</v>
      </c>
      <c r="L6017" t="s">
        <v>214</v>
      </c>
    </row>
    <row r="6018" spans="11:12">
      <c r="K6018" s="435">
        <v>19608</v>
      </c>
      <c r="L6018" t="s">
        <v>214</v>
      </c>
    </row>
    <row r="6019" spans="11:12">
      <c r="K6019" s="435">
        <v>19609</v>
      </c>
      <c r="L6019" t="s">
        <v>214</v>
      </c>
    </row>
    <row r="6020" spans="11:12">
      <c r="K6020" s="435">
        <v>19610</v>
      </c>
      <c r="L6020" t="s">
        <v>214</v>
      </c>
    </row>
    <row r="6021" spans="11:12">
      <c r="K6021" s="435">
        <v>19611</v>
      </c>
      <c r="L6021" t="s">
        <v>214</v>
      </c>
    </row>
    <row r="6022" spans="11:12">
      <c r="K6022" s="435">
        <v>19701</v>
      </c>
      <c r="L6022" t="s">
        <v>208</v>
      </c>
    </row>
    <row r="6023" spans="11:12">
      <c r="K6023" s="435">
        <v>19702</v>
      </c>
      <c r="L6023" t="s">
        <v>208</v>
      </c>
    </row>
    <row r="6024" spans="11:12">
      <c r="K6024" s="435">
        <v>19703</v>
      </c>
      <c r="L6024" t="s">
        <v>208</v>
      </c>
    </row>
    <row r="6025" spans="11:12">
      <c r="K6025" s="435">
        <v>19706</v>
      </c>
      <c r="L6025" t="s">
        <v>208</v>
      </c>
    </row>
    <row r="6026" spans="11:12">
      <c r="K6026" s="435">
        <v>19707</v>
      </c>
      <c r="L6026" t="s">
        <v>208</v>
      </c>
    </row>
    <row r="6027" spans="11:12">
      <c r="K6027" s="435">
        <v>19709</v>
      </c>
      <c r="L6027" t="s">
        <v>208</v>
      </c>
    </row>
    <row r="6028" spans="11:12">
      <c r="K6028" s="435">
        <v>19710</v>
      </c>
      <c r="L6028" t="s">
        <v>208</v>
      </c>
    </row>
    <row r="6029" spans="11:12">
      <c r="K6029" s="435">
        <v>19711</v>
      </c>
      <c r="L6029" t="s">
        <v>208</v>
      </c>
    </row>
    <row r="6030" spans="11:12">
      <c r="K6030" s="435">
        <v>19713</v>
      </c>
      <c r="L6030" t="s">
        <v>208</v>
      </c>
    </row>
    <row r="6031" spans="11:12">
      <c r="K6031" s="435">
        <v>19716</v>
      </c>
      <c r="L6031" t="s">
        <v>208</v>
      </c>
    </row>
    <row r="6032" spans="11:12">
      <c r="K6032" s="435">
        <v>19717</v>
      </c>
      <c r="L6032" t="s">
        <v>208</v>
      </c>
    </row>
    <row r="6033" spans="11:12">
      <c r="K6033" s="435">
        <v>19720</v>
      </c>
      <c r="L6033" t="s">
        <v>208</v>
      </c>
    </row>
    <row r="6034" spans="11:12">
      <c r="K6034" s="435">
        <v>19730</v>
      </c>
      <c r="L6034" t="s">
        <v>208</v>
      </c>
    </row>
    <row r="6035" spans="11:12">
      <c r="K6035" s="435">
        <v>19731</v>
      </c>
      <c r="L6035" t="s">
        <v>208</v>
      </c>
    </row>
    <row r="6036" spans="11:12">
      <c r="K6036" s="435">
        <v>19732</v>
      </c>
      <c r="L6036" t="s">
        <v>208</v>
      </c>
    </row>
    <row r="6037" spans="11:12">
      <c r="K6037" s="435">
        <v>19733</v>
      </c>
      <c r="L6037" t="s">
        <v>208</v>
      </c>
    </row>
    <row r="6038" spans="11:12">
      <c r="K6038" s="435">
        <v>19734</v>
      </c>
      <c r="L6038" t="s">
        <v>208</v>
      </c>
    </row>
    <row r="6039" spans="11:12">
      <c r="K6039" s="435">
        <v>19735</v>
      </c>
      <c r="L6039" t="s">
        <v>208</v>
      </c>
    </row>
    <row r="6040" spans="11:12">
      <c r="K6040" s="435">
        <v>19736</v>
      </c>
      <c r="L6040" t="s">
        <v>208</v>
      </c>
    </row>
    <row r="6041" spans="11:12">
      <c r="K6041" s="435">
        <v>19801</v>
      </c>
      <c r="L6041" t="s">
        <v>208</v>
      </c>
    </row>
    <row r="6042" spans="11:12">
      <c r="K6042" s="435">
        <v>19802</v>
      </c>
      <c r="L6042" t="s">
        <v>208</v>
      </c>
    </row>
    <row r="6043" spans="11:12">
      <c r="K6043" s="435">
        <v>19803</v>
      </c>
      <c r="L6043" t="s">
        <v>208</v>
      </c>
    </row>
    <row r="6044" spans="11:12">
      <c r="K6044" s="435">
        <v>19804</v>
      </c>
      <c r="L6044" t="s">
        <v>208</v>
      </c>
    </row>
    <row r="6045" spans="11:12">
      <c r="K6045" s="435">
        <v>19805</v>
      </c>
      <c r="L6045" t="s">
        <v>208</v>
      </c>
    </row>
    <row r="6046" spans="11:12">
      <c r="K6046" s="435">
        <v>19806</v>
      </c>
      <c r="L6046" t="s">
        <v>208</v>
      </c>
    </row>
    <row r="6047" spans="11:12">
      <c r="K6047" s="435">
        <v>19807</v>
      </c>
      <c r="L6047" t="s">
        <v>208</v>
      </c>
    </row>
    <row r="6048" spans="11:12">
      <c r="K6048" s="435">
        <v>19808</v>
      </c>
      <c r="L6048" t="s">
        <v>208</v>
      </c>
    </row>
    <row r="6049" spans="11:12">
      <c r="K6049" s="435">
        <v>19809</v>
      </c>
      <c r="L6049" t="s">
        <v>208</v>
      </c>
    </row>
    <row r="6050" spans="11:12">
      <c r="K6050" s="435">
        <v>19810</v>
      </c>
      <c r="L6050" t="s">
        <v>208</v>
      </c>
    </row>
    <row r="6051" spans="11:12">
      <c r="K6051" s="435">
        <v>19901</v>
      </c>
      <c r="L6051" t="s">
        <v>208</v>
      </c>
    </row>
    <row r="6052" spans="11:12">
      <c r="K6052" s="435">
        <v>19902</v>
      </c>
      <c r="L6052" t="s">
        <v>208</v>
      </c>
    </row>
    <row r="6053" spans="11:12">
      <c r="K6053" s="435">
        <v>19904</v>
      </c>
      <c r="L6053" t="s">
        <v>208</v>
      </c>
    </row>
    <row r="6054" spans="11:12">
      <c r="K6054" s="435">
        <v>19930</v>
      </c>
      <c r="L6054" t="s">
        <v>208</v>
      </c>
    </row>
    <row r="6055" spans="11:12">
      <c r="K6055" s="435">
        <v>19931</v>
      </c>
      <c r="L6055" t="s">
        <v>208</v>
      </c>
    </row>
    <row r="6056" spans="11:12">
      <c r="K6056" s="435">
        <v>19933</v>
      </c>
      <c r="L6056" t="s">
        <v>208</v>
      </c>
    </row>
    <row r="6057" spans="11:12">
      <c r="K6057" s="435">
        <v>19934</v>
      </c>
      <c r="L6057" t="s">
        <v>208</v>
      </c>
    </row>
    <row r="6058" spans="11:12">
      <c r="K6058" s="435">
        <v>19936</v>
      </c>
      <c r="L6058" t="s">
        <v>208</v>
      </c>
    </row>
    <row r="6059" spans="11:12">
      <c r="K6059" s="435">
        <v>19938</v>
      </c>
      <c r="L6059" t="s">
        <v>208</v>
      </c>
    </row>
    <row r="6060" spans="11:12">
      <c r="K6060" s="435">
        <v>19939</v>
      </c>
      <c r="L6060" t="s">
        <v>208</v>
      </c>
    </row>
    <row r="6061" spans="11:12">
      <c r="K6061" s="435">
        <v>19940</v>
      </c>
      <c r="L6061" t="s">
        <v>208</v>
      </c>
    </row>
    <row r="6062" spans="11:12">
      <c r="K6062" s="435">
        <v>19941</v>
      </c>
      <c r="L6062" t="s">
        <v>208</v>
      </c>
    </row>
    <row r="6063" spans="11:12">
      <c r="K6063" s="435">
        <v>19943</v>
      </c>
      <c r="L6063" t="s">
        <v>208</v>
      </c>
    </row>
    <row r="6064" spans="11:12">
      <c r="K6064" s="435">
        <v>19944</v>
      </c>
      <c r="L6064" t="s">
        <v>208</v>
      </c>
    </row>
    <row r="6065" spans="11:12">
      <c r="K6065" s="435">
        <v>19945</v>
      </c>
      <c r="L6065" t="s">
        <v>208</v>
      </c>
    </row>
    <row r="6066" spans="11:12">
      <c r="K6066" s="435">
        <v>19946</v>
      </c>
      <c r="L6066" t="s">
        <v>208</v>
      </c>
    </row>
    <row r="6067" spans="11:12">
      <c r="K6067" s="435">
        <v>19947</v>
      </c>
      <c r="L6067" t="s">
        <v>208</v>
      </c>
    </row>
    <row r="6068" spans="11:12">
      <c r="K6068" s="435">
        <v>19950</v>
      </c>
      <c r="L6068" t="s">
        <v>208</v>
      </c>
    </row>
    <row r="6069" spans="11:12">
      <c r="K6069" s="435">
        <v>19951</v>
      </c>
      <c r="L6069" t="s">
        <v>208</v>
      </c>
    </row>
    <row r="6070" spans="11:12">
      <c r="K6070" s="435">
        <v>19952</v>
      </c>
      <c r="L6070" t="s">
        <v>208</v>
      </c>
    </row>
    <row r="6071" spans="11:12">
      <c r="K6071" s="435">
        <v>19953</v>
      </c>
      <c r="L6071" t="s">
        <v>208</v>
      </c>
    </row>
    <row r="6072" spans="11:12">
      <c r="K6072" s="435">
        <v>19954</v>
      </c>
      <c r="L6072" t="s">
        <v>208</v>
      </c>
    </row>
    <row r="6073" spans="11:12">
      <c r="K6073" s="435">
        <v>19955</v>
      </c>
      <c r="L6073" t="s">
        <v>208</v>
      </c>
    </row>
    <row r="6074" spans="11:12">
      <c r="K6074" s="435">
        <v>19956</v>
      </c>
      <c r="L6074" t="s">
        <v>208</v>
      </c>
    </row>
    <row r="6075" spans="11:12">
      <c r="K6075" s="435">
        <v>19958</v>
      </c>
      <c r="L6075" t="s">
        <v>208</v>
      </c>
    </row>
    <row r="6076" spans="11:12">
      <c r="K6076" s="435">
        <v>19960</v>
      </c>
      <c r="L6076" t="s">
        <v>208</v>
      </c>
    </row>
    <row r="6077" spans="11:12">
      <c r="K6077" s="435">
        <v>19962</v>
      </c>
      <c r="L6077" t="s">
        <v>208</v>
      </c>
    </row>
    <row r="6078" spans="11:12">
      <c r="K6078" s="435">
        <v>19963</v>
      </c>
      <c r="L6078" t="s">
        <v>208</v>
      </c>
    </row>
    <row r="6079" spans="11:12">
      <c r="K6079" s="435">
        <v>19964</v>
      </c>
      <c r="L6079" t="s">
        <v>208</v>
      </c>
    </row>
    <row r="6080" spans="11:12">
      <c r="K6080" s="435">
        <v>19966</v>
      </c>
      <c r="L6080" t="s">
        <v>208</v>
      </c>
    </row>
    <row r="6081" spans="11:12">
      <c r="K6081" s="435">
        <v>19967</v>
      </c>
      <c r="L6081" t="s">
        <v>208</v>
      </c>
    </row>
    <row r="6082" spans="11:12">
      <c r="K6082" s="435">
        <v>19968</v>
      </c>
      <c r="L6082" t="s">
        <v>208</v>
      </c>
    </row>
    <row r="6083" spans="11:12">
      <c r="K6083" s="435">
        <v>19970</v>
      </c>
      <c r="L6083" t="s">
        <v>208</v>
      </c>
    </row>
    <row r="6084" spans="11:12">
      <c r="K6084" s="435">
        <v>19971</v>
      </c>
      <c r="L6084" t="s">
        <v>208</v>
      </c>
    </row>
    <row r="6085" spans="11:12">
      <c r="K6085" s="435">
        <v>19973</v>
      </c>
      <c r="L6085" t="s">
        <v>208</v>
      </c>
    </row>
    <row r="6086" spans="11:12">
      <c r="K6086" s="435">
        <v>19975</v>
      </c>
      <c r="L6086" t="s">
        <v>208</v>
      </c>
    </row>
    <row r="6087" spans="11:12">
      <c r="K6087" s="435">
        <v>19977</v>
      </c>
      <c r="L6087" t="s">
        <v>208</v>
      </c>
    </row>
    <row r="6088" spans="11:12">
      <c r="K6088" s="435">
        <v>19979</v>
      </c>
      <c r="L6088" t="s">
        <v>208</v>
      </c>
    </row>
    <row r="6089" spans="11:12">
      <c r="K6089" s="435">
        <v>20001</v>
      </c>
      <c r="L6089" t="s">
        <v>208</v>
      </c>
    </row>
    <row r="6090" spans="11:12">
      <c r="K6090" s="435">
        <v>20002</v>
      </c>
      <c r="L6090" t="s">
        <v>208</v>
      </c>
    </row>
    <row r="6091" spans="11:12">
      <c r="K6091" s="435">
        <v>20003</v>
      </c>
      <c r="L6091" t="s">
        <v>208</v>
      </c>
    </row>
    <row r="6092" spans="11:12">
      <c r="K6092" s="435">
        <v>20004</v>
      </c>
      <c r="L6092" t="s">
        <v>208</v>
      </c>
    </row>
    <row r="6093" spans="11:12">
      <c r="K6093" s="435">
        <v>20005</v>
      </c>
      <c r="L6093" t="s">
        <v>208</v>
      </c>
    </row>
    <row r="6094" spans="11:12">
      <c r="K6094" s="435">
        <v>20006</v>
      </c>
      <c r="L6094" t="s">
        <v>208</v>
      </c>
    </row>
    <row r="6095" spans="11:12">
      <c r="K6095" s="435">
        <v>20007</v>
      </c>
      <c r="L6095" t="s">
        <v>208</v>
      </c>
    </row>
    <row r="6096" spans="11:12">
      <c r="K6096" s="435">
        <v>20008</v>
      </c>
      <c r="L6096" t="s">
        <v>208</v>
      </c>
    </row>
    <row r="6097" spans="11:12">
      <c r="K6097" s="435">
        <v>20009</v>
      </c>
      <c r="L6097" t="s">
        <v>208</v>
      </c>
    </row>
    <row r="6098" spans="11:12">
      <c r="K6098" s="435">
        <v>20010</v>
      </c>
      <c r="L6098" t="s">
        <v>208</v>
      </c>
    </row>
    <row r="6099" spans="11:12">
      <c r="K6099" s="435">
        <v>20011</v>
      </c>
      <c r="L6099" t="s">
        <v>208</v>
      </c>
    </row>
    <row r="6100" spans="11:12">
      <c r="K6100" s="435">
        <v>20012</v>
      </c>
      <c r="L6100" t="s">
        <v>208</v>
      </c>
    </row>
    <row r="6101" spans="11:12">
      <c r="K6101" s="435">
        <v>20015</v>
      </c>
      <c r="L6101" t="s">
        <v>208</v>
      </c>
    </row>
    <row r="6102" spans="11:12">
      <c r="K6102" s="435">
        <v>20016</v>
      </c>
      <c r="L6102" t="s">
        <v>208</v>
      </c>
    </row>
    <row r="6103" spans="11:12">
      <c r="K6103" s="435">
        <v>20017</v>
      </c>
      <c r="L6103" t="s">
        <v>208</v>
      </c>
    </row>
    <row r="6104" spans="11:12">
      <c r="K6104" s="435">
        <v>20018</v>
      </c>
      <c r="L6104" t="s">
        <v>208</v>
      </c>
    </row>
    <row r="6105" spans="11:12">
      <c r="K6105" s="435">
        <v>20019</v>
      </c>
      <c r="L6105" t="s">
        <v>208</v>
      </c>
    </row>
    <row r="6106" spans="11:12">
      <c r="K6106" s="435">
        <v>20020</v>
      </c>
      <c r="L6106" t="s">
        <v>208</v>
      </c>
    </row>
    <row r="6107" spans="11:12">
      <c r="K6107" s="435">
        <v>20024</v>
      </c>
      <c r="L6107" t="s">
        <v>208</v>
      </c>
    </row>
    <row r="6108" spans="11:12">
      <c r="K6108" s="435">
        <v>20032</v>
      </c>
      <c r="L6108" t="s">
        <v>208</v>
      </c>
    </row>
    <row r="6109" spans="11:12">
      <c r="K6109" s="435">
        <v>20036</v>
      </c>
      <c r="L6109" t="s">
        <v>208</v>
      </c>
    </row>
    <row r="6110" spans="11:12">
      <c r="K6110" s="435">
        <v>20037</v>
      </c>
      <c r="L6110" t="s">
        <v>208</v>
      </c>
    </row>
    <row r="6111" spans="11:12">
      <c r="K6111" s="435">
        <v>20045</v>
      </c>
      <c r="L6111" t="s">
        <v>208</v>
      </c>
    </row>
    <row r="6112" spans="11:12">
      <c r="K6112" s="435">
        <v>20052</v>
      </c>
      <c r="L6112" t="s">
        <v>208</v>
      </c>
    </row>
    <row r="6113" spans="11:12">
      <c r="K6113" s="435">
        <v>20053</v>
      </c>
      <c r="L6113" t="s">
        <v>208</v>
      </c>
    </row>
    <row r="6114" spans="11:12">
      <c r="K6114" s="435">
        <v>20057</v>
      </c>
      <c r="L6114" t="s">
        <v>208</v>
      </c>
    </row>
    <row r="6115" spans="11:12">
      <c r="K6115" s="435">
        <v>20064</v>
      </c>
      <c r="L6115" t="s">
        <v>208</v>
      </c>
    </row>
    <row r="6116" spans="11:12">
      <c r="K6116" s="435">
        <v>20105</v>
      </c>
      <c r="L6116" t="s">
        <v>208</v>
      </c>
    </row>
    <row r="6117" spans="11:12">
      <c r="K6117" s="435">
        <v>20106</v>
      </c>
      <c r="L6117" t="s">
        <v>208</v>
      </c>
    </row>
    <row r="6118" spans="11:12">
      <c r="K6118" s="435">
        <v>20109</v>
      </c>
      <c r="L6118" t="s">
        <v>208</v>
      </c>
    </row>
    <row r="6119" spans="11:12">
      <c r="K6119" s="435">
        <v>20110</v>
      </c>
      <c r="L6119" t="s">
        <v>208</v>
      </c>
    </row>
    <row r="6120" spans="11:12">
      <c r="K6120" s="435">
        <v>20111</v>
      </c>
      <c r="L6120" t="s">
        <v>208</v>
      </c>
    </row>
    <row r="6121" spans="11:12">
      <c r="K6121" s="435">
        <v>20112</v>
      </c>
      <c r="L6121" t="s">
        <v>208</v>
      </c>
    </row>
    <row r="6122" spans="11:12">
      <c r="K6122" s="435">
        <v>20115</v>
      </c>
      <c r="L6122" t="s">
        <v>208</v>
      </c>
    </row>
    <row r="6123" spans="11:12">
      <c r="K6123" s="435">
        <v>20117</v>
      </c>
      <c r="L6123" t="s">
        <v>208</v>
      </c>
    </row>
    <row r="6124" spans="11:12">
      <c r="K6124" s="435">
        <v>20118</v>
      </c>
      <c r="L6124" t="s">
        <v>208</v>
      </c>
    </row>
    <row r="6125" spans="11:12">
      <c r="K6125" s="435">
        <v>20119</v>
      </c>
      <c r="L6125" t="s">
        <v>208</v>
      </c>
    </row>
    <row r="6126" spans="11:12">
      <c r="K6126" s="435">
        <v>20120</v>
      </c>
      <c r="L6126" t="s">
        <v>208</v>
      </c>
    </row>
    <row r="6127" spans="11:12">
      <c r="K6127" s="435">
        <v>20121</v>
      </c>
      <c r="L6127" t="s">
        <v>208</v>
      </c>
    </row>
    <row r="6128" spans="11:12">
      <c r="K6128" s="435">
        <v>20124</v>
      </c>
      <c r="L6128" t="s">
        <v>208</v>
      </c>
    </row>
    <row r="6129" spans="11:12">
      <c r="K6129" s="435">
        <v>20129</v>
      </c>
      <c r="L6129" t="s">
        <v>208</v>
      </c>
    </row>
    <row r="6130" spans="11:12">
      <c r="K6130" s="435">
        <v>20130</v>
      </c>
      <c r="L6130" t="s">
        <v>208</v>
      </c>
    </row>
    <row r="6131" spans="11:12">
      <c r="K6131" s="435">
        <v>20132</v>
      </c>
      <c r="L6131" t="s">
        <v>208</v>
      </c>
    </row>
    <row r="6132" spans="11:12">
      <c r="K6132" s="435">
        <v>20135</v>
      </c>
      <c r="L6132" t="s">
        <v>208</v>
      </c>
    </row>
    <row r="6133" spans="11:12">
      <c r="K6133" s="435">
        <v>20136</v>
      </c>
      <c r="L6133" t="s">
        <v>208</v>
      </c>
    </row>
    <row r="6134" spans="11:12">
      <c r="K6134" s="435">
        <v>20137</v>
      </c>
      <c r="L6134" t="s">
        <v>208</v>
      </c>
    </row>
    <row r="6135" spans="11:12">
      <c r="K6135" s="435">
        <v>20139</v>
      </c>
      <c r="L6135" t="s">
        <v>208</v>
      </c>
    </row>
    <row r="6136" spans="11:12">
      <c r="K6136" s="435">
        <v>20141</v>
      </c>
      <c r="L6136" t="s">
        <v>208</v>
      </c>
    </row>
    <row r="6137" spans="11:12">
      <c r="K6137" s="435">
        <v>20143</v>
      </c>
      <c r="L6137" t="s">
        <v>208</v>
      </c>
    </row>
    <row r="6138" spans="11:12">
      <c r="K6138" s="435">
        <v>20144</v>
      </c>
      <c r="L6138" t="s">
        <v>208</v>
      </c>
    </row>
    <row r="6139" spans="11:12">
      <c r="K6139" s="435">
        <v>20147</v>
      </c>
      <c r="L6139" t="s">
        <v>208</v>
      </c>
    </row>
    <row r="6140" spans="11:12">
      <c r="K6140" s="435">
        <v>20148</v>
      </c>
      <c r="L6140" t="s">
        <v>208</v>
      </c>
    </row>
    <row r="6141" spans="11:12">
      <c r="K6141" s="435">
        <v>20151</v>
      </c>
      <c r="L6141" t="s">
        <v>208</v>
      </c>
    </row>
    <row r="6142" spans="11:12">
      <c r="K6142" s="435">
        <v>20152</v>
      </c>
      <c r="L6142" t="s">
        <v>208</v>
      </c>
    </row>
    <row r="6143" spans="11:12">
      <c r="K6143" s="435">
        <v>20155</v>
      </c>
      <c r="L6143" t="s">
        <v>208</v>
      </c>
    </row>
    <row r="6144" spans="11:12">
      <c r="K6144" s="435">
        <v>20158</v>
      </c>
      <c r="L6144" t="s">
        <v>208</v>
      </c>
    </row>
    <row r="6145" spans="11:12">
      <c r="K6145" s="435">
        <v>20164</v>
      </c>
      <c r="L6145" t="s">
        <v>208</v>
      </c>
    </row>
    <row r="6146" spans="11:12">
      <c r="K6146" s="435">
        <v>20165</v>
      </c>
      <c r="L6146" t="s">
        <v>208</v>
      </c>
    </row>
    <row r="6147" spans="11:12">
      <c r="K6147" s="435">
        <v>20166</v>
      </c>
      <c r="L6147" t="s">
        <v>208</v>
      </c>
    </row>
    <row r="6148" spans="11:12">
      <c r="K6148" s="435">
        <v>20169</v>
      </c>
      <c r="L6148" t="s">
        <v>208</v>
      </c>
    </row>
    <row r="6149" spans="11:12">
      <c r="K6149" s="435">
        <v>20170</v>
      </c>
      <c r="L6149" t="s">
        <v>208</v>
      </c>
    </row>
    <row r="6150" spans="11:12">
      <c r="K6150" s="435">
        <v>20171</v>
      </c>
      <c r="L6150" t="s">
        <v>208</v>
      </c>
    </row>
    <row r="6151" spans="11:12">
      <c r="K6151" s="435">
        <v>20175</v>
      </c>
      <c r="L6151" t="s">
        <v>208</v>
      </c>
    </row>
    <row r="6152" spans="11:12">
      <c r="K6152" s="435">
        <v>20176</v>
      </c>
      <c r="L6152" t="s">
        <v>208</v>
      </c>
    </row>
    <row r="6153" spans="11:12">
      <c r="K6153" s="435">
        <v>20220</v>
      </c>
      <c r="L6153" t="s">
        <v>208</v>
      </c>
    </row>
    <row r="6154" spans="11:12">
      <c r="K6154" s="435">
        <v>20221</v>
      </c>
      <c r="L6154" t="s">
        <v>208</v>
      </c>
    </row>
    <row r="6155" spans="11:12">
      <c r="K6155" s="435">
        <v>20224</v>
      </c>
      <c r="L6155" t="s">
        <v>208</v>
      </c>
    </row>
    <row r="6156" spans="11:12">
      <c r="K6156" s="435">
        <v>20226</v>
      </c>
      <c r="L6156" t="s">
        <v>208</v>
      </c>
    </row>
    <row r="6157" spans="11:12">
      <c r="K6157" s="435">
        <v>20227</v>
      </c>
      <c r="L6157" t="s">
        <v>208</v>
      </c>
    </row>
    <row r="6158" spans="11:12">
      <c r="K6158" s="435">
        <v>20190</v>
      </c>
      <c r="L6158" t="s">
        <v>208</v>
      </c>
    </row>
    <row r="6159" spans="11:12">
      <c r="K6159" s="435">
        <v>20191</v>
      </c>
      <c r="L6159" t="s">
        <v>208</v>
      </c>
    </row>
    <row r="6160" spans="11:12">
      <c r="K6160" s="435">
        <v>20194</v>
      </c>
      <c r="L6160" t="s">
        <v>208</v>
      </c>
    </row>
    <row r="6161" spans="11:12">
      <c r="K6161" s="435">
        <v>20197</v>
      </c>
      <c r="L6161" t="s">
        <v>208</v>
      </c>
    </row>
    <row r="6162" spans="11:12">
      <c r="K6162" s="435">
        <v>20198</v>
      </c>
      <c r="L6162" t="s">
        <v>208</v>
      </c>
    </row>
    <row r="6163" spans="11:12">
      <c r="K6163" s="435">
        <v>20202</v>
      </c>
      <c r="L6163" t="s">
        <v>208</v>
      </c>
    </row>
    <row r="6164" spans="11:12">
      <c r="K6164" s="435">
        <v>20204</v>
      </c>
      <c r="L6164" t="s">
        <v>208</v>
      </c>
    </row>
    <row r="6165" spans="11:12">
      <c r="K6165" s="435">
        <v>20228</v>
      </c>
      <c r="L6165" t="s">
        <v>208</v>
      </c>
    </row>
    <row r="6166" spans="11:12">
      <c r="K6166" s="435">
        <v>20230</v>
      </c>
      <c r="L6166" t="s">
        <v>208</v>
      </c>
    </row>
    <row r="6167" spans="11:12">
      <c r="K6167" s="435">
        <v>20240</v>
      </c>
      <c r="L6167" t="s">
        <v>208</v>
      </c>
    </row>
    <row r="6168" spans="11:12">
      <c r="K6168" s="435">
        <v>20245</v>
      </c>
      <c r="L6168" t="s">
        <v>208</v>
      </c>
    </row>
    <row r="6169" spans="11:12">
      <c r="K6169" s="435">
        <v>20260</v>
      </c>
      <c r="L6169" t="s">
        <v>208</v>
      </c>
    </row>
    <row r="6170" spans="11:12">
      <c r="K6170" s="435">
        <v>20307</v>
      </c>
      <c r="L6170" t="s">
        <v>208</v>
      </c>
    </row>
    <row r="6171" spans="11:12">
      <c r="K6171" s="435">
        <v>20317</v>
      </c>
      <c r="L6171" t="s">
        <v>208</v>
      </c>
    </row>
    <row r="6172" spans="11:12">
      <c r="K6172" s="435">
        <v>20319</v>
      </c>
      <c r="L6172" t="s">
        <v>208</v>
      </c>
    </row>
    <row r="6173" spans="11:12">
      <c r="K6173" s="435">
        <v>20373</v>
      </c>
      <c r="L6173" t="s">
        <v>208</v>
      </c>
    </row>
    <row r="6174" spans="11:12">
      <c r="K6174" s="435">
        <v>20390</v>
      </c>
      <c r="L6174" t="s">
        <v>208</v>
      </c>
    </row>
    <row r="6175" spans="11:12">
      <c r="K6175" s="435">
        <v>20405</v>
      </c>
      <c r="L6175" t="s">
        <v>208</v>
      </c>
    </row>
    <row r="6176" spans="11:12">
      <c r="K6176" s="435">
        <v>20418</v>
      </c>
      <c r="L6176" t="s">
        <v>208</v>
      </c>
    </row>
    <row r="6177" spans="11:12">
      <c r="K6177" s="435">
        <v>20427</v>
      </c>
      <c r="L6177" t="s">
        <v>208</v>
      </c>
    </row>
    <row r="6178" spans="11:12">
      <c r="K6178" s="435">
        <v>20506</v>
      </c>
      <c r="L6178" t="s">
        <v>208</v>
      </c>
    </row>
    <row r="6179" spans="11:12">
      <c r="K6179" s="435">
        <v>20510</v>
      </c>
      <c r="L6179" t="s">
        <v>208</v>
      </c>
    </row>
    <row r="6180" spans="11:12">
      <c r="K6180" s="435">
        <v>20520</v>
      </c>
      <c r="L6180" t="s">
        <v>208</v>
      </c>
    </row>
    <row r="6181" spans="11:12">
      <c r="K6181" s="435">
        <v>20535</v>
      </c>
      <c r="L6181" t="s">
        <v>208</v>
      </c>
    </row>
    <row r="6182" spans="11:12">
      <c r="K6182" s="435">
        <v>20540</v>
      </c>
      <c r="L6182" t="s">
        <v>208</v>
      </c>
    </row>
    <row r="6183" spans="11:12">
      <c r="K6183" s="435">
        <v>20551</v>
      </c>
      <c r="L6183" t="s">
        <v>208</v>
      </c>
    </row>
    <row r="6184" spans="11:12">
      <c r="K6184" s="435">
        <v>20553</v>
      </c>
      <c r="L6184" t="s">
        <v>208</v>
      </c>
    </row>
    <row r="6185" spans="11:12">
      <c r="K6185" s="435">
        <v>20560</v>
      </c>
      <c r="L6185" t="s">
        <v>208</v>
      </c>
    </row>
    <row r="6186" spans="11:12">
      <c r="K6186" s="435">
        <v>20565</v>
      </c>
      <c r="L6186" t="s">
        <v>208</v>
      </c>
    </row>
    <row r="6187" spans="11:12">
      <c r="K6187" s="435">
        <v>20566</v>
      </c>
      <c r="L6187" t="s">
        <v>208</v>
      </c>
    </row>
    <row r="6188" spans="11:12">
      <c r="K6188" s="435">
        <v>20593</v>
      </c>
      <c r="L6188" t="s">
        <v>208</v>
      </c>
    </row>
    <row r="6189" spans="11:12">
      <c r="K6189" s="435">
        <v>20601</v>
      </c>
      <c r="L6189" t="s">
        <v>208</v>
      </c>
    </row>
    <row r="6190" spans="11:12">
      <c r="K6190" s="435">
        <v>20602</v>
      </c>
      <c r="L6190" t="s">
        <v>208</v>
      </c>
    </row>
    <row r="6191" spans="11:12">
      <c r="K6191" s="435">
        <v>20603</v>
      </c>
      <c r="L6191" t="s">
        <v>208</v>
      </c>
    </row>
    <row r="6192" spans="11:12">
      <c r="K6192" s="435">
        <v>20606</v>
      </c>
      <c r="L6192" t="s">
        <v>208</v>
      </c>
    </row>
    <row r="6193" spans="11:12">
      <c r="K6193" s="435">
        <v>20607</v>
      </c>
      <c r="L6193" t="s">
        <v>208</v>
      </c>
    </row>
    <row r="6194" spans="11:12">
      <c r="K6194" s="435">
        <v>20608</v>
      </c>
      <c r="L6194" t="s">
        <v>208</v>
      </c>
    </row>
    <row r="6195" spans="11:12">
      <c r="K6195" s="435">
        <v>20609</v>
      </c>
      <c r="L6195" t="s">
        <v>208</v>
      </c>
    </row>
    <row r="6196" spans="11:12">
      <c r="K6196" s="435">
        <v>20611</v>
      </c>
      <c r="L6196" t="s">
        <v>208</v>
      </c>
    </row>
    <row r="6197" spans="11:12">
      <c r="K6197" s="435">
        <v>20612</v>
      </c>
      <c r="L6197" t="s">
        <v>208</v>
      </c>
    </row>
    <row r="6198" spans="11:12">
      <c r="K6198" s="435">
        <v>20613</v>
      </c>
      <c r="L6198" t="s">
        <v>208</v>
      </c>
    </row>
    <row r="6199" spans="11:12">
      <c r="K6199" s="435">
        <v>20615</v>
      </c>
      <c r="L6199" t="s">
        <v>208</v>
      </c>
    </row>
    <row r="6200" spans="11:12">
      <c r="K6200" s="435">
        <v>20616</v>
      </c>
      <c r="L6200" t="s">
        <v>208</v>
      </c>
    </row>
    <row r="6201" spans="11:12">
      <c r="K6201" s="435">
        <v>20617</v>
      </c>
      <c r="L6201" t="s">
        <v>208</v>
      </c>
    </row>
    <row r="6202" spans="11:12">
      <c r="K6202" s="435">
        <v>20618</v>
      </c>
      <c r="L6202" t="s">
        <v>208</v>
      </c>
    </row>
    <row r="6203" spans="11:12">
      <c r="K6203" s="435">
        <v>20619</v>
      </c>
      <c r="L6203" t="s">
        <v>208</v>
      </c>
    </row>
    <row r="6204" spans="11:12">
      <c r="K6204" s="435">
        <v>20620</v>
      </c>
      <c r="L6204" t="s">
        <v>208</v>
      </c>
    </row>
    <row r="6205" spans="11:12">
      <c r="K6205" s="435">
        <v>20621</v>
      </c>
      <c r="L6205" t="s">
        <v>208</v>
      </c>
    </row>
    <row r="6206" spans="11:12">
      <c r="K6206" s="435">
        <v>20622</v>
      </c>
      <c r="L6206" t="s">
        <v>208</v>
      </c>
    </row>
    <row r="6207" spans="11:12">
      <c r="K6207" s="435">
        <v>20623</v>
      </c>
      <c r="L6207" t="s">
        <v>208</v>
      </c>
    </row>
    <row r="6208" spans="11:12">
      <c r="K6208" s="435">
        <v>20624</v>
      </c>
      <c r="L6208" t="s">
        <v>208</v>
      </c>
    </row>
    <row r="6209" spans="11:12">
      <c r="K6209" s="435">
        <v>20625</v>
      </c>
      <c r="L6209" t="s">
        <v>208</v>
      </c>
    </row>
    <row r="6210" spans="11:12">
      <c r="K6210" s="435">
        <v>20626</v>
      </c>
      <c r="L6210" t="s">
        <v>208</v>
      </c>
    </row>
    <row r="6211" spans="11:12">
      <c r="K6211" s="435">
        <v>20628</v>
      </c>
      <c r="L6211" t="s">
        <v>208</v>
      </c>
    </row>
    <row r="6212" spans="11:12">
      <c r="K6212" s="435">
        <v>20629</v>
      </c>
      <c r="L6212" t="s">
        <v>208</v>
      </c>
    </row>
    <row r="6213" spans="11:12">
      <c r="K6213" s="435">
        <v>20630</v>
      </c>
      <c r="L6213" t="s">
        <v>208</v>
      </c>
    </row>
    <row r="6214" spans="11:12">
      <c r="K6214" s="435">
        <v>20632</v>
      </c>
      <c r="L6214" t="s">
        <v>208</v>
      </c>
    </row>
    <row r="6215" spans="11:12">
      <c r="K6215" s="435">
        <v>20634</v>
      </c>
      <c r="L6215" t="s">
        <v>208</v>
      </c>
    </row>
    <row r="6216" spans="11:12">
      <c r="K6216" s="435">
        <v>20636</v>
      </c>
      <c r="L6216" t="s">
        <v>208</v>
      </c>
    </row>
    <row r="6217" spans="11:12">
      <c r="K6217" s="435">
        <v>20637</v>
      </c>
      <c r="L6217" t="s">
        <v>208</v>
      </c>
    </row>
    <row r="6218" spans="11:12">
      <c r="K6218" s="435">
        <v>20639</v>
      </c>
      <c r="L6218" t="s">
        <v>208</v>
      </c>
    </row>
    <row r="6219" spans="11:12">
      <c r="K6219" s="435">
        <v>20640</v>
      </c>
      <c r="L6219" t="s">
        <v>208</v>
      </c>
    </row>
    <row r="6220" spans="11:12">
      <c r="K6220" s="435">
        <v>20645</v>
      </c>
      <c r="L6220" t="s">
        <v>208</v>
      </c>
    </row>
    <row r="6221" spans="11:12">
      <c r="K6221" s="435">
        <v>20646</v>
      </c>
      <c r="L6221" t="s">
        <v>208</v>
      </c>
    </row>
    <row r="6222" spans="11:12">
      <c r="K6222" s="435">
        <v>20650</v>
      </c>
      <c r="L6222" t="s">
        <v>208</v>
      </c>
    </row>
    <row r="6223" spans="11:12">
      <c r="K6223" s="435">
        <v>20653</v>
      </c>
      <c r="L6223" t="s">
        <v>208</v>
      </c>
    </row>
    <row r="6224" spans="11:12">
      <c r="K6224" s="435">
        <v>20657</v>
      </c>
      <c r="L6224" t="s">
        <v>208</v>
      </c>
    </row>
    <row r="6225" spans="11:12">
      <c r="K6225" s="435">
        <v>20658</v>
      </c>
      <c r="L6225" t="s">
        <v>208</v>
      </c>
    </row>
    <row r="6226" spans="11:12">
      <c r="K6226" s="435">
        <v>20659</v>
      </c>
      <c r="L6226" t="s">
        <v>208</v>
      </c>
    </row>
    <row r="6227" spans="11:12">
      <c r="K6227" s="435">
        <v>20660</v>
      </c>
      <c r="L6227" t="s">
        <v>208</v>
      </c>
    </row>
    <row r="6228" spans="11:12">
      <c r="K6228" s="435">
        <v>20662</v>
      </c>
      <c r="L6228" t="s">
        <v>208</v>
      </c>
    </row>
    <row r="6229" spans="11:12">
      <c r="K6229" s="435">
        <v>20664</v>
      </c>
      <c r="L6229" t="s">
        <v>208</v>
      </c>
    </row>
    <row r="6230" spans="11:12">
      <c r="K6230" s="435">
        <v>20667</v>
      </c>
      <c r="L6230" t="s">
        <v>208</v>
      </c>
    </row>
    <row r="6231" spans="11:12">
      <c r="K6231" s="435">
        <v>20670</v>
      </c>
      <c r="L6231" t="s">
        <v>208</v>
      </c>
    </row>
    <row r="6232" spans="11:12">
      <c r="K6232" s="435">
        <v>20674</v>
      </c>
      <c r="L6232" t="s">
        <v>208</v>
      </c>
    </row>
    <row r="6233" spans="11:12">
      <c r="K6233" s="435">
        <v>20675</v>
      </c>
      <c r="L6233" t="s">
        <v>208</v>
      </c>
    </row>
    <row r="6234" spans="11:12">
      <c r="K6234" s="435">
        <v>20676</v>
      </c>
      <c r="L6234" t="s">
        <v>208</v>
      </c>
    </row>
    <row r="6235" spans="11:12">
      <c r="K6235" s="435">
        <v>20677</v>
      </c>
      <c r="L6235" t="s">
        <v>208</v>
      </c>
    </row>
    <row r="6236" spans="11:12">
      <c r="K6236" s="435">
        <v>20678</v>
      </c>
      <c r="L6236" t="s">
        <v>208</v>
      </c>
    </row>
    <row r="6237" spans="11:12">
      <c r="K6237" s="435">
        <v>20680</v>
      </c>
      <c r="L6237" t="s">
        <v>208</v>
      </c>
    </row>
    <row r="6238" spans="11:12">
      <c r="K6238" s="435">
        <v>20684</v>
      </c>
      <c r="L6238" t="s">
        <v>208</v>
      </c>
    </row>
    <row r="6239" spans="11:12">
      <c r="K6239" s="435">
        <v>20685</v>
      </c>
      <c r="L6239" t="s">
        <v>208</v>
      </c>
    </row>
    <row r="6240" spans="11:12">
      <c r="K6240" s="435">
        <v>20686</v>
      </c>
      <c r="L6240" t="s">
        <v>208</v>
      </c>
    </row>
    <row r="6241" spans="11:12">
      <c r="K6241" s="435">
        <v>20687</v>
      </c>
      <c r="L6241" t="s">
        <v>208</v>
      </c>
    </row>
    <row r="6242" spans="11:12">
      <c r="K6242" s="435">
        <v>20688</v>
      </c>
      <c r="L6242" t="s">
        <v>208</v>
      </c>
    </row>
    <row r="6243" spans="11:12">
      <c r="K6243" s="435">
        <v>20689</v>
      </c>
      <c r="L6243" t="s">
        <v>208</v>
      </c>
    </row>
    <row r="6244" spans="11:12">
      <c r="K6244" s="435">
        <v>20690</v>
      </c>
      <c r="L6244" t="s">
        <v>208</v>
      </c>
    </row>
    <row r="6245" spans="11:12">
      <c r="K6245" s="435">
        <v>20692</v>
      </c>
      <c r="L6245" t="s">
        <v>208</v>
      </c>
    </row>
    <row r="6246" spans="11:12">
      <c r="K6246" s="435">
        <v>20693</v>
      </c>
      <c r="L6246" t="s">
        <v>208</v>
      </c>
    </row>
    <row r="6247" spans="11:12">
      <c r="K6247" s="435">
        <v>20695</v>
      </c>
      <c r="L6247" t="s">
        <v>208</v>
      </c>
    </row>
    <row r="6248" spans="11:12">
      <c r="K6248" s="435">
        <v>20701</v>
      </c>
      <c r="L6248" t="s">
        <v>208</v>
      </c>
    </row>
    <row r="6249" spans="11:12">
      <c r="K6249" s="435">
        <v>20705</v>
      </c>
      <c r="L6249" t="s">
        <v>208</v>
      </c>
    </row>
    <row r="6250" spans="11:12">
      <c r="K6250" s="435">
        <v>20706</v>
      </c>
      <c r="L6250" t="s">
        <v>208</v>
      </c>
    </row>
    <row r="6251" spans="11:12">
      <c r="K6251" s="435">
        <v>20707</v>
      </c>
      <c r="L6251" t="s">
        <v>208</v>
      </c>
    </row>
    <row r="6252" spans="11:12">
      <c r="K6252" s="435">
        <v>20708</v>
      </c>
      <c r="L6252" t="s">
        <v>208</v>
      </c>
    </row>
    <row r="6253" spans="11:12">
      <c r="K6253" s="435">
        <v>20710</v>
      </c>
      <c r="L6253" t="s">
        <v>208</v>
      </c>
    </row>
    <row r="6254" spans="11:12">
      <c r="K6254" s="435">
        <v>20711</v>
      </c>
      <c r="L6254" t="s">
        <v>208</v>
      </c>
    </row>
    <row r="6255" spans="11:12">
      <c r="K6255" s="435">
        <v>20712</v>
      </c>
      <c r="L6255" t="s">
        <v>208</v>
      </c>
    </row>
    <row r="6256" spans="11:12">
      <c r="K6256" s="435">
        <v>20714</v>
      </c>
      <c r="L6256" t="s">
        <v>208</v>
      </c>
    </row>
    <row r="6257" spans="11:12">
      <c r="K6257" s="435">
        <v>20715</v>
      </c>
      <c r="L6257" t="s">
        <v>208</v>
      </c>
    </row>
    <row r="6258" spans="11:12">
      <c r="K6258" s="435">
        <v>20716</v>
      </c>
      <c r="L6258" t="s">
        <v>208</v>
      </c>
    </row>
    <row r="6259" spans="11:12">
      <c r="K6259" s="435">
        <v>20720</v>
      </c>
      <c r="L6259" t="s">
        <v>208</v>
      </c>
    </row>
    <row r="6260" spans="11:12">
      <c r="K6260" s="435">
        <v>20721</v>
      </c>
      <c r="L6260" t="s">
        <v>208</v>
      </c>
    </row>
    <row r="6261" spans="11:12">
      <c r="K6261" s="435">
        <v>20722</v>
      </c>
      <c r="L6261" t="s">
        <v>208</v>
      </c>
    </row>
    <row r="6262" spans="11:12">
      <c r="K6262" s="435">
        <v>20723</v>
      </c>
      <c r="L6262" t="s">
        <v>208</v>
      </c>
    </row>
    <row r="6263" spans="11:12">
      <c r="K6263" s="435">
        <v>20724</v>
      </c>
      <c r="L6263" t="s">
        <v>208</v>
      </c>
    </row>
    <row r="6264" spans="11:12">
      <c r="K6264" s="435">
        <v>20732</v>
      </c>
      <c r="L6264" t="s">
        <v>208</v>
      </c>
    </row>
    <row r="6265" spans="11:12">
      <c r="K6265" s="435">
        <v>20733</v>
      </c>
      <c r="L6265" t="s">
        <v>208</v>
      </c>
    </row>
    <row r="6266" spans="11:12">
      <c r="K6266" s="435">
        <v>20735</v>
      </c>
      <c r="L6266" t="s">
        <v>208</v>
      </c>
    </row>
    <row r="6267" spans="11:12">
      <c r="K6267" s="435">
        <v>20736</v>
      </c>
      <c r="L6267" t="s">
        <v>208</v>
      </c>
    </row>
    <row r="6268" spans="11:12">
      <c r="K6268" s="435">
        <v>20737</v>
      </c>
      <c r="L6268" t="s">
        <v>208</v>
      </c>
    </row>
    <row r="6269" spans="11:12">
      <c r="K6269" s="435">
        <v>20740</v>
      </c>
      <c r="L6269" t="s">
        <v>208</v>
      </c>
    </row>
    <row r="6270" spans="11:12">
      <c r="K6270" s="435">
        <v>20742</v>
      </c>
      <c r="L6270" t="s">
        <v>208</v>
      </c>
    </row>
    <row r="6271" spans="11:12">
      <c r="K6271" s="435">
        <v>20743</v>
      </c>
      <c r="L6271" t="s">
        <v>208</v>
      </c>
    </row>
    <row r="6272" spans="11:12">
      <c r="K6272" s="435">
        <v>20744</v>
      </c>
      <c r="L6272" t="s">
        <v>208</v>
      </c>
    </row>
    <row r="6273" spans="11:12">
      <c r="K6273" s="435">
        <v>20745</v>
      </c>
      <c r="L6273" t="s">
        <v>208</v>
      </c>
    </row>
    <row r="6274" spans="11:12">
      <c r="K6274" s="435">
        <v>20746</v>
      </c>
      <c r="L6274" t="s">
        <v>208</v>
      </c>
    </row>
    <row r="6275" spans="11:12">
      <c r="K6275" s="435">
        <v>20747</v>
      </c>
      <c r="L6275" t="s">
        <v>208</v>
      </c>
    </row>
    <row r="6276" spans="11:12">
      <c r="K6276" s="435">
        <v>20748</v>
      </c>
      <c r="L6276" t="s">
        <v>208</v>
      </c>
    </row>
    <row r="6277" spans="11:12">
      <c r="K6277" s="435">
        <v>20751</v>
      </c>
      <c r="L6277" t="s">
        <v>208</v>
      </c>
    </row>
    <row r="6278" spans="11:12">
      <c r="K6278" s="435">
        <v>20754</v>
      </c>
      <c r="L6278" t="s">
        <v>208</v>
      </c>
    </row>
    <row r="6279" spans="11:12">
      <c r="K6279" s="435">
        <v>20755</v>
      </c>
      <c r="L6279" t="s">
        <v>208</v>
      </c>
    </row>
    <row r="6280" spans="11:12">
      <c r="K6280" s="435">
        <v>20758</v>
      </c>
      <c r="L6280" t="s">
        <v>208</v>
      </c>
    </row>
    <row r="6281" spans="11:12">
      <c r="K6281" s="435">
        <v>20759</v>
      </c>
      <c r="L6281" t="s">
        <v>208</v>
      </c>
    </row>
    <row r="6282" spans="11:12">
      <c r="K6282" s="435">
        <v>20762</v>
      </c>
      <c r="L6282" t="s">
        <v>208</v>
      </c>
    </row>
    <row r="6283" spans="11:12">
      <c r="K6283" s="435">
        <v>20763</v>
      </c>
      <c r="L6283" t="s">
        <v>208</v>
      </c>
    </row>
    <row r="6284" spans="11:12">
      <c r="K6284" s="435">
        <v>20764</v>
      </c>
      <c r="L6284" t="s">
        <v>208</v>
      </c>
    </row>
    <row r="6285" spans="11:12">
      <c r="K6285" s="435">
        <v>20765</v>
      </c>
      <c r="L6285" t="s">
        <v>208</v>
      </c>
    </row>
    <row r="6286" spans="11:12">
      <c r="K6286" s="435">
        <v>20769</v>
      </c>
      <c r="L6286" t="s">
        <v>208</v>
      </c>
    </row>
    <row r="6287" spans="11:12">
      <c r="K6287" s="435">
        <v>20770</v>
      </c>
      <c r="L6287" t="s">
        <v>208</v>
      </c>
    </row>
    <row r="6288" spans="11:12">
      <c r="K6288" s="435">
        <v>20772</v>
      </c>
      <c r="L6288" t="s">
        <v>208</v>
      </c>
    </row>
    <row r="6289" spans="11:12">
      <c r="K6289" s="435">
        <v>20774</v>
      </c>
      <c r="L6289" t="s">
        <v>208</v>
      </c>
    </row>
    <row r="6290" spans="11:12">
      <c r="K6290" s="435">
        <v>20776</v>
      </c>
      <c r="L6290" t="s">
        <v>208</v>
      </c>
    </row>
    <row r="6291" spans="11:12">
      <c r="K6291" s="435">
        <v>20777</v>
      </c>
      <c r="L6291" t="s">
        <v>208</v>
      </c>
    </row>
    <row r="6292" spans="11:12">
      <c r="K6292" s="435">
        <v>20778</v>
      </c>
      <c r="L6292" t="s">
        <v>208</v>
      </c>
    </row>
    <row r="6293" spans="11:12">
      <c r="K6293" s="435">
        <v>20779</v>
      </c>
      <c r="L6293" t="s">
        <v>208</v>
      </c>
    </row>
    <row r="6294" spans="11:12">
      <c r="K6294" s="435">
        <v>20781</v>
      </c>
      <c r="L6294" t="s">
        <v>208</v>
      </c>
    </row>
    <row r="6295" spans="11:12">
      <c r="K6295" s="435">
        <v>20782</v>
      </c>
      <c r="L6295" t="s">
        <v>208</v>
      </c>
    </row>
    <row r="6296" spans="11:12">
      <c r="K6296" s="435">
        <v>20783</v>
      </c>
      <c r="L6296" t="s">
        <v>208</v>
      </c>
    </row>
    <row r="6297" spans="11:12">
      <c r="K6297" s="435">
        <v>20784</v>
      </c>
      <c r="L6297" t="s">
        <v>208</v>
      </c>
    </row>
    <row r="6298" spans="11:12">
      <c r="K6298" s="435">
        <v>20785</v>
      </c>
      <c r="L6298" t="s">
        <v>208</v>
      </c>
    </row>
    <row r="6299" spans="11:12">
      <c r="K6299" s="435">
        <v>20794</v>
      </c>
      <c r="L6299" t="s">
        <v>208</v>
      </c>
    </row>
    <row r="6300" spans="11:12">
      <c r="K6300" s="435">
        <v>20812</v>
      </c>
      <c r="L6300" t="s">
        <v>208</v>
      </c>
    </row>
    <row r="6301" spans="11:12">
      <c r="K6301" s="435">
        <v>20814</v>
      </c>
      <c r="L6301" t="s">
        <v>208</v>
      </c>
    </row>
    <row r="6302" spans="11:12">
      <c r="K6302" s="435">
        <v>20815</v>
      </c>
      <c r="L6302" t="s">
        <v>208</v>
      </c>
    </row>
    <row r="6303" spans="11:12">
      <c r="K6303" s="435">
        <v>20816</v>
      </c>
      <c r="L6303" t="s">
        <v>208</v>
      </c>
    </row>
    <row r="6304" spans="11:12">
      <c r="K6304" s="435">
        <v>20817</v>
      </c>
      <c r="L6304" t="s">
        <v>208</v>
      </c>
    </row>
    <row r="6305" spans="11:12">
      <c r="K6305" s="435">
        <v>20818</v>
      </c>
      <c r="L6305" t="s">
        <v>208</v>
      </c>
    </row>
    <row r="6306" spans="11:12">
      <c r="K6306" s="435">
        <v>20832</v>
      </c>
      <c r="L6306" t="s">
        <v>208</v>
      </c>
    </row>
    <row r="6307" spans="11:12">
      <c r="K6307" s="435">
        <v>20833</v>
      </c>
      <c r="L6307" t="s">
        <v>208</v>
      </c>
    </row>
    <row r="6308" spans="11:12">
      <c r="K6308" s="435">
        <v>20837</v>
      </c>
      <c r="L6308" t="s">
        <v>208</v>
      </c>
    </row>
    <row r="6309" spans="11:12">
      <c r="K6309" s="435">
        <v>20838</v>
      </c>
      <c r="L6309" t="s">
        <v>208</v>
      </c>
    </row>
    <row r="6310" spans="11:12">
      <c r="K6310" s="435">
        <v>20839</v>
      </c>
      <c r="L6310" t="s">
        <v>208</v>
      </c>
    </row>
    <row r="6311" spans="11:12">
      <c r="K6311" s="435">
        <v>20841</v>
      </c>
      <c r="L6311" t="s">
        <v>208</v>
      </c>
    </row>
    <row r="6312" spans="11:12">
      <c r="K6312" s="435">
        <v>20842</v>
      </c>
      <c r="L6312" t="s">
        <v>208</v>
      </c>
    </row>
    <row r="6313" spans="11:12">
      <c r="K6313" s="435">
        <v>20850</v>
      </c>
      <c r="L6313" t="s">
        <v>208</v>
      </c>
    </row>
    <row r="6314" spans="11:12">
      <c r="K6314" s="435">
        <v>20851</v>
      </c>
      <c r="L6314" t="s">
        <v>208</v>
      </c>
    </row>
    <row r="6315" spans="11:12">
      <c r="K6315" s="435">
        <v>20852</v>
      </c>
      <c r="L6315" t="s">
        <v>208</v>
      </c>
    </row>
    <row r="6316" spans="11:12">
      <c r="K6316" s="435">
        <v>20853</v>
      </c>
      <c r="L6316" t="s">
        <v>208</v>
      </c>
    </row>
    <row r="6317" spans="11:12">
      <c r="K6317" s="435">
        <v>20854</v>
      </c>
      <c r="L6317" t="s">
        <v>208</v>
      </c>
    </row>
    <row r="6318" spans="11:12">
      <c r="K6318" s="435">
        <v>20855</v>
      </c>
      <c r="L6318" t="s">
        <v>208</v>
      </c>
    </row>
    <row r="6319" spans="11:12">
      <c r="K6319" s="435">
        <v>20860</v>
      </c>
      <c r="L6319" t="s">
        <v>208</v>
      </c>
    </row>
    <row r="6320" spans="11:12">
      <c r="K6320" s="435">
        <v>20861</v>
      </c>
      <c r="L6320" t="s">
        <v>208</v>
      </c>
    </row>
    <row r="6321" spans="11:12">
      <c r="K6321" s="435">
        <v>20862</v>
      </c>
      <c r="L6321" t="s">
        <v>208</v>
      </c>
    </row>
    <row r="6322" spans="11:12">
      <c r="K6322" s="435">
        <v>20866</v>
      </c>
      <c r="L6322" t="s">
        <v>208</v>
      </c>
    </row>
    <row r="6323" spans="11:12">
      <c r="K6323" s="435">
        <v>20868</v>
      </c>
      <c r="L6323" t="s">
        <v>208</v>
      </c>
    </row>
    <row r="6324" spans="11:12">
      <c r="K6324" s="435">
        <v>20871</v>
      </c>
      <c r="L6324" t="s">
        <v>208</v>
      </c>
    </row>
    <row r="6325" spans="11:12">
      <c r="K6325" s="435">
        <v>20872</v>
      </c>
      <c r="L6325" t="s">
        <v>208</v>
      </c>
    </row>
    <row r="6326" spans="11:12">
      <c r="K6326" s="435">
        <v>20874</v>
      </c>
      <c r="L6326" t="s">
        <v>208</v>
      </c>
    </row>
    <row r="6327" spans="11:12">
      <c r="K6327" s="435">
        <v>20876</v>
      </c>
      <c r="L6327" t="s">
        <v>208</v>
      </c>
    </row>
    <row r="6328" spans="11:12">
      <c r="K6328" s="435">
        <v>20877</v>
      </c>
      <c r="L6328" t="s">
        <v>208</v>
      </c>
    </row>
    <row r="6329" spans="11:12">
      <c r="K6329" s="435">
        <v>20878</v>
      </c>
      <c r="L6329" t="s">
        <v>208</v>
      </c>
    </row>
    <row r="6330" spans="11:12">
      <c r="K6330" s="435">
        <v>20879</v>
      </c>
      <c r="L6330" t="s">
        <v>208</v>
      </c>
    </row>
    <row r="6331" spans="11:12">
      <c r="K6331" s="435">
        <v>20880</v>
      </c>
      <c r="L6331" t="s">
        <v>208</v>
      </c>
    </row>
    <row r="6332" spans="11:12">
      <c r="K6332" s="435">
        <v>20882</v>
      </c>
      <c r="L6332" t="s">
        <v>208</v>
      </c>
    </row>
    <row r="6333" spans="11:12">
      <c r="K6333" s="435">
        <v>20886</v>
      </c>
      <c r="L6333" t="s">
        <v>208</v>
      </c>
    </row>
    <row r="6334" spans="11:12">
      <c r="K6334" s="435">
        <v>20895</v>
      </c>
      <c r="L6334" t="s">
        <v>208</v>
      </c>
    </row>
    <row r="6335" spans="11:12">
      <c r="K6335" s="435">
        <v>20896</v>
      </c>
      <c r="L6335" t="s">
        <v>208</v>
      </c>
    </row>
    <row r="6336" spans="11:12">
      <c r="K6336" s="435">
        <v>20899</v>
      </c>
      <c r="L6336" t="s">
        <v>208</v>
      </c>
    </row>
    <row r="6337" spans="11:12">
      <c r="K6337" s="435">
        <v>20901</v>
      </c>
      <c r="L6337" t="s">
        <v>208</v>
      </c>
    </row>
    <row r="6338" spans="11:12">
      <c r="K6338" s="435">
        <v>20902</v>
      </c>
      <c r="L6338" t="s">
        <v>208</v>
      </c>
    </row>
    <row r="6339" spans="11:12">
      <c r="K6339" s="435">
        <v>20903</v>
      </c>
      <c r="L6339" t="s">
        <v>208</v>
      </c>
    </row>
    <row r="6340" spans="11:12">
      <c r="K6340" s="435">
        <v>20904</v>
      </c>
      <c r="L6340" t="s">
        <v>208</v>
      </c>
    </row>
    <row r="6341" spans="11:12">
      <c r="K6341" s="435">
        <v>20905</v>
      </c>
      <c r="L6341" t="s">
        <v>208</v>
      </c>
    </row>
    <row r="6342" spans="11:12">
      <c r="K6342" s="435">
        <v>20906</v>
      </c>
      <c r="L6342" t="s">
        <v>208</v>
      </c>
    </row>
    <row r="6343" spans="11:12">
      <c r="K6343" s="435">
        <v>20910</v>
      </c>
      <c r="L6343" t="s">
        <v>208</v>
      </c>
    </row>
    <row r="6344" spans="11:12">
      <c r="K6344" s="435">
        <v>20912</v>
      </c>
      <c r="L6344" t="s">
        <v>208</v>
      </c>
    </row>
    <row r="6345" spans="11:12">
      <c r="K6345" s="435">
        <v>21001</v>
      </c>
      <c r="L6345" t="s">
        <v>208</v>
      </c>
    </row>
    <row r="6346" spans="11:12">
      <c r="K6346" s="435">
        <v>21005</v>
      </c>
      <c r="L6346" t="s">
        <v>208</v>
      </c>
    </row>
    <row r="6347" spans="11:12">
      <c r="K6347" s="435">
        <v>21009</v>
      </c>
      <c r="L6347" t="s">
        <v>208</v>
      </c>
    </row>
    <row r="6348" spans="11:12">
      <c r="K6348" s="435">
        <v>21010</v>
      </c>
      <c r="L6348" t="s">
        <v>208</v>
      </c>
    </row>
    <row r="6349" spans="11:12">
      <c r="K6349" s="435">
        <v>21012</v>
      </c>
      <c r="L6349" t="s">
        <v>208</v>
      </c>
    </row>
    <row r="6350" spans="11:12">
      <c r="K6350" s="435">
        <v>21013</v>
      </c>
      <c r="L6350" t="s">
        <v>208</v>
      </c>
    </row>
    <row r="6351" spans="11:12">
      <c r="K6351" s="435">
        <v>21014</v>
      </c>
      <c r="L6351" t="s">
        <v>208</v>
      </c>
    </row>
    <row r="6352" spans="11:12">
      <c r="K6352" s="435">
        <v>21015</v>
      </c>
      <c r="L6352" t="s">
        <v>208</v>
      </c>
    </row>
    <row r="6353" spans="11:12">
      <c r="K6353" s="435">
        <v>21017</v>
      </c>
      <c r="L6353" t="s">
        <v>208</v>
      </c>
    </row>
    <row r="6354" spans="11:12">
      <c r="K6354" s="435">
        <v>21028</v>
      </c>
      <c r="L6354" t="s">
        <v>208</v>
      </c>
    </row>
    <row r="6355" spans="11:12">
      <c r="K6355" s="435">
        <v>21029</v>
      </c>
      <c r="L6355" t="s">
        <v>208</v>
      </c>
    </row>
    <row r="6356" spans="11:12">
      <c r="K6356" s="435">
        <v>21030</v>
      </c>
      <c r="L6356" t="s">
        <v>208</v>
      </c>
    </row>
    <row r="6357" spans="11:12">
      <c r="K6357" s="435">
        <v>21031</v>
      </c>
      <c r="L6357" t="s">
        <v>208</v>
      </c>
    </row>
    <row r="6358" spans="11:12">
      <c r="K6358" s="435">
        <v>21032</v>
      </c>
      <c r="L6358" t="s">
        <v>208</v>
      </c>
    </row>
    <row r="6359" spans="11:12">
      <c r="K6359" s="435">
        <v>21034</v>
      </c>
      <c r="L6359" t="s">
        <v>208</v>
      </c>
    </row>
    <row r="6360" spans="11:12">
      <c r="K6360" s="435">
        <v>21035</v>
      </c>
      <c r="L6360" t="s">
        <v>208</v>
      </c>
    </row>
    <row r="6361" spans="11:12">
      <c r="K6361" s="435">
        <v>21036</v>
      </c>
      <c r="L6361" t="s">
        <v>208</v>
      </c>
    </row>
    <row r="6362" spans="11:12">
      <c r="K6362" s="435">
        <v>21037</v>
      </c>
      <c r="L6362" t="s">
        <v>208</v>
      </c>
    </row>
    <row r="6363" spans="11:12">
      <c r="K6363" s="435">
        <v>21040</v>
      </c>
      <c r="L6363" t="s">
        <v>208</v>
      </c>
    </row>
    <row r="6364" spans="11:12">
      <c r="K6364" s="435">
        <v>21042</v>
      </c>
      <c r="L6364" t="s">
        <v>208</v>
      </c>
    </row>
    <row r="6365" spans="11:12">
      <c r="K6365" s="435">
        <v>21043</v>
      </c>
      <c r="L6365" t="s">
        <v>208</v>
      </c>
    </row>
    <row r="6366" spans="11:12">
      <c r="K6366" s="435">
        <v>21044</v>
      </c>
      <c r="L6366" t="s">
        <v>208</v>
      </c>
    </row>
    <row r="6367" spans="11:12">
      <c r="K6367" s="435">
        <v>21045</v>
      </c>
      <c r="L6367" t="s">
        <v>208</v>
      </c>
    </row>
    <row r="6368" spans="11:12">
      <c r="K6368" s="435">
        <v>21046</v>
      </c>
      <c r="L6368" t="s">
        <v>208</v>
      </c>
    </row>
    <row r="6369" spans="11:12">
      <c r="K6369" s="435">
        <v>21047</v>
      </c>
      <c r="L6369" t="s">
        <v>208</v>
      </c>
    </row>
    <row r="6370" spans="11:12">
      <c r="K6370" s="435">
        <v>21048</v>
      </c>
      <c r="L6370" t="s">
        <v>208</v>
      </c>
    </row>
    <row r="6371" spans="11:12">
      <c r="K6371" s="435">
        <v>21050</v>
      </c>
      <c r="L6371" t="s">
        <v>208</v>
      </c>
    </row>
    <row r="6372" spans="11:12">
      <c r="K6372" s="435">
        <v>21051</v>
      </c>
      <c r="L6372" t="s">
        <v>208</v>
      </c>
    </row>
    <row r="6373" spans="11:12">
      <c r="K6373" s="435">
        <v>21052</v>
      </c>
      <c r="L6373" t="s">
        <v>208</v>
      </c>
    </row>
    <row r="6374" spans="11:12">
      <c r="K6374" s="435">
        <v>21053</v>
      </c>
      <c r="L6374" t="s">
        <v>214</v>
      </c>
    </row>
    <row r="6375" spans="11:12">
      <c r="K6375" s="435">
        <v>21054</v>
      </c>
      <c r="L6375" t="s">
        <v>208</v>
      </c>
    </row>
    <row r="6376" spans="11:12">
      <c r="K6376" s="435">
        <v>21056</v>
      </c>
      <c r="L6376" t="s">
        <v>208</v>
      </c>
    </row>
    <row r="6377" spans="11:12">
      <c r="K6377" s="435">
        <v>21057</v>
      </c>
      <c r="L6377" t="s">
        <v>208</v>
      </c>
    </row>
    <row r="6378" spans="11:12">
      <c r="K6378" s="435">
        <v>21060</v>
      </c>
      <c r="L6378" t="s">
        <v>208</v>
      </c>
    </row>
    <row r="6379" spans="11:12">
      <c r="K6379" s="435">
        <v>21061</v>
      </c>
      <c r="L6379" t="s">
        <v>208</v>
      </c>
    </row>
    <row r="6380" spans="11:12">
      <c r="K6380" s="435">
        <v>21071</v>
      </c>
      <c r="L6380" t="s">
        <v>208</v>
      </c>
    </row>
    <row r="6381" spans="11:12">
      <c r="K6381" s="435">
        <v>21074</v>
      </c>
      <c r="L6381" t="s">
        <v>208</v>
      </c>
    </row>
    <row r="6382" spans="11:12">
      <c r="K6382" s="435">
        <v>21075</v>
      </c>
      <c r="L6382" t="s">
        <v>208</v>
      </c>
    </row>
    <row r="6383" spans="11:12">
      <c r="K6383" s="435">
        <v>21076</v>
      </c>
      <c r="L6383" t="s">
        <v>208</v>
      </c>
    </row>
    <row r="6384" spans="11:12">
      <c r="K6384" s="435">
        <v>21077</v>
      </c>
      <c r="L6384" t="s">
        <v>208</v>
      </c>
    </row>
    <row r="6385" spans="11:12">
      <c r="K6385" s="435">
        <v>21078</v>
      </c>
      <c r="L6385" t="s">
        <v>208</v>
      </c>
    </row>
    <row r="6386" spans="11:12">
      <c r="K6386" s="435">
        <v>21082</v>
      </c>
      <c r="L6386" t="s">
        <v>208</v>
      </c>
    </row>
    <row r="6387" spans="11:12">
      <c r="K6387" s="435">
        <v>21084</v>
      </c>
      <c r="L6387" t="s">
        <v>208</v>
      </c>
    </row>
    <row r="6388" spans="11:12">
      <c r="K6388" s="435">
        <v>21085</v>
      </c>
      <c r="L6388" t="s">
        <v>208</v>
      </c>
    </row>
    <row r="6389" spans="11:12">
      <c r="K6389" s="435">
        <v>21087</v>
      </c>
      <c r="L6389" t="s">
        <v>208</v>
      </c>
    </row>
    <row r="6390" spans="11:12">
      <c r="K6390" s="435">
        <v>21090</v>
      </c>
      <c r="L6390" t="s">
        <v>208</v>
      </c>
    </row>
    <row r="6391" spans="11:12">
      <c r="K6391" s="435">
        <v>21093</v>
      </c>
      <c r="L6391" t="s">
        <v>208</v>
      </c>
    </row>
    <row r="6392" spans="11:12">
      <c r="K6392" s="435">
        <v>21102</v>
      </c>
      <c r="L6392" t="s">
        <v>214</v>
      </c>
    </row>
    <row r="6393" spans="11:12">
      <c r="K6393" s="435">
        <v>21104</v>
      </c>
      <c r="L6393" t="s">
        <v>208</v>
      </c>
    </row>
    <row r="6394" spans="11:12">
      <c r="K6394" s="435">
        <v>21105</v>
      </c>
      <c r="L6394" t="s">
        <v>214</v>
      </c>
    </row>
    <row r="6395" spans="11:12">
      <c r="K6395" s="435">
        <v>21108</v>
      </c>
      <c r="L6395" t="s">
        <v>208</v>
      </c>
    </row>
    <row r="6396" spans="11:12">
      <c r="K6396" s="435">
        <v>21111</v>
      </c>
      <c r="L6396" t="s">
        <v>208</v>
      </c>
    </row>
    <row r="6397" spans="11:12">
      <c r="K6397" s="435">
        <v>21113</v>
      </c>
      <c r="L6397" t="s">
        <v>208</v>
      </c>
    </row>
    <row r="6398" spans="11:12">
      <c r="K6398" s="435">
        <v>21114</v>
      </c>
      <c r="L6398" t="s">
        <v>208</v>
      </c>
    </row>
    <row r="6399" spans="11:12">
      <c r="K6399" s="435">
        <v>21117</v>
      </c>
      <c r="L6399" t="s">
        <v>208</v>
      </c>
    </row>
    <row r="6400" spans="11:12">
      <c r="K6400" s="435">
        <v>21120</v>
      </c>
      <c r="L6400" t="s">
        <v>208</v>
      </c>
    </row>
    <row r="6401" spans="11:12">
      <c r="K6401" s="435">
        <v>21122</v>
      </c>
      <c r="L6401" t="s">
        <v>208</v>
      </c>
    </row>
    <row r="6402" spans="11:12">
      <c r="K6402" s="435">
        <v>21128</v>
      </c>
      <c r="L6402" t="s">
        <v>208</v>
      </c>
    </row>
    <row r="6403" spans="11:12">
      <c r="K6403" s="435">
        <v>21130</v>
      </c>
      <c r="L6403" t="s">
        <v>208</v>
      </c>
    </row>
    <row r="6404" spans="11:12">
      <c r="K6404" s="435">
        <v>21131</v>
      </c>
      <c r="L6404" t="s">
        <v>208</v>
      </c>
    </row>
    <row r="6405" spans="11:12">
      <c r="K6405" s="435">
        <v>21132</v>
      </c>
      <c r="L6405" t="s">
        <v>208</v>
      </c>
    </row>
    <row r="6406" spans="11:12">
      <c r="K6406" s="435">
        <v>21133</v>
      </c>
      <c r="L6406" t="s">
        <v>208</v>
      </c>
    </row>
    <row r="6407" spans="11:12">
      <c r="K6407" s="435">
        <v>21136</v>
      </c>
      <c r="L6407" t="s">
        <v>208</v>
      </c>
    </row>
    <row r="6408" spans="11:12">
      <c r="K6408" s="435">
        <v>21140</v>
      </c>
      <c r="L6408" t="s">
        <v>208</v>
      </c>
    </row>
    <row r="6409" spans="11:12">
      <c r="K6409" s="435">
        <v>21144</v>
      </c>
      <c r="L6409" t="s">
        <v>208</v>
      </c>
    </row>
    <row r="6410" spans="11:12">
      <c r="K6410" s="435">
        <v>21146</v>
      </c>
      <c r="L6410" t="s">
        <v>208</v>
      </c>
    </row>
    <row r="6411" spans="11:12">
      <c r="K6411" s="435">
        <v>21152</v>
      </c>
      <c r="L6411" t="s">
        <v>208</v>
      </c>
    </row>
    <row r="6412" spans="11:12">
      <c r="K6412" s="435">
        <v>21153</v>
      </c>
      <c r="L6412" t="s">
        <v>208</v>
      </c>
    </row>
    <row r="6413" spans="11:12">
      <c r="K6413" s="435">
        <v>21154</v>
      </c>
      <c r="L6413" t="s">
        <v>208</v>
      </c>
    </row>
    <row r="6414" spans="11:12">
      <c r="K6414" s="435">
        <v>21155</v>
      </c>
      <c r="L6414" t="s">
        <v>208</v>
      </c>
    </row>
    <row r="6415" spans="11:12">
      <c r="K6415" s="435">
        <v>21156</v>
      </c>
      <c r="L6415" t="s">
        <v>208</v>
      </c>
    </row>
    <row r="6416" spans="11:12">
      <c r="K6416" s="435">
        <v>21157</v>
      </c>
      <c r="L6416" t="s">
        <v>208</v>
      </c>
    </row>
    <row r="6417" spans="11:12">
      <c r="K6417" s="435">
        <v>21158</v>
      </c>
      <c r="L6417" t="s">
        <v>214</v>
      </c>
    </row>
    <row r="6418" spans="11:12">
      <c r="K6418" s="435">
        <v>21160</v>
      </c>
      <c r="L6418" t="s">
        <v>208</v>
      </c>
    </row>
    <row r="6419" spans="11:12">
      <c r="K6419" s="435">
        <v>21161</v>
      </c>
      <c r="L6419" t="s">
        <v>208</v>
      </c>
    </row>
    <row r="6420" spans="11:12">
      <c r="K6420" s="435">
        <v>21162</v>
      </c>
      <c r="L6420" t="s">
        <v>208</v>
      </c>
    </row>
    <row r="6421" spans="11:12">
      <c r="K6421" s="435">
        <v>21163</v>
      </c>
      <c r="L6421" t="s">
        <v>208</v>
      </c>
    </row>
    <row r="6422" spans="11:12">
      <c r="K6422" s="435">
        <v>21201</v>
      </c>
      <c r="L6422" t="s">
        <v>208</v>
      </c>
    </row>
    <row r="6423" spans="11:12">
      <c r="K6423" s="435">
        <v>21202</v>
      </c>
      <c r="L6423" t="s">
        <v>208</v>
      </c>
    </row>
    <row r="6424" spans="11:12">
      <c r="K6424" s="435">
        <v>21204</v>
      </c>
      <c r="L6424" t="s">
        <v>208</v>
      </c>
    </row>
    <row r="6425" spans="11:12">
      <c r="K6425" s="435">
        <v>21205</v>
      </c>
      <c r="L6425" t="s">
        <v>208</v>
      </c>
    </row>
    <row r="6426" spans="11:12">
      <c r="K6426" s="435">
        <v>21206</v>
      </c>
      <c r="L6426" t="s">
        <v>208</v>
      </c>
    </row>
    <row r="6427" spans="11:12">
      <c r="K6427" s="435">
        <v>21207</v>
      </c>
      <c r="L6427" t="s">
        <v>208</v>
      </c>
    </row>
    <row r="6428" spans="11:12">
      <c r="K6428" s="435">
        <v>21208</v>
      </c>
      <c r="L6428" t="s">
        <v>208</v>
      </c>
    </row>
    <row r="6429" spans="11:12">
      <c r="K6429" s="435">
        <v>21209</v>
      </c>
      <c r="L6429" t="s">
        <v>208</v>
      </c>
    </row>
    <row r="6430" spans="11:12">
      <c r="K6430" s="435">
        <v>21210</v>
      </c>
      <c r="L6430" t="s">
        <v>208</v>
      </c>
    </row>
    <row r="6431" spans="11:12">
      <c r="K6431" s="435">
        <v>21211</v>
      </c>
      <c r="L6431" t="s">
        <v>208</v>
      </c>
    </row>
    <row r="6432" spans="11:12">
      <c r="K6432" s="435">
        <v>21212</v>
      </c>
      <c r="L6432" t="s">
        <v>208</v>
      </c>
    </row>
    <row r="6433" spans="11:12">
      <c r="K6433" s="435">
        <v>21213</v>
      </c>
      <c r="L6433" t="s">
        <v>208</v>
      </c>
    </row>
    <row r="6434" spans="11:12">
      <c r="K6434" s="435">
        <v>21214</v>
      </c>
      <c r="L6434" t="s">
        <v>208</v>
      </c>
    </row>
    <row r="6435" spans="11:12">
      <c r="K6435" s="435">
        <v>21215</v>
      </c>
      <c r="L6435" t="s">
        <v>208</v>
      </c>
    </row>
    <row r="6436" spans="11:12">
      <c r="K6436" s="435">
        <v>21216</v>
      </c>
      <c r="L6436" t="s">
        <v>208</v>
      </c>
    </row>
    <row r="6437" spans="11:12">
      <c r="K6437" s="435">
        <v>21217</v>
      </c>
      <c r="L6437" t="s">
        <v>208</v>
      </c>
    </row>
    <row r="6438" spans="11:12">
      <c r="K6438" s="435">
        <v>21218</v>
      </c>
      <c r="L6438" t="s">
        <v>208</v>
      </c>
    </row>
    <row r="6439" spans="11:12">
      <c r="K6439" s="435">
        <v>21219</v>
      </c>
      <c r="L6439" t="s">
        <v>208</v>
      </c>
    </row>
    <row r="6440" spans="11:12">
      <c r="K6440" s="435">
        <v>21220</v>
      </c>
      <c r="L6440" t="s">
        <v>208</v>
      </c>
    </row>
    <row r="6441" spans="11:12">
      <c r="K6441" s="435">
        <v>21221</v>
      </c>
      <c r="L6441" t="s">
        <v>208</v>
      </c>
    </row>
    <row r="6442" spans="11:12">
      <c r="K6442" s="435">
        <v>21222</v>
      </c>
      <c r="L6442" t="s">
        <v>208</v>
      </c>
    </row>
    <row r="6443" spans="11:12">
      <c r="K6443" s="435">
        <v>21223</v>
      </c>
      <c r="L6443" t="s">
        <v>208</v>
      </c>
    </row>
    <row r="6444" spans="11:12">
      <c r="K6444" s="435">
        <v>21224</v>
      </c>
      <c r="L6444" t="s">
        <v>208</v>
      </c>
    </row>
    <row r="6445" spans="11:12">
      <c r="K6445" s="435">
        <v>21225</v>
      </c>
      <c r="L6445" t="s">
        <v>208</v>
      </c>
    </row>
    <row r="6446" spans="11:12">
      <c r="K6446" s="435">
        <v>21226</v>
      </c>
      <c r="L6446" t="s">
        <v>208</v>
      </c>
    </row>
    <row r="6447" spans="11:12">
      <c r="K6447" s="435">
        <v>21227</v>
      </c>
      <c r="L6447" t="s">
        <v>208</v>
      </c>
    </row>
    <row r="6448" spans="11:12">
      <c r="K6448" s="435">
        <v>21228</v>
      </c>
      <c r="L6448" t="s">
        <v>208</v>
      </c>
    </row>
    <row r="6449" spans="11:12">
      <c r="K6449" s="435">
        <v>21229</v>
      </c>
      <c r="L6449" t="s">
        <v>208</v>
      </c>
    </row>
    <row r="6450" spans="11:12">
      <c r="K6450" s="435">
        <v>21230</v>
      </c>
      <c r="L6450" t="s">
        <v>208</v>
      </c>
    </row>
    <row r="6451" spans="11:12">
      <c r="K6451" s="435">
        <v>21231</v>
      </c>
      <c r="L6451" t="s">
        <v>208</v>
      </c>
    </row>
    <row r="6452" spans="11:12">
      <c r="K6452" s="435">
        <v>21234</v>
      </c>
      <c r="L6452" t="s">
        <v>208</v>
      </c>
    </row>
    <row r="6453" spans="11:12">
      <c r="K6453" s="435">
        <v>21236</v>
      </c>
      <c r="L6453" t="s">
        <v>208</v>
      </c>
    </row>
    <row r="6454" spans="11:12">
      <c r="K6454" s="435">
        <v>21237</v>
      </c>
      <c r="L6454" t="s">
        <v>208</v>
      </c>
    </row>
    <row r="6455" spans="11:12">
      <c r="K6455" s="435">
        <v>21239</v>
      </c>
      <c r="L6455" t="s">
        <v>208</v>
      </c>
    </row>
    <row r="6456" spans="11:12">
      <c r="K6456" s="435">
        <v>21240</v>
      </c>
      <c r="L6456" t="s">
        <v>208</v>
      </c>
    </row>
    <row r="6457" spans="11:12">
      <c r="K6457" s="435">
        <v>21244</v>
      </c>
      <c r="L6457" t="s">
        <v>208</v>
      </c>
    </row>
    <row r="6458" spans="11:12">
      <c r="K6458" s="435">
        <v>21250</v>
      </c>
      <c r="L6458" t="s">
        <v>208</v>
      </c>
    </row>
    <row r="6459" spans="11:12">
      <c r="K6459" s="435">
        <v>21251</v>
      </c>
      <c r="L6459" t="s">
        <v>208</v>
      </c>
    </row>
    <row r="6460" spans="11:12">
      <c r="K6460" s="435">
        <v>21252</v>
      </c>
      <c r="L6460" t="s">
        <v>208</v>
      </c>
    </row>
    <row r="6461" spans="11:12">
      <c r="K6461" s="435">
        <v>21286</v>
      </c>
      <c r="L6461" t="s">
        <v>208</v>
      </c>
    </row>
    <row r="6462" spans="11:12">
      <c r="K6462" s="435">
        <v>21401</v>
      </c>
      <c r="L6462" t="s">
        <v>208</v>
      </c>
    </row>
    <row r="6463" spans="11:12">
      <c r="K6463" s="435">
        <v>21402</v>
      </c>
      <c r="L6463" t="s">
        <v>208</v>
      </c>
    </row>
    <row r="6464" spans="11:12">
      <c r="K6464" s="435">
        <v>21403</v>
      </c>
      <c r="L6464" t="s">
        <v>208</v>
      </c>
    </row>
    <row r="6465" spans="11:12">
      <c r="K6465" s="435">
        <v>21405</v>
      </c>
      <c r="L6465" t="s">
        <v>208</v>
      </c>
    </row>
    <row r="6466" spans="11:12">
      <c r="K6466" s="435">
        <v>21409</v>
      </c>
      <c r="L6466" t="s">
        <v>208</v>
      </c>
    </row>
    <row r="6467" spans="11:12">
      <c r="K6467" s="435">
        <v>21502</v>
      </c>
      <c r="L6467" t="s">
        <v>214</v>
      </c>
    </row>
    <row r="6468" spans="11:12">
      <c r="K6468" s="435">
        <v>21520</v>
      </c>
      <c r="L6468" t="s">
        <v>214</v>
      </c>
    </row>
    <row r="6469" spans="11:12">
      <c r="K6469" s="435">
        <v>21521</v>
      </c>
      <c r="L6469" t="s">
        <v>214</v>
      </c>
    </row>
    <row r="6470" spans="11:12">
      <c r="K6470" s="435">
        <v>21522</v>
      </c>
      <c r="L6470" t="s">
        <v>214</v>
      </c>
    </row>
    <row r="6471" spans="11:12">
      <c r="K6471" s="435">
        <v>21523</v>
      </c>
      <c r="L6471" t="s">
        <v>214</v>
      </c>
    </row>
    <row r="6472" spans="11:12">
      <c r="K6472" s="435">
        <v>21524</v>
      </c>
      <c r="L6472" t="s">
        <v>214</v>
      </c>
    </row>
    <row r="6473" spans="11:12">
      <c r="K6473" s="435">
        <v>21529</v>
      </c>
      <c r="L6473" t="s">
        <v>214</v>
      </c>
    </row>
    <row r="6474" spans="11:12">
      <c r="K6474" s="435">
        <v>21530</v>
      </c>
      <c r="L6474" t="s">
        <v>214</v>
      </c>
    </row>
    <row r="6475" spans="11:12">
      <c r="K6475" s="435">
        <v>21531</v>
      </c>
      <c r="L6475" t="s">
        <v>214</v>
      </c>
    </row>
    <row r="6476" spans="11:12">
      <c r="K6476" s="435">
        <v>21532</v>
      </c>
      <c r="L6476" t="s">
        <v>214</v>
      </c>
    </row>
    <row r="6477" spans="11:12">
      <c r="K6477" s="435">
        <v>21536</v>
      </c>
      <c r="L6477" t="s">
        <v>214</v>
      </c>
    </row>
    <row r="6478" spans="11:12">
      <c r="K6478" s="435">
        <v>21538</v>
      </c>
      <c r="L6478" t="s">
        <v>214</v>
      </c>
    </row>
    <row r="6479" spans="11:12">
      <c r="K6479" s="435">
        <v>21539</v>
      </c>
      <c r="L6479" t="s">
        <v>214</v>
      </c>
    </row>
    <row r="6480" spans="11:12">
      <c r="K6480" s="435">
        <v>21540</v>
      </c>
      <c r="L6480" t="s">
        <v>214</v>
      </c>
    </row>
    <row r="6481" spans="11:12">
      <c r="K6481" s="435">
        <v>21541</v>
      </c>
      <c r="L6481" t="s">
        <v>214</v>
      </c>
    </row>
    <row r="6482" spans="11:12">
      <c r="K6482" s="435">
        <v>21542</v>
      </c>
      <c r="L6482" t="s">
        <v>214</v>
      </c>
    </row>
    <row r="6483" spans="11:12">
      <c r="K6483" s="435">
        <v>21543</v>
      </c>
      <c r="L6483" t="s">
        <v>214</v>
      </c>
    </row>
    <row r="6484" spans="11:12">
      <c r="K6484" s="435">
        <v>21545</v>
      </c>
      <c r="L6484" t="s">
        <v>214</v>
      </c>
    </row>
    <row r="6485" spans="11:12">
      <c r="K6485" s="435">
        <v>21550</v>
      </c>
      <c r="L6485" t="s">
        <v>214</v>
      </c>
    </row>
    <row r="6486" spans="11:12">
      <c r="K6486" s="435">
        <v>21555</v>
      </c>
      <c r="L6486" t="s">
        <v>214</v>
      </c>
    </row>
    <row r="6487" spans="11:12">
      <c r="K6487" s="435">
        <v>21557</v>
      </c>
      <c r="L6487" t="s">
        <v>214</v>
      </c>
    </row>
    <row r="6488" spans="11:12">
      <c r="K6488" s="435">
        <v>21561</v>
      </c>
      <c r="L6488" t="s">
        <v>214</v>
      </c>
    </row>
    <row r="6489" spans="11:12">
      <c r="K6489" s="435">
        <v>21562</v>
      </c>
      <c r="L6489" t="s">
        <v>214</v>
      </c>
    </row>
    <row r="6490" spans="11:12">
      <c r="K6490" s="435">
        <v>21601</v>
      </c>
      <c r="L6490" t="s">
        <v>208</v>
      </c>
    </row>
    <row r="6491" spans="11:12">
      <c r="K6491" s="435">
        <v>21607</v>
      </c>
      <c r="L6491" t="s">
        <v>208</v>
      </c>
    </row>
    <row r="6492" spans="11:12">
      <c r="K6492" s="435">
        <v>21610</v>
      </c>
      <c r="L6492" t="s">
        <v>208</v>
      </c>
    </row>
    <row r="6493" spans="11:12">
      <c r="K6493" s="435">
        <v>21612</v>
      </c>
      <c r="L6493" t="s">
        <v>208</v>
      </c>
    </row>
    <row r="6494" spans="11:12">
      <c r="K6494" s="435">
        <v>21613</v>
      </c>
      <c r="L6494" t="s">
        <v>208</v>
      </c>
    </row>
    <row r="6495" spans="11:12">
      <c r="K6495" s="435">
        <v>21617</v>
      </c>
      <c r="L6495" t="s">
        <v>208</v>
      </c>
    </row>
    <row r="6496" spans="11:12">
      <c r="K6496" s="435">
        <v>21619</v>
      </c>
      <c r="L6496" t="s">
        <v>208</v>
      </c>
    </row>
    <row r="6497" spans="11:12">
      <c r="K6497" s="435">
        <v>21620</v>
      </c>
      <c r="L6497" t="s">
        <v>208</v>
      </c>
    </row>
    <row r="6498" spans="11:12">
      <c r="K6498" s="435">
        <v>21622</v>
      </c>
      <c r="L6498" t="s">
        <v>208</v>
      </c>
    </row>
    <row r="6499" spans="11:12">
      <c r="K6499" s="435">
        <v>21623</v>
      </c>
      <c r="L6499" t="s">
        <v>208</v>
      </c>
    </row>
    <row r="6500" spans="11:12">
      <c r="K6500" s="435">
        <v>21624</v>
      </c>
      <c r="L6500" t="s">
        <v>208</v>
      </c>
    </row>
    <row r="6501" spans="11:12">
      <c r="K6501" s="435">
        <v>21625</v>
      </c>
      <c r="L6501" t="s">
        <v>208</v>
      </c>
    </row>
    <row r="6502" spans="11:12">
      <c r="K6502" s="435">
        <v>21626</v>
      </c>
      <c r="L6502" t="s">
        <v>208</v>
      </c>
    </row>
    <row r="6503" spans="11:12">
      <c r="K6503" s="435">
        <v>21627</v>
      </c>
      <c r="L6503" t="s">
        <v>208</v>
      </c>
    </row>
    <row r="6504" spans="11:12">
      <c r="K6504" s="435">
        <v>21628</v>
      </c>
      <c r="L6504" t="s">
        <v>208</v>
      </c>
    </row>
    <row r="6505" spans="11:12">
      <c r="K6505" s="435">
        <v>21629</v>
      </c>
      <c r="L6505" t="s">
        <v>208</v>
      </c>
    </row>
    <row r="6506" spans="11:12">
      <c r="K6506" s="435">
        <v>21631</v>
      </c>
      <c r="L6506" t="s">
        <v>208</v>
      </c>
    </row>
    <row r="6507" spans="11:12">
      <c r="K6507" s="435">
        <v>21632</v>
      </c>
      <c r="L6507" t="s">
        <v>208</v>
      </c>
    </row>
    <row r="6508" spans="11:12">
      <c r="K6508" s="435">
        <v>21634</v>
      </c>
      <c r="L6508" t="s">
        <v>208</v>
      </c>
    </row>
    <row r="6509" spans="11:12">
      <c r="K6509" s="435">
        <v>21635</v>
      </c>
      <c r="L6509" t="s">
        <v>208</v>
      </c>
    </row>
    <row r="6510" spans="11:12">
      <c r="K6510" s="435">
        <v>21636</v>
      </c>
      <c r="L6510" t="s">
        <v>208</v>
      </c>
    </row>
    <row r="6511" spans="11:12">
      <c r="K6511" s="435">
        <v>21638</v>
      </c>
      <c r="L6511" t="s">
        <v>208</v>
      </c>
    </row>
    <row r="6512" spans="11:12">
      <c r="K6512" s="435">
        <v>21639</v>
      </c>
      <c r="L6512" t="s">
        <v>208</v>
      </c>
    </row>
    <row r="6513" spans="11:12">
      <c r="K6513" s="435">
        <v>21640</v>
      </c>
      <c r="L6513" t="s">
        <v>208</v>
      </c>
    </row>
    <row r="6514" spans="11:12">
      <c r="K6514" s="435">
        <v>21641</v>
      </c>
      <c r="L6514" t="s">
        <v>208</v>
      </c>
    </row>
    <row r="6515" spans="11:12">
      <c r="K6515" s="435">
        <v>21643</v>
      </c>
      <c r="L6515" t="s">
        <v>208</v>
      </c>
    </row>
    <row r="6516" spans="11:12">
      <c r="K6516" s="435">
        <v>21644</v>
      </c>
      <c r="L6516" t="s">
        <v>208</v>
      </c>
    </row>
    <row r="6517" spans="11:12">
      <c r="K6517" s="435">
        <v>21645</v>
      </c>
      <c r="L6517" t="s">
        <v>208</v>
      </c>
    </row>
    <row r="6518" spans="11:12">
      <c r="K6518" s="435">
        <v>21647</v>
      </c>
      <c r="L6518" t="s">
        <v>208</v>
      </c>
    </row>
    <row r="6519" spans="11:12">
      <c r="K6519" s="435">
        <v>21648</v>
      </c>
      <c r="L6519" t="s">
        <v>208</v>
      </c>
    </row>
    <row r="6520" spans="11:12">
      <c r="K6520" s="435">
        <v>21649</v>
      </c>
      <c r="L6520" t="s">
        <v>208</v>
      </c>
    </row>
    <row r="6521" spans="11:12">
      <c r="K6521" s="435">
        <v>21650</v>
      </c>
      <c r="L6521" t="s">
        <v>208</v>
      </c>
    </row>
    <row r="6522" spans="11:12">
      <c r="K6522" s="435">
        <v>21651</v>
      </c>
      <c r="L6522" t="s">
        <v>208</v>
      </c>
    </row>
    <row r="6523" spans="11:12">
      <c r="K6523" s="435">
        <v>21652</v>
      </c>
      <c r="L6523" t="s">
        <v>208</v>
      </c>
    </row>
    <row r="6524" spans="11:12">
      <c r="K6524" s="435">
        <v>21653</v>
      </c>
      <c r="L6524" t="s">
        <v>208</v>
      </c>
    </row>
    <row r="6525" spans="11:12">
      <c r="K6525" s="435">
        <v>21654</v>
      </c>
      <c r="L6525" t="s">
        <v>208</v>
      </c>
    </row>
    <row r="6526" spans="11:12">
      <c r="K6526" s="435">
        <v>21655</v>
      </c>
      <c r="L6526" t="s">
        <v>208</v>
      </c>
    </row>
    <row r="6527" spans="11:12">
      <c r="K6527" s="435">
        <v>21657</v>
      </c>
      <c r="L6527" t="s">
        <v>208</v>
      </c>
    </row>
    <row r="6528" spans="11:12">
      <c r="K6528" s="435">
        <v>21658</v>
      </c>
      <c r="L6528" t="s">
        <v>208</v>
      </c>
    </row>
    <row r="6529" spans="11:12">
      <c r="K6529" s="435">
        <v>21659</v>
      </c>
      <c r="L6529" t="s">
        <v>208</v>
      </c>
    </row>
    <row r="6530" spans="11:12">
      <c r="K6530" s="435">
        <v>21660</v>
      </c>
      <c r="L6530" t="s">
        <v>208</v>
      </c>
    </row>
    <row r="6531" spans="11:12">
      <c r="K6531" s="435">
        <v>21661</v>
      </c>
      <c r="L6531" t="s">
        <v>208</v>
      </c>
    </row>
    <row r="6532" spans="11:12">
      <c r="K6532" s="435">
        <v>21662</v>
      </c>
      <c r="L6532" t="s">
        <v>208</v>
      </c>
    </row>
    <row r="6533" spans="11:12">
      <c r="K6533" s="435">
        <v>21663</v>
      </c>
      <c r="L6533" t="s">
        <v>208</v>
      </c>
    </row>
    <row r="6534" spans="11:12">
      <c r="K6534" s="435">
        <v>21664</v>
      </c>
      <c r="L6534" t="s">
        <v>208</v>
      </c>
    </row>
    <row r="6535" spans="11:12">
      <c r="K6535" s="435">
        <v>21665</v>
      </c>
      <c r="L6535" t="s">
        <v>208</v>
      </c>
    </row>
    <row r="6536" spans="11:12">
      <c r="K6536" s="435">
        <v>21666</v>
      </c>
      <c r="L6536" t="s">
        <v>208</v>
      </c>
    </row>
    <row r="6537" spans="11:12">
      <c r="K6537" s="435">
        <v>21667</v>
      </c>
      <c r="L6537" t="s">
        <v>208</v>
      </c>
    </row>
    <row r="6538" spans="11:12">
      <c r="K6538" s="435">
        <v>21668</v>
      </c>
      <c r="L6538" t="s">
        <v>208</v>
      </c>
    </row>
    <row r="6539" spans="11:12">
      <c r="K6539" s="435">
        <v>21669</v>
      </c>
      <c r="L6539" t="s">
        <v>208</v>
      </c>
    </row>
    <row r="6540" spans="11:12">
      <c r="K6540" s="435">
        <v>21671</v>
      </c>
      <c r="L6540" t="s">
        <v>208</v>
      </c>
    </row>
    <row r="6541" spans="11:12">
      <c r="K6541" s="435">
        <v>21672</v>
      </c>
      <c r="L6541" t="s">
        <v>208</v>
      </c>
    </row>
    <row r="6542" spans="11:12">
      <c r="K6542" s="435">
        <v>21673</v>
      </c>
      <c r="L6542" t="s">
        <v>208</v>
      </c>
    </row>
    <row r="6543" spans="11:12">
      <c r="K6543" s="435">
        <v>21675</v>
      </c>
      <c r="L6543" t="s">
        <v>208</v>
      </c>
    </row>
    <row r="6544" spans="11:12">
      <c r="K6544" s="435">
        <v>21676</v>
      </c>
      <c r="L6544" t="s">
        <v>208</v>
      </c>
    </row>
    <row r="6545" spans="11:12">
      <c r="K6545" s="435">
        <v>21677</v>
      </c>
      <c r="L6545" t="s">
        <v>208</v>
      </c>
    </row>
    <row r="6546" spans="11:12">
      <c r="K6546" s="435">
        <v>21678</v>
      </c>
      <c r="L6546" t="s">
        <v>208</v>
      </c>
    </row>
    <row r="6547" spans="11:12">
      <c r="K6547" s="435">
        <v>21679</v>
      </c>
      <c r="L6547" t="s">
        <v>208</v>
      </c>
    </row>
    <row r="6548" spans="11:12">
      <c r="K6548" s="435">
        <v>21701</v>
      </c>
      <c r="L6548" t="s">
        <v>208</v>
      </c>
    </row>
    <row r="6549" spans="11:12">
      <c r="K6549" s="435">
        <v>21702</v>
      </c>
      <c r="L6549" t="s">
        <v>208</v>
      </c>
    </row>
    <row r="6550" spans="11:12">
      <c r="K6550" s="435">
        <v>21703</v>
      </c>
      <c r="L6550" t="s">
        <v>208</v>
      </c>
    </row>
    <row r="6551" spans="11:12">
      <c r="K6551" s="435">
        <v>21704</v>
      </c>
      <c r="L6551" t="s">
        <v>208</v>
      </c>
    </row>
    <row r="6552" spans="11:12">
      <c r="K6552" s="435">
        <v>21705</v>
      </c>
      <c r="L6552" t="s">
        <v>208</v>
      </c>
    </row>
    <row r="6553" spans="11:12">
      <c r="K6553" s="435">
        <v>21710</v>
      </c>
      <c r="L6553" t="s">
        <v>208</v>
      </c>
    </row>
    <row r="6554" spans="11:12">
      <c r="K6554" s="435">
        <v>21711</v>
      </c>
      <c r="L6554" t="s">
        <v>208</v>
      </c>
    </row>
    <row r="6555" spans="11:12">
      <c r="K6555" s="435">
        <v>21713</v>
      </c>
      <c r="L6555" t="s">
        <v>208</v>
      </c>
    </row>
    <row r="6556" spans="11:12">
      <c r="K6556" s="435">
        <v>21714</v>
      </c>
      <c r="L6556" t="s">
        <v>208</v>
      </c>
    </row>
    <row r="6557" spans="11:12">
      <c r="K6557" s="435">
        <v>21716</v>
      </c>
      <c r="L6557" t="s">
        <v>208</v>
      </c>
    </row>
    <row r="6558" spans="11:12">
      <c r="K6558" s="435">
        <v>21717</v>
      </c>
      <c r="L6558" t="s">
        <v>208</v>
      </c>
    </row>
    <row r="6559" spans="11:12">
      <c r="K6559" s="435">
        <v>21718</v>
      </c>
      <c r="L6559" t="s">
        <v>208</v>
      </c>
    </row>
    <row r="6560" spans="11:12">
      <c r="K6560" s="435">
        <v>21719</v>
      </c>
      <c r="L6560" t="s">
        <v>208</v>
      </c>
    </row>
    <row r="6561" spans="11:12">
      <c r="K6561" s="435">
        <v>21722</v>
      </c>
      <c r="L6561" t="s">
        <v>214</v>
      </c>
    </row>
    <row r="6562" spans="11:12">
      <c r="K6562" s="435">
        <v>21723</v>
      </c>
      <c r="L6562" t="s">
        <v>208</v>
      </c>
    </row>
    <row r="6563" spans="11:12">
      <c r="K6563" s="435">
        <v>21727</v>
      </c>
      <c r="L6563" t="s">
        <v>208</v>
      </c>
    </row>
    <row r="6564" spans="11:12">
      <c r="K6564" s="435">
        <v>21733</v>
      </c>
      <c r="L6564" t="s">
        <v>208</v>
      </c>
    </row>
    <row r="6565" spans="11:12">
      <c r="K6565" s="435">
        <v>21734</v>
      </c>
      <c r="L6565" t="s">
        <v>208</v>
      </c>
    </row>
    <row r="6566" spans="11:12">
      <c r="K6566" s="435">
        <v>21737</v>
      </c>
      <c r="L6566" t="s">
        <v>208</v>
      </c>
    </row>
    <row r="6567" spans="11:12">
      <c r="K6567" s="435">
        <v>21738</v>
      </c>
      <c r="L6567" t="s">
        <v>208</v>
      </c>
    </row>
    <row r="6568" spans="11:12">
      <c r="K6568" s="435">
        <v>21740</v>
      </c>
      <c r="L6568" t="s">
        <v>208</v>
      </c>
    </row>
    <row r="6569" spans="11:12">
      <c r="K6569" s="435">
        <v>21742</v>
      </c>
      <c r="L6569" t="s">
        <v>208</v>
      </c>
    </row>
    <row r="6570" spans="11:12">
      <c r="K6570" s="435">
        <v>21746</v>
      </c>
      <c r="L6570" t="s">
        <v>208</v>
      </c>
    </row>
    <row r="6571" spans="11:12">
      <c r="K6571" s="435">
        <v>21750</v>
      </c>
      <c r="L6571" t="s">
        <v>208</v>
      </c>
    </row>
    <row r="6572" spans="11:12">
      <c r="K6572" s="435">
        <v>21754</v>
      </c>
      <c r="L6572" t="s">
        <v>208</v>
      </c>
    </row>
    <row r="6573" spans="11:12">
      <c r="K6573" s="435">
        <v>21755</v>
      </c>
      <c r="L6573" t="s">
        <v>208</v>
      </c>
    </row>
    <row r="6574" spans="11:12">
      <c r="K6574" s="435">
        <v>21756</v>
      </c>
      <c r="L6574" t="s">
        <v>208</v>
      </c>
    </row>
    <row r="6575" spans="11:12">
      <c r="K6575" s="435">
        <v>21757</v>
      </c>
      <c r="L6575" t="s">
        <v>208</v>
      </c>
    </row>
    <row r="6576" spans="11:12">
      <c r="K6576" s="435">
        <v>21758</v>
      </c>
      <c r="L6576" t="s">
        <v>208</v>
      </c>
    </row>
    <row r="6577" spans="11:12">
      <c r="K6577" s="435">
        <v>21762</v>
      </c>
      <c r="L6577" t="s">
        <v>208</v>
      </c>
    </row>
    <row r="6578" spans="11:12">
      <c r="K6578" s="435">
        <v>21766</v>
      </c>
      <c r="L6578" t="s">
        <v>208</v>
      </c>
    </row>
    <row r="6579" spans="11:12">
      <c r="K6579" s="435">
        <v>21767</v>
      </c>
      <c r="L6579" t="s">
        <v>208</v>
      </c>
    </row>
    <row r="6580" spans="11:12">
      <c r="K6580" s="435">
        <v>21769</v>
      </c>
      <c r="L6580" t="s">
        <v>208</v>
      </c>
    </row>
    <row r="6581" spans="11:12">
      <c r="K6581" s="435">
        <v>21770</v>
      </c>
      <c r="L6581" t="s">
        <v>208</v>
      </c>
    </row>
    <row r="6582" spans="11:12">
      <c r="K6582" s="435">
        <v>21771</v>
      </c>
      <c r="L6582" t="s">
        <v>208</v>
      </c>
    </row>
    <row r="6583" spans="11:12">
      <c r="K6583" s="435">
        <v>21773</v>
      </c>
      <c r="L6583" t="s">
        <v>214</v>
      </c>
    </row>
    <row r="6584" spans="11:12">
      <c r="K6584" s="435">
        <v>21774</v>
      </c>
      <c r="L6584" t="s">
        <v>208</v>
      </c>
    </row>
    <row r="6585" spans="11:12">
      <c r="K6585" s="435">
        <v>21776</v>
      </c>
      <c r="L6585" t="s">
        <v>208</v>
      </c>
    </row>
    <row r="6586" spans="11:12">
      <c r="K6586" s="435">
        <v>21777</v>
      </c>
      <c r="L6586" t="s">
        <v>208</v>
      </c>
    </row>
    <row r="6587" spans="11:12">
      <c r="K6587" s="435">
        <v>21778</v>
      </c>
      <c r="L6587" t="s">
        <v>208</v>
      </c>
    </row>
    <row r="6588" spans="11:12">
      <c r="K6588" s="435">
        <v>21779</v>
      </c>
      <c r="L6588" t="s">
        <v>208</v>
      </c>
    </row>
    <row r="6589" spans="11:12">
      <c r="K6589" s="435">
        <v>21780</v>
      </c>
      <c r="L6589" t="s">
        <v>214</v>
      </c>
    </row>
    <row r="6590" spans="11:12">
      <c r="K6590" s="435">
        <v>21781</v>
      </c>
      <c r="L6590" t="s">
        <v>208</v>
      </c>
    </row>
    <row r="6591" spans="11:12">
      <c r="K6591" s="435">
        <v>21782</v>
      </c>
      <c r="L6591" t="s">
        <v>208</v>
      </c>
    </row>
    <row r="6592" spans="11:12">
      <c r="K6592" s="435">
        <v>21783</v>
      </c>
      <c r="L6592" t="s">
        <v>214</v>
      </c>
    </row>
    <row r="6593" spans="11:12">
      <c r="K6593" s="435">
        <v>21784</v>
      </c>
      <c r="L6593" t="s">
        <v>208</v>
      </c>
    </row>
    <row r="6594" spans="11:12">
      <c r="K6594" s="435">
        <v>21787</v>
      </c>
      <c r="L6594" t="s">
        <v>208</v>
      </c>
    </row>
    <row r="6595" spans="11:12">
      <c r="K6595" s="435">
        <v>21788</v>
      </c>
      <c r="L6595" t="s">
        <v>214</v>
      </c>
    </row>
    <row r="6596" spans="11:12">
      <c r="K6596" s="435">
        <v>21790</v>
      </c>
      <c r="L6596" t="s">
        <v>208</v>
      </c>
    </row>
    <row r="6597" spans="11:12">
      <c r="K6597" s="435">
        <v>21791</v>
      </c>
      <c r="L6597" t="s">
        <v>208</v>
      </c>
    </row>
    <row r="6598" spans="11:12">
      <c r="K6598" s="435">
        <v>21793</v>
      </c>
      <c r="L6598" t="s">
        <v>208</v>
      </c>
    </row>
    <row r="6599" spans="11:12">
      <c r="K6599" s="435">
        <v>21794</v>
      </c>
      <c r="L6599" t="s">
        <v>208</v>
      </c>
    </row>
    <row r="6600" spans="11:12">
      <c r="K6600" s="435">
        <v>21795</v>
      </c>
      <c r="L6600" t="s">
        <v>208</v>
      </c>
    </row>
    <row r="6601" spans="11:12">
      <c r="K6601" s="435">
        <v>21797</v>
      </c>
      <c r="L6601" t="s">
        <v>208</v>
      </c>
    </row>
    <row r="6602" spans="11:12">
      <c r="K6602" s="435">
        <v>21798</v>
      </c>
      <c r="L6602" t="s">
        <v>208</v>
      </c>
    </row>
    <row r="6603" spans="11:12">
      <c r="K6603" s="435">
        <v>21801</v>
      </c>
      <c r="L6603" t="s">
        <v>208</v>
      </c>
    </row>
    <row r="6604" spans="11:12">
      <c r="K6604" s="435">
        <v>21802</v>
      </c>
      <c r="L6604" t="s">
        <v>208</v>
      </c>
    </row>
    <row r="6605" spans="11:12">
      <c r="K6605" s="435">
        <v>21804</v>
      </c>
      <c r="L6605" t="s">
        <v>208</v>
      </c>
    </row>
    <row r="6606" spans="11:12">
      <c r="K6606" s="435">
        <v>21810</v>
      </c>
      <c r="L6606" t="s">
        <v>208</v>
      </c>
    </row>
    <row r="6607" spans="11:12">
      <c r="K6607" s="435">
        <v>21811</v>
      </c>
      <c r="L6607" t="s">
        <v>208</v>
      </c>
    </row>
    <row r="6608" spans="11:12">
      <c r="K6608" s="435">
        <v>21813</v>
      </c>
      <c r="L6608" t="s">
        <v>208</v>
      </c>
    </row>
    <row r="6609" spans="11:12">
      <c r="K6609" s="435">
        <v>21814</v>
      </c>
      <c r="L6609" t="s">
        <v>208</v>
      </c>
    </row>
    <row r="6610" spans="11:12">
      <c r="K6610" s="435">
        <v>21817</v>
      </c>
      <c r="L6610" t="s">
        <v>208</v>
      </c>
    </row>
    <row r="6611" spans="11:12">
      <c r="K6611" s="435">
        <v>21821</v>
      </c>
      <c r="L6611" t="s">
        <v>208</v>
      </c>
    </row>
    <row r="6612" spans="11:12">
      <c r="K6612" s="435">
        <v>21822</v>
      </c>
      <c r="L6612" t="s">
        <v>208</v>
      </c>
    </row>
    <row r="6613" spans="11:12">
      <c r="K6613" s="435">
        <v>21824</v>
      </c>
      <c r="L6613" t="s">
        <v>208</v>
      </c>
    </row>
    <row r="6614" spans="11:12">
      <c r="K6614" s="435">
        <v>21826</v>
      </c>
      <c r="L6614" t="s">
        <v>208</v>
      </c>
    </row>
    <row r="6615" spans="11:12">
      <c r="K6615" s="435">
        <v>21829</v>
      </c>
      <c r="L6615" t="s">
        <v>208</v>
      </c>
    </row>
    <row r="6616" spans="11:12">
      <c r="K6616" s="435">
        <v>21830</v>
      </c>
      <c r="L6616" t="s">
        <v>208</v>
      </c>
    </row>
    <row r="6617" spans="11:12">
      <c r="K6617" s="435">
        <v>21835</v>
      </c>
      <c r="L6617" t="s">
        <v>208</v>
      </c>
    </row>
    <row r="6618" spans="11:12">
      <c r="K6618" s="435">
        <v>21837</v>
      </c>
      <c r="L6618" t="s">
        <v>208</v>
      </c>
    </row>
    <row r="6619" spans="11:12">
      <c r="K6619" s="435">
        <v>21838</v>
      </c>
      <c r="L6619" t="s">
        <v>208</v>
      </c>
    </row>
    <row r="6620" spans="11:12">
      <c r="K6620" s="435">
        <v>21840</v>
      </c>
      <c r="L6620" t="s">
        <v>208</v>
      </c>
    </row>
    <row r="6621" spans="11:12">
      <c r="K6621" s="435">
        <v>21841</v>
      </c>
      <c r="L6621" t="s">
        <v>208</v>
      </c>
    </row>
    <row r="6622" spans="11:12">
      <c r="K6622" s="435">
        <v>21842</v>
      </c>
      <c r="L6622" t="s">
        <v>208</v>
      </c>
    </row>
    <row r="6623" spans="11:12">
      <c r="K6623" s="435">
        <v>21849</v>
      </c>
      <c r="L6623" t="s">
        <v>208</v>
      </c>
    </row>
    <row r="6624" spans="11:12">
      <c r="K6624" s="435">
        <v>21850</v>
      </c>
      <c r="L6624" t="s">
        <v>208</v>
      </c>
    </row>
    <row r="6625" spans="11:12">
      <c r="K6625" s="435">
        <v>21851</v>
      </c>
      <c r="L6625" t="s">
        <v>208</v>
      </c>
    </row>
    <row r="6626" spans="11:12">
      <c r="K6626" s="435">
        <v>21853</v>
      </c>
      <c r="L6626" t="s">
        <v>208</v>
      </c>
    </row>
    <row r="6627" spans="11:12">
      <c r="K6627" s="435">
        <v>21856</v>
      </c>
      <c r="L6627" t="s">
        <v>208</v>
      </c>
    </row>
    <row r="6628" spans="11:12">
      <c r="K6628" s="435">
        <v>21861</v>
      </c>
      <c r="L6628" t="s">
        <v>208</v>
      </c>
    </row>
    <row r="6629" spans="11:12">
      <c r="K6629" s="435">
        <v>21862</v>
      </c>
      <c r="L6629" t="s">
        <v>208</v>
      </c>
    </row>
    <row r="6630" spans="11:12">
      <c r="K6630" s="435">
        <v>21863</v>
      </c>
      <c r="L6630" t="s">
        <v>208</v>
      </c>
    </row>
    <row r="6631" spans="11:12">
      <c r="K6631" s="435">
        <v>21864</v>
      </c>
      <c r="L6631" t="s">
        <v>208</v>
      </c>
    </row>
    <row r="6632" spans="11:12">
      <c r="K6632" s="435">
        <v>21865</v>
      </c>
      <c r="L6632" t="s">
        <v>208</v>
      </c>
    </row>
    <row r="6633" spans="11:12">
      <c r="K6633" s="435">
        <v>21866</v>
      </c>
      <c r="L6633" t="s">
        <v>208</v>
      </c>
    </row>
    <row r="6634" spans="11:12">
      <c r="K6634" s="435">
        <v>21867</v>
      </c>
      <c r="L6634" t="s">
        <v>208</v>
      </c>
    </row>
    <row r="6635" spans="11:12">
      <c r="K6635" s="435">
        <v>21869</v>
      </c>
      <c r="L6635" t="s">
        <v>208</v>
      </c>
    </row>
    <row r="6636" spans="11:12">
      <c r="K6636" s="435">
        <v>21871</v>
      </c>
      <c r="L6636" t="s">
        <v>208</v>
      </c>
    </row>
    <row r="6637" spans="11:12">
      <c r="K6637" s="435">
        <v>21872</v>
      </c>
      <c r="L6637" t="s">
        <v>208</v>
      </c>
    </row>
    <row r="6638" spans="11:12">
      <c r="K6638" s="435">
        <v>21874</v>
      </c>
      <c r="L6638" t="s">
        <v>208</v>
      </c>
    </row>
    <row r="6639" spans="11:12">
      <c r="K6639" s="435">
        <v>21875</v>
      </c>
      <c r="L6639" t="s">
        <v>208</v>
      </c>
    </row>
    <row r="6640" spans="11:12">
      <c r="K6640" s="435">
        <v>21890</v>
      </c>
      <c r="L6640" t="s">
        <v>208</v>
      </c>
    </row>
    <row r="6641" spans="11:12">
      <c r="K6641" s="435">
        <v>21901</v>
      </c>
      <c r="L6641" t="s">
        <v>208</v>
      </c>
    </row>
    <row r="6642" spans="11:12">
      <c r="K6642" s="435">
        <v>21902</v>
      </c>
      <c r="L6642" t="s">
        <v>208</v>
      </c>
    </row>
    <row r="6643" spans="11:12">
      <c r="K6643" s="435">
        <v>21903</v>
      </c>
      <c r="L6643" t="s">
        <v>208</v>
      </c>
    </row>
    <row r="6644" spans="11:12">
      <c r="K6644" s="435">
        <v>21904</v>
      </c>
      <c r="L6644" t="s">
        <v>208</v>
      </c>
    </row>
    <row r="6645" spans="11:12">
      <c r="K6645" s="435">
        <v>21911</v>
      </c>
      <c r="L6645" t="s">
        <v>208</v>
      </c>
    </row>
    <row r="6646" spans="11:12">
      <c r="K6646" s="435">
        <v>21912</v>
      </c>
      <c r="L6646" t="s">
        <v>208</v>
      </c>
    </row>
    <row r="6647" spans="11:12">
      <c r="K6647" s="435">
        <v>21913</v>
      </c>
      <c r="L6647" t="s">
        <v>208</v>
      </c>
    </row>
    <row r="6648" spans="11:12">
      <c r="K6648" s="435">
        <v>21914</v>
      </c>
      <c r="L6648" t="s">
        <v>208</v>
      </c>
    </row>
    <row r="6649" spans="11:12">
      <c r="K6649" s="435">
        <v>21915</v>
      </c>
      <c r="L6649" t="s">
        <v>208</v>
      </c>
    </row>
    <row r="6650" spans="11:12">
      <c r="K6650" s="435">
        <v>21916</v>
      </c>
      <c r="L6650" t="s">
        <v>208</v>
      </c>
    </row>
    <row r="6651" spans="11:12">
      <c r="K6651" s="435">
        <v>21917</v>
      </c>
      <c r="L6651" t="s">
        <v>208</v>
      </c>
    </row>
    <row r="6652" spans="11:12">
      <c r="K6652" s="435">
        <v>21918</v>
      </c>
      <c r="L6652" t="s">
        <v>208</v>
      </c>
    </row>
    <row r="6653" spans="11:12">
      <c r="K6653" s="435">
        <v>21919</v>
      </c>
      <c r="L6653" t="s">
        <v>208</v>
      </c>
    </row>
    <row r="6654" spans="11:12">
      <c r="K6654" s="435">
        <v>21920</v>
      </c>
      <c r="L6654" t="s">
        <v>208</v>
      </c>
    </row>
    <row r="6655" spans="11:12">
      <c r="K6655" s="435">
        <v>21921</v>
      </c>
      <c r="L6655" t="s">
        <v>208</v>
      </c>
    </row>
    <row r="6656" spans="11:12">
      <c r="K6656" s="435">
        <v>21930</v>
      </c>
      <c r="L6656" t="s">
        <v>208</v>
      </c>
    </row>
    <row r="6657" spans="11:12">
      <c r="K6657" s="435">
        <v>22003</v>
      </c>
      <c r="L6657" t="s">
        <v>208</v>
      </c>
    </row>
    <row r="6658" spans="11:12">
      <c r="K6658" s="435">
        <v>22015</v>
      </c>
      <c r="L6658" t="s">
        <v>208</v>
      </c>
    </row>
    <row r="6659" spans="11:12">
      <c r="K6659" s="435">
        <v>22025</v>
      </c>
      <c r="L6659" t="s">
        <v>208</v>
      </c>
    </row>
    <row r="6660" spans="11:12">
      <c r="K6660" s="435">
        <v>22026</v>
      </c>
      <c r="L6660" t="s">
        <v>208</v>
      </c>
    </row>
    <row r="6661" spans="11:12">
      <c r="K6661" s="435">
        <v>22027</v>
      </c>
      <c r="L6661" t="s">
        <v>208</v>
      </c>
    </row>
    <row r="6662" spans="11:12">
      <c r="K6662" s="435">
        <v>22030</v>
      </c>
      <c r="L6662" t="s">
        <v>208</v>
      </c>
    </row>
    <row r="6663" spans="11:12">
      <c r="K6663" s="435">
        <v>22031</v>
      </c>
      <c r="L6663" t="s">
        <v>208</v>
      </c>
    </row>
    <row r="6664" spans="11:12">
      <c r="K6664" s="435">
        <v>22032</v>
      </c>
      <c r="L6664" t="s">
        <v>208</v>
      </c>
    </row>
    <row r="6665" spans="11:12">
      <c r="K6665" s="435">
        <v>22033</v>
      </c>
      <c r="L6665" t="s">
        <v>208</v>
      </c>
    </row>
    <row r="6666" spans="11:12">
      <c r="K6666" s="435">
        <v>22035</v>
      </c>
      <c r="L6666" t="s">
        <v>208</v>
      </c>
    </row>
    <row r="6667" spans="11:12">
      <c r="K6667" s="435">
        <v>22039</v>
      </c>
      <c r="L6667" t="s">
        <v>208</v>
      </c>
    </row>
    <row r="6668" spans="11:12">
      <c r="K6668" s="435">
        <v>22041</v>
      </c>
      <c r="L6668" t="s">
        <v>208</v>
      </c>
    </row>
    <row r="6669" spans="11:12">
      <c r="K6669" s="435">
        <v>22042</v>
      </c>
      <c r="L6669" t="s">
        <v>208</v>
      </c>
    </row>
    <row r="6670" spans="11:12">
      <c r="K6670" s="435">
        <v>22043</v>
      </c>
      <c r="L6670" t="s">
        <v>208</v>
      </c>
    </row>
    <row r="6671" spans="11:12">
      <c r="K6671" s="435">
        <v>22044</v>
      </c>
      <c r="L6671" t="s">
        <v>208</v>
      </c>
    </row>
    <row r="6672" spans="11:12">
      <c r="K6672" s="435">
        <v>22046</v>
      </c>
      <c r="L6672" t="s">
        <v>208</v>
      </c>
    </row>
    <row r="6673" spans="11:12">
      <c r="K6673" s="435">
        <v>22060</v>
      </c>
      <c r="L6673" t="s">
        <v>208</v>
      </c>
    </row>
    <row r="6674" spans="11:12">
      <c r="K6674" s="435">
        <v>22066</v>
      </c>
      <c r="L6674" t="s">
        <v>208</v>
      </c>
    </row>
    <row r="6675" spans="11:12">
      <c r="K6675" s="435">
        <v>22079</v>
      </c>
      <c r="L6675" t="s">
        <v>208</v>
      </c>
    </row>
    <row r="6676" spans="11:12">
      <c r="K6676" s="435">
        <v>22101</v>
      </c>
      <c r="L6676" t="s">
        <v>208</v>
      </c>
    </row>
    <row r="6677" spans="11:12">
      <c r="K6677" s="435">
        <v>22102</v>
      </c>
      <c r="L6677" t="s">
        <v>208</v>
      </c>
    </row>
    <row r="6678" spans="11:12">
      <c r="K6678" s="435">
        <v>22124</v>
      </c>
      <c r="L6678" t="s">
        <v>208</v>
      </c>
    </row>
    <row r="6679" spans="11:12">
      <c r="K6679" s="435">
        <v>22125</v>
      </c>
      <c r="L6679" t="s">
        <v>208</v>
      </c>
    </row>
    <row r="6680" spans="11:12">
      <c r="K6680" s="435">
        <v>22134</v>
      </c>
      <c r="L6680" t="s">
        <v>208</v>
      </c>
    </row>
    <row r="6681" spans="11:12">
      <c r="K6681" s="435">
        <v>22150</v>
      </c>
      <c r="L6681" t="s">
        <v>208</v>
      </c>
    </row>
    <row r="6682" spans="11:12">
      <c r="K6682" s="435">
        <v>22151</v>
      </c>
      <c r="L6682" t="s">
        <v>208</v>
      </c>
    </row>
    <row r="6683" spans="11:12">
      <c r="K6683" s="435">
        <v>22152</v>
      </c>
      <c r="L6683" t="s">
        <v>208</v>
      </c>
    </row>
    <row r="6684" spans="11:12">
      <c r="K6684" s="435">
        <v>22153</v>
      </c>
      <c r="L6684" t="s">
        <v>208</v>
      </c>
    </row>
    <row r="6685" spans="11:12">
      <c r="K6685" s="435">
        <v>22172</v>
      </c>
      <c r="L6685" t="s">
        <v>208</v>
      </c>
    </row>
    <row r="6686" spans="11:12">
      <c r="K6686" s="435">
        <v>22180</v>
      </c>
      <c r="L6686" t="s">
        <v>208</v>
      </c>
    </row>
    <row r="6687" spans="11:12">
      <c r="K6687" s="435">
        <v>22181</v>
      </c>
      <c r="L6687" t="s">
        <v>208</v>
      </c>
    </row>
    <row r="6688" spans="11:12">
      <c r="K6688" s="435">
        <v>22182</v>
      </c>
      <c r="L6688" t="s">
        <v>208</v>
      </c>
    </row>
    <row r="6689" spans="11:12">
      <c r="K6689" s="435">
        <v>22185</v>
      </c>
      <c r="L6689" t="s">
        <v>208</v>
      </c>
    </row>
    <row r="6690" spans="11:12">
      <c r="K6690" s="435">
        <v>22191</v>
      </c>
      <c r="L6690" t="s">
        <v>208</v>
      </c>
    </row>
    <row r="6691" spans="11:12">
      <c r="K6691" s="435">
        <v>22192</v>
      </c>
      <c r="L6691" t="s">
        <v>208</v>
      </c>
    </row>
    <row r="6692" spans="11:12">
      <c r="K6692" s="435">
        <v>22193</v>
      </c>
      <c r="L6692" t="s">
        <v>208</v>
      </c>
    </row>
    <row r="6693" spans="11:12">
      <c r="K6693" s="435">
        <v>22201</v>
      </c>
      <c r="L6693" t="s">
        <v>208</v>
      </c>
    </row>
    <row r="6694" spans="11:12">
      <c r="K6694" s="435">
        <v>22202</v>
      </c>
      <c r="L6694" t="s">
        <v>208</v>
      </c>
    </row>
    <row r="6695" spans="11:12">
      <c r="K6695" s="435">
        <v>22203</v>
      </c>
      <c r="L6695" t="s">
        <v>208</v>
      </c>
    </row>
    <row r="6696" spans="11:12">
      <c r="K6696" s="435">
        <v>22204</v>
      </c>
      <c r="L6696" t="s">
        <v>208</v>
      </c>
    </row>
    <row r="6697" spans="11:12">
      <c r="K6697" s="435">
        <v>22205</v>
      </c>
      <c r="L6697" t="s">
        <v>208</v>
      </c>
    </row>
    <row r="6698" spans="11:12">
      <c r="K6698" s="435">
        <v>22206</v>
      </c>
      <c r="L6698" t="s">
        <v>208</v>
      </c>
    </row>
    <row r="6699" spans="11:12">
      <c r="K6699" s="435">
        <v>22207</v>
      </c>
      <c r="L6699" t="s">
        <v>208</v>
      </c>
    </row>
    <row r="6700" spans="11:12">
      <c r="K6700" s="435">
        <v>22209</v>
      </c>
      <c r="L6700" t="s">
        <v>208</v>
      </c>
    </row>
    <row r="6701" spans="11:12">
      <c r="K6701" s="435">
        <v>22211</v>
      </c>
      <c r="L6701" t="s">
        <v>208</v>
      </c>
    </row>
    <row r="6702" spans="11:12">
      <c r="K6702" s="435">
        <v>22213</v>
      </c>
      <c r="L6702" t="s">
        <v>208</v>
      </c>
    </row>
    <row r="6703" spans="11:12">
      <c r="K6703" s="435">
        <v>22214</v>
      </c>
      <c r="L6703" t="s">
        <v>208</v>
      </c>
    </row>
    <row r="6704" spans="11:12">
      <c r="K6704" s="435">
        <v>22301</v>
      </c>
      <c r="L6704" t="s">
        <v>208</v>
      </c>
    </row>
    <row r="6705" spans="11:12">
      <c r="K6705" s="435">
        <v>22302</v>
      </c>
      <c r="L6705" t="s">
        <v>208</v>
      </c>
    </row>
    <row r="6706" spans="11:12">
      <c r="K6706" s="435">
        <v>22303</v>
      </c>
      <c r="L6706" t="s">
        <v>208</v>
      </c>
    </row>
    <row r="6707" spans="11:12">
      <c r="K6707" s="435">
        <v>22304</v>
      </c>
      <c r="L6707" t="s">
        <v>208</v>
      </c>
    </row>
    <row r="6708" spans="11:12">
      <c r="K6708" s="435">
        <v>22305</v>
      </c>
      <c r="L6708" t="s">
        <v>208</v>
      </c>
    </row>
    <row r="6709" spans="11:12">
      <c r="K6709" s="435">
        <v>22306</v>
      </c>
      <c r="L6709" t="s">
        <v>208</v>
      </c>
    </row>
    <row r="6710" spans="11:12">
      <c r="K6710" s="435">
        <v>22307</v>
      </c>
      <c r="L6710" t="s">
        <v>208</v>
      </c>
    </row>
    <row r="6711" spans="11:12">
      <c r="K6711" s="435">
        <v>22308</v>
      </c>
      <c r="L6711" t="s">
        <v>208</v>
      </c>
    </row>
    <row r="6712" spans="11:12">
      <c r="K6712" s="435">
        <v>22309</v>
      </c>
      <c r="L6712" t="s">
        <v>208</v>
      </c>
    </row>
    <row r="6713" spans="11:12">
      <c r="K6713" s="435">
        <v>22310</v>
      </c>
      <c r="L6713" t="s">
        <v>208</v>
      </c>
    </row>
    <row r="6714" spans="11:12">
      <c r="K6714" s="435">
        <v>22311</v>
      </c>
      <c r="L6714" t="s">
        <v>208</v>
      </c>
    </row>
    <row r="6715" spans="11:12">
      <c r="K6715" s="435">
        <v>22312</v>
      </c>
      <c r="L6715" t="s">
        <v>208</v>
      </c>
    </row>
    <row r="6716" spans="11:12">
      <c r="K6716" s="435">
        <v>22314</v>
      </c>
      <c r="L6716" t="s">
        <v>208</v>
      </c>
    </row>
    <row r="6717" spans="11:12">
      <c r="K6717" s="435">
        <v>22315</v>
      </c>
      <c r="L6717" t="s">
        <v>208</v>
      </c>
    </row>
    <row r="6718" spans="11:12">
      <c r="K6718" s="435">
        <v>22401</v>
      </c>
      <c r="L6718" t="s">
        <v>208</v>
      </c>
    </row>
    <row r="6719" spans="11:12">
      <c r="K6719" s="435">
        <v>22405</v>
      </c>
      <c r="L6719" t="s">
        <v>208</v>
      </c>
    </row>
    <row r="6720" spans="11:12">
      <c r="K6720" s="435">
        <v>22406</v>
      </c>
      <c r="L6720" t="s">
        <v>208</v>
      </c>
    </row>
    <row r="6721" spans="11:12">
      <c r="K6721" s="435">
        <v>22407</v>
      </c>
      <c r="L6721" t="s">
        <v>208</v>
      </c>
    </row>
    <row r="6722" spans="11:12">
      <c r="K6722" s="435">
        <v>22408</v>
      </c>
      <c r="L6722" t="s">
        <v>208</v>
      </c>
    </row>
    <row r="6723" spans="11:12">
      <c r="K6723" s="435">
        <v>22427</v>
      </c>
      <c r="L6723" t="s">
        <v>208</v>
      </c>
    </row>
    <row r="6724" spans="11:12">
      <c r="K6724" s="435">
        <v>22432</v>
      </c>
      <c r="L6724" t="s">
        <v>208</v>
      </c>
    </row>
    <row r="6725" spans="11:12">
      <c r="K6725" s="435">
        <v>22433</v>
      </c>
      <c r="L6725" t="s">
        <v>208</v>
      </c>
    </row>
    <row r="6726" spans="11:12">
      <c r="K6726" s="435">
        <v>22435</v>
      </c>
      <c r="L6726" t="s">
        <v>208</v>
      </c>
    </row>
    <row r="6727" spans="11:12">
      <c r="K6727" s="435">
        <v>22436</v>
      </c>
      <c r="L6727" t="s">
        <v>208</v>
      </c>
    </row>
    <row r="6728" spans="11:12">
      <c r="K6728" s="435">
        <v>22437</v>
      </c>
      <c r="L6728" t="s">
        <v>208</v>
      </c>
    </row>
    <row r="6729" spans="11:12">
      <c r="K6729" s="435">
        <v>22438</v>
      </c>
      <c r="L6729" t="s">
        <v>208</v>
      </c>
    </row>
    <row r="6730" spans="11:12">
      <c r="K6730" s="435">
        <v>22443</v>
      </c>
      <c r="L6730" t="s">
        <v>208</v>
      </c>
    </row>
    <row r="6731" spans="11:12">
      <c r="K6731" s="435">
        <v>22448</v>
      </c>
      <c r="L6731" t="s">
        <v>208</v>
      </c>
    </row>
    <row r="6732" spans="11:12">
      <c r="K6732" s="435">
        <v>22454</v>
      </c>
      <c r="L6732" t="s">
        <v>208</v>
      </c>
    </row>
    <row r="6733" spans="11:12">
      <c r="K6733" s="435">
        <v>22460</v>
      </c>
      <c r="L6733" t="s">
        <v>208</v>
      </c>
    </row>
    <row r="6734" spans="11:12">
      <c r="K6734" s="435">
        <v>22469</v>
      </c>
      <c r="L6734" t="s">
        <v>208</v>
      </c>
    </row>
    <row r="6735" spans="11:12">
      <c r="K6735" s="435">
        <v>22473</v>
      </c>
      <c r="L6735" t="s">
        <v>208</v>
      </c>
    </row>
    <row r="6736" spans="11:12">
      <c r="K6736" s="435">
        <v>22476</v>
      </c>
      <c r="L6736" t="s">
        <v>208</v>
      </c>
    </row>
    <row r="6737" spans="11:12">
      <c r="K6737" s="435">
        <v>22480</v>
      </c>
      <c r="L6737" t="s">
        <v>208</v>
      </c>
    </row>
    <row r="6738" spans="11:12">
      <c r="K6738" s="435">
        <v>22482</v>
      </c>
      <c r="L6738" t="s">
        <v>208</v>
      </c>
    </row>
    <row r="6739" spans="11:12">
      <c r="K6739" s="435">
        <v>22485</v>
      </c>
      <c r="L6739" t="s">
        <v>208</v>
      </c>
    </row>
    <row r="6740" spans="11:12">
      <c r="K6740" s="435">
        <v>22488</v>
      </c>
      <c r="L6740" t="s">
        <v>208</v>
      </c>
    </row>
    <row r="6741" spans="11:12">
      <c r="K6741" s="435">
        <v>22503</v>
      </c>
      <c r="L6741" t="s">
        <v>208</v>
      </c>
    </row>
    <row r="6742" spans="11:12">
      <c r="K6742" s="435">
        <v>22504</v>
      </c>
      <c r="L6742" t="s">
        <v>208</v>
      </c>
    </row>
    <row r="6743" spans="11:12">
      <c r="K6743" s="435">
        <v>22508</v>
      </c>
      <c r="L6743" t="s">
        <v>208</v>
      </c>
    </row>
    <row r="6744" spans="11:12">
      <c r="K6744" s="435">
        <v>22509</v>
      </c>
      <c r="L6744" t="s">
        <v>208</v>
      </c>
    </row>
    <row r="6745" spans="11:12">
      <c r="K6745" s="435">
        <v>22511</v>
      </c>
      <c r="L6745" t="s">
        <v>208</v>
      </c>
    </row>
    <row r="6746" spans="11:12">
      <c r="K6746" s="435">
        <v>22514</v>
      </c>
      <c r="L6746" t="s">
        <v>208</v>
      </c>
    </row>
    <row r="6747" spans="11:12">
      <c r="K6747" s="435">
        <v>22520</v>
      </c>
      <c r="L6747" t="s">
        <v>208</v>
      </c>
    </row>
    <row r="6748" spans="11:12">
      <c r="K6748" s="435">
        <v>22529</v>
      </c>
      <c r="L6748" t="s">
        <v>208</v>
      </c>
    </row>
    <row r="6749" spans="11:12">
      <c r="K6749" s="435">
        <v>22530</v>
      </c>
      <c r="L6749" t="s">
        <v>208</v>
      </c>
    </row>
    <row r="6750" spans="11:12">
      <c r="K6750" s="435">
        <v>22534</v>
      </c>
      <c r="L6750" t="s">
        <v>208</v>
      </c>
    </row>
    <row r="6751" spans="11:12">
      <c r="K6751" s="435">
        <v>22535</v>
      </c>
      <c r="L6751" t="s">
        <v>208</v>
      </c>
    </row>
    <row r="6752" spans="11:12">
      <c r="K6752" s="435">
        <v>22538</v>
      </c>
      <c r="L6752" t="s">
        <v>208</v>
      </c>
    </row>
    <row r="6753" spans="11:12">
      <c r="K6753" s="435">
        <v>22539</v>
      </c>
      <c r="L6753" t="s">
        <v>208</v>
      </c>
    </row>
    <row r="6754" spans="11:12">
      <c r="K6754" s="435">
        <v>22542</v>
      </c>
      <c r="L6754" t="s">
        <v>208</v>
      </c>
    </row>
    <row r="6755" spans="11:12">
      <c r="K6755" s="435">
        <v>22546</v>
      </c>
      <c r="L6755" t="s">
        <v>208</v>
      </c>
    </row>
    <row r="6756" spans="11:12">
      <c r="K6756" s="435">
        <v>22548</v>
      </c>
      <c r="L6756" t="s">
        <v>208</v>
      </c>
    </row>
    <row r="6757" spans="11:12">
      <c r="K6757" s="435">
        <v>22551</v>
      </c>
      <c r="L6757" t="s">
        <v>208</v>
      </c>
    </row>
    <row r="6758" spans="11:12">
      <c r="K6758" s="435">
        <v>22553</v>
      </c>
      <c r="L6758" t="s">
        <v>208</v>
      </c>
    </row>
    <row r="6759" spans="11:12">
      <c r="K6759" s="435">
        <v>22554</v>
      </c>
      <c r="L6759" t="s">
        <v>208</v>
      </c>
    </row>
    <row r="6760" spans="11:12">
      <c r="K6760" s="435">
        <v>22556</v>
      </c>
      <c r="L6760" t="s">
        <v>208</v>
      </c>
    </row>
    <row r="6761" spans="11:12">
      <c r="K6761" s="435">
        <v>22560</v>
      </c>
      <c r="L6761" t="s">
        <v>208</v>
      </c>
    </row>
    <row r="6762" spans="11:12">
      <c r="K6762" s="435">
        <v>22567</v>
      </c>
      <c r="L6762" t="s">
        <v>208</v>
      </c>
    </row>
    <row r="6763" spans="11:12">
      <c r="K6763" s="435">
        <v>22572</v>
      </c>
      <c r="L6763" t="s">
        <v>208</v>
      </c>
    </row>
    <row r="6764" spans="11:12">
      <c r="K6764" s="435">
        <v>22576</v>
      </c>
      <c r="L6764" t="s">
        <v>208</v>
      </c>
    </row>
    <row r="6765" spans="11:12">
      <c r="K6765" s="435">
        <v>22578</v>
      </c>
      <c r="L6765" t="s">
        <v>208</v>
      </c>
    </row>
    <row r="6766" spans="11:12">
      <c r="K6766" s="435">
        <v>22579</v>
      </c>
      <c r="L6766" t="s">
        <v>208</v>
      </c>
    </row>
    <row r="6767" spans="11:12">
      <c r="K6767" s="435">
        <v>22580</v>
      </c>
      <c r="L6767" t="s">
        <v>208</v>
      </c>
    </row>
    <row r="6768" spans="11:12">
      <c r="K6768" s="435">
        <v>22601</v>
      </c>
      <c r="L6768" t="s">
        <v>208</v>
      </c>
    </row>
    <row r="6769" spans="11:12">
      <c r="K6769" s="435">
        <v>22602</v>
      </c>
      <c r="L6769" t="s">
        <v>208</v>
      </c>
    </row>
    <row r="6770" spans="11:12">
      <c r="K6770" s="435">
        <v>22603</v>
      </c>
      <c r="L6770" t="s">
        <v>208</v>
      </c>
    </row>
    <row r="6771" spans="11:12">
      <c r="K6771" s="435">
        <v>22610</v>
      </c>
      <c r="L6771" t="s">
        <v>208</v>
      </c>
    </row>
    <row r="6772" spans="11:12">
      <c r="K6772" s="435">
        <v>22611</v>
      </c>
      <c r="L6772" t="s">
        <v>208</v>
      </c>
    </row>
    <row r="6773" spans="11:12">
      <c r="K6773" s="435">
        <v>22620</v>
      </c>
      <c r="L6773" t="s">
        <v>208</v>
      </c>
    </row>
    <row r="6774" spans="11:12">
      <c r="K6774" s="435">
        <v>22623</v>
      </c>
      <c r="L6774" t="s">
        <v>208</v>
      </c>
    </row>
    <row r="6775" spans="11:12">
      <c r="K6775" s="435">
        <v>22624</v>
      </c>
      <c r="L6775" t="s">
        <v>208</v>
      </c>
    </row>
    <row r="6776" spans="11:12">
      <c r="K6776" s="435">
        <v>22625</v>
      </c>
      <c r="L6776" t="s">
        <v>214</v>
      </c>
    </row>
    <row r="6777" spans="11:12">
      <c r="K6777" s="435">
        <v>22627</v>
      </c>
      <c r="L6777" t="s">
        <v>208</v>
      </c>
    </row>
    <row r="6778" spans="11:12">
      <c r="K6778" s="435">
        <v>22630</v>
      </c>
      <c r="L6778" t="s">
        <v>208</v>
      </c>
    </row>
    <row r="6779" spans="11:12">
      <c r="K6779" s="435">
        <v>22637</v>
      </c>
      <c r="L6779" t="s">
        <v>208</v>
      </c>
    </row>
    <row r="6780" spans="11:12">
      <c r="K6780" s="435">
        <v>22639</v>
      </c>
      <c r="L6780" t="s">
        <v>208</v>
      </c>
    </row>
    <row r="6781" spans="11:12">
      <c r="K6781" s="435">
        <v>22640</v>
      </c>
      <c r="L6781" t="s">
        <v>208</v>
      </c>
    </row>
    <row r="6782" spans="11:12">
      <c r="K6782" s="435">
        <v>22641</v>
      </c>
      <c r="L6782" t="s">
        <v>208</v>
      </c>
    </row>
    <row r="6783" spans="11:12">
      <c r="K6783" s="435">
        <v>22642</v>
      </c>
      <c r="L6783" t="s">
        <v>208</v>
      </c>
    </row>
    <row r="6784" spans="11:12">
      <c r="K6784" s="435">
        <v>22643</v>
      </c>
      <c r="L6784" t="s">
        <v>208</v>
      </c>
    </row>
    <row r="6785" spans="11:12">
      <c r="K6785" s="435">
        <v>22644</v>
      </c>
      <c r="L6785" t="s">
        <v>208</v>
      </c>
    </row>
    <row r="6786" spans="11:12">
      <c r="K6786" s="435">
        <v>22645</v>
      </c>
      <c r="L6786" t="s">
        <v>208</v>
      </c>
    </row>
    <row r="6787" spans="11:12">
      <c r="K6787" s="435">
        <v>22646</v>
      </c>
      <c r="L6787" t="s">
        <v>208</v>
      </c>
    </row>
    <row r="6788" spans="11:12">
      <c r="K6788" s="435">
        <v>22650</v>
      </c>
      <c r="L6788" t="s">
        <v>208</v>
      </c>
    </row>
    <row r="6789" spans="11:12">
      <c r="K6789" s="435">
        <v>22652</v>
      </c>
      <c r="L6789" t="s">
        <v>208</v>
      </c>
    </row>
    <row r="6790" spans="11:12">
      <c r="K6790" s="435">
        <v>22654</v>
      </c>
      <c r="L6790" t="s">
        <v>208</v>
      </c>
    </row>
    <row r="6791" spans="11:12">
      <c r="K6791" s="435">
        <v>22655</v>
      </c>
      <c r="L6791" t="s">
        <v>208</v>
      </c>
    </row>
    <row r="6792" spans="11:12">
      <c r="K6792" s="435">
        <v>22656</v>
      </c>
      <c r="L6792" t="s">
        <v>208</v>
      </c>
    </row>
    <row r="6793" spans="11:12">
      <c r="K6793" s="435">
        <v>22657</v>
      </c>
      <c r="L6793" t="s">
        <v>208</v>
      </c>
    </row>
    <row r="6794" spans="11:12">
      <c r="K6794" s="435">
        <v>22660</v>
      </c>
      <c r="L6794" t="s">
        <v>208</v>
      </c>
    </row>
    <row r="6795" spans="11:12">
      <c r="K6795" s="435">
        <v>22663</v>
      </c>
      <c r="L6795" t="s">
        <v>208</v>
      </c>
    </row>
    <row r="6796" spans="11:12">
      <c r="K6796" s="435">
        <v>22664</v>
      </c>
      <c r="L6796" t="s">
        <v>208</v>
      </c>
    </row>
    <row r="6797" spans="11:12">
      <c r="K6797" s="435">
        <v>22701</v>
      </c>
      <c r="L6797" t="s">
        <v>208</v>
      </c>
    </row>
    <row r="6798" spans="11:12">
      <c r="K6798" s="435">
        <v>22709</v>
      </c>
      <c r="L6798" t="s">
        <v>208</v>
      </c>
    </row>
    <row r="6799" spans="11:12">
      <c r="K6799" s="435">
        <v>22711</v>
      </c>
      <c r="L6799" t="s">
        <v>208</v>
      </c>
    </row>
    <row r="6800" spans="11:12">
      <c r="K6800" s="435">
        <v>22712</v>
      </c>
      <c r="L6800" t="s">
        <v>208</v>
      </c>
    </row>
    <row r="6801" spans="11:12">
      <c r="K6801" s="435">
        <v>22713</v>
      </c>
      <c r="L6801" t="s">
        <v>208</v>
      </c>
    </row>
    <row r="6802" spans="11:12">
      <c r="K6802" s="435">
        <v>22714</v>
      </c>
      <c r="L6802" t="s">
        <v>208</v>
      </c>
    </row>
    <row r="6803" spans="11:12">
      <c r="K6803" s="435">
        <v>22715</v>
      </c>
      <c r="L6803" t="s">
        <v>208</v>
      </c>
    </row>
    <row r="6804" spans="11:12">
      <c r="K6804" s="435">
        <v>22716</v>
      </c>
      <c r="L6804" t="s">
        <v>208</v>
      </c>
    </row>
    <row r="6805" spans="11:12">
      <c r="K6805" s="435">
        <v>22718</v>
      </c>
      <c r="L6805" t="s">
        <v>208</v>
      </c>
    </row>
    <row r="6806" spans="11:12">
      <c r="K6806" s="435">
        <v>22719</v>
      </c>
      <c r="L6806" t="s">
        <v>208</v>
      </c>
    </row>
    <row r="6807" spans="11:12">
      <c r="K6807" s="435">
        <v>22720</v>
      </c>
      <c r="L6807" t="s">
        <v>208</v>
      </c>
    </row>
    <row r="6808" spans="11:12">
      <c r="K6808" s="435">
        <v>22722</v>
      </c>
      <c r="L6808" t="s">
        <v>208</v>
      </c>
    </row>
    <row r="6809" spans="11:12">
      <c r="K6809" s="435">
        <v>22723</v>
      </c>
      <c r="L6809" t="s">
        <v>208</v>
      </c>
    </row>
    <row r="6810" spans="11:12">
      <c r="K6810" s="435">
        <v>22724</v>
      </c>
      <c r="L6810" t="s">
        <v>208</v>
      </c>
    </row>
    <row r="6811" spans="11:12">
      <c r="K6811" s="435">
        <v>22726</v>
      </c>
      <c r="L6811" t="s">
        <v>208</v>
      </c>
    </row>
    <row r="6812" spans="11:12">
      <c r="K6812" s="435">
        <v>22727</v>
      </c>
      <c r="L6812" t="s">
        <v>208</v>
      </c>
    </row>
    <row r="6813" spans="11:12">
      <c r="K6813" s="435">
        <v>22728</v>
      </c>
      <c r="L6813" t="s">
        <v>208</v>
      </c>
    </row>
    <row r="6814" spans="11:12">
      <c r="K6814" s="435">
        <v>22729</v>
      </c>
      <c r="L6814" t="s">
        <v>208</v>
      </c>
    </row>
    <row r="6815" spans="11:12">
      <c r="K6815" s="435">
        <v>22730</v>
      </c>
      <c r="L6815" t="s">
        <v>208</v>
      </c>
    </row>
    <row r="6816" spans="11:12">
      <c r="K6816" s="435">
        <v>22731</v>
      </c>
      <c r="L6816" t="s">
        <v>208</v>
      </c>
    </row>
    <row r="6817" spans="11:12">
      <c r="K6817" s="435">
        <v>22732</v>
      </c>
      <c r="L6817" t="s">
        <v>208</v>
      </c>
    </row>
    <row r="6818" spans="11:12">
      <c r="K6818" s="435">
        <v>22733</v>
      </c>
      <c r="L6818" t="s">
        <v>208</v>
      </c>
    </row>
    <row r="6819" spans="11:12">
      <c r="K6819" s="435">
        <v>22734</v>
      </c>
      <c r="L6819" t="s">
        <v>208</v>
      </c>
    </row>
    <row r="6820" spans="11:12">
      <c r="K6820" s="435">
        <v>22735</v>
      </c>
      <c r="L6820" t="s">
        <v>208</v>
      </c>
    </row>
    <row r="6821" spans="11:12">
      <c r="K6821" s="435">
        <v>22736</v>
      </c>
      <c r="L6821" t="s">
        <v>208</v>
      </c>
    </row>
    <row r="6822" spans="11:12">
      <c r="K6822" s="435">
        <v>22737</v>
      </c>
      <c r="L6822" t="s">
        <v>208</v>
      </c>
    </row>
    <row r="6823" spans="11:12">
      <c r="K6823" s="435">
        <v>22738</v>
      </c>
      <c r="L6823" t="s">
        <v>208</v>
      </c>
    </row>
    <row r="6824" spans="11:12">
      <c r="K6824" s="435">
        <v>22740</v>
      </c>
      <c r="L6824" t="s">
        <v>208</v>
      </c>
    </row>
    <row r="6825" spans="11:12">
      <c r="K6825" s="435">
        <v>22741</v>
      </c>
      <c r="L6825" t="s">
        <v>208</v>
      </c>
    </row>
    <row r="6826" spans="11:12">
      <c r="K6826" s="435">
        <v>22742</v>
      </c>
      <c r="L6826" t="s">
        <v>208</v>
      </c>
    </row>
    <row r="6827" spans="11:12">
      <c r="K6827" s="435">
        <v>22743</v>
      </c>
      <c r="L6827" t="s">
        <v>208</v>
      </c>
    </row>
    <row r="6828" spans="11:12">
      <c r="K6828" s="435">
        <v>22747</v>
      </c>
      <c r="L6828" t="s">
        <v>208</v>
      </c>
    </row>
    <row r="6829" spans="11:12">
      <c r="K6829" s="435">
        <v>22749</v>
      </c>
      <c r="L6829" t="s">
        <v>208</v>
      </c>
    </row>
    <row r="6830" spans="11:12">
      <c r="K6830" s="435">
        <v>22801</v>
      </c>
      <c r="L6830" t="s">
        <v>208</v>
      </c>
    </row>
    <row r="6831" spans="11:12">
      <c r="K6831" s="435">
        <v>22802</v>
      </c>
      <c r="L6831" t="s">
        <v>208</v>
      </c>
    </row>
    <row r="6832" spans="11:12">
      <c r="K6832" s="435">
        <v>22807</v>
      </c>
      <c r="L6832" t="s">
        <v>208</v>
      </c>
    </row>
    <row r="6833" spans="11:12">
      <c r="K6833" s="435">
        <v>22810</v>
      </c>
      <c r="L6833" t="s">
        <v>208</v>
      </c>
    </row>
    <row r="6834" spans="11:12">
      <c r="K6834" s="435">
        <v>22811</v>
      </c>
      <c r="L6834" t="s">
        <v>208</v>
      </c>
    </row>
    <row r="6835" spans="11:12">
      <c r="K6835" s="435">
        <v>22812</v>
      </c>
      <c r="L6835" t="s">
        <v>208</v>
      </c>
    </row>
    <row r="6836" spans="11:12">
      <c r="K6836" s="435">
        <v>22815</v>
      </c>
      <c r="L6836" t="s">
        <v>208</v>
      </c>
    </row>
    <row r="6837" spans="11:12">
      <c r="K6837" s="435">
        <v>22820</v>
      </c>
      <c r="L6837" t="s">
        <v>208</v>
      </c>
    </row>
    <row r="6838" spans="11:12">
      <c r="K6838" s="435">
        <v>22821</v>
      </c>
      <c r="L6838" t="s">
        <v>208</v>
      </c>
    </row>
    <row r="6839" spans="11:12">
      <c r="K6839" s="435">
        <v>22824</v>
      </c>
      <c r="L6839" t="s">
        <v>208</v>
      </c>
    </row>
    <row r="6840" spans="11:12">
      <c r="K6840" s="435">
        <v>22827</v>
      </c>
      <c r="L6840" t="s">
        <v>208</v>
      </c>
    </row>
    <row r="6841" spans="11:12">
      <c r="K6841" s="435">
        <v>22830</v>
      </c>
      <c r="L6841" t="s">
        <v>208</v>
      </c>
    </row>
    <row r="6842" spans="11:12">
      <c r="K6842" s="435">
        <v>22831</v>
      </c>
      <c r="L6842" t="s">
        <v>208</v>
      </c>
    </row>
    <row r="6843" spans="11:12">
      <c r="K6843" s="435">
        <v>22832</v>
      </c>
      <c r="L6843" t="s">
        <v>208</v>
      </c>
    </row>
    <row r="6844" spans="11:12">
      <c r="K6844" s="435">
        <v>22834</v>
      </c>
      <c r="L6844" t="s">
        <v>208</v>
      </c>
    </row>
    <row r="6845" spans="11:12">
      <c r="K6845" s="435">
        <v>22835</v>
      </c>
      <c r="L6845" t="s">
        <v>208</v>
      </c>
    </row>
    <row r="6846" spans="11:12">
      <c r="K6846" s="435">
        <v>22840</v>
      </c>
      <c r="L6846" t="s">
        <v>208</v>
      </c>
    </row>
    <row r="6847" spans="11:12">
      <c r="K6847" s="435">
        <v>22841</v>
      </c>
      <c r="L6847" t="s">
        <v>208</v>
      </c>
    </row>
    <row r="6848" spans="11:12">
      <c r="K6848" s="435">
        <v>22842</v>
      </c>
      <c r="L6848" t="s">
        <v>208</v>
      </c>
    </row>
    <row r="6849" spans="11:12">
      <c r="K6849" s="435">
        <v>22843</v>
      </c>
      <c r="L6849" t="s">
        <v>208</v>
      </c>
    </row>
    <row r="6850" spans="11:12">
      <c r="K6850" s="435">
        <v>22844</v>
      </c>
      <c r="L6850" t="s">
        <v>208</v>
      </c>
    </row>
    <row r="6851" spans="11:12">
      <c r="K6851" s="435">
        <v>22845</v>
      </c>
      <c r="L6851" t="s">
        <v>208</v>
      </c>
    </row>
    <row r="6852" spans="11:12">
      <c r="K6852" s="435">
        <v>22846</v>
      </c>
      <c r="L6852" t="s">
        <v>208</v>
      </c>
    </row>
    <row r="6853" spans="11:12">
      <c r="K6853" s="435">
        <v>22847</v>
      </c>
      <c r="L6853" t="s">
        <v>208</v>
      </c>
    </row>
    <row r="6854" spans="11:12">
      <c r="K6854" s="435">
        <v>22849</v>
      </c>
      <c r="L6854" t="s">
        <v>208</v>
      </c>
    </row>
    <row r="6855" spans="11:12">
      <c r="K6855" s="435">
        <v>22850</v>
      </c>
      <c r="L6855" t="s">
        <v>208</v>
      </c>
    </row>
    <row r="6856" spans="11:12">
      <c r="K6856" s="435">
        <v>22851</v>
      </c>
      <c r="L6856" t="s">
        <v>208</v>
      </c>
    </row>
    <row r="6857" spans="11:12">
      <c r="K6857" s="435">
        <v>22853</v>
      </c>
      <c r="L6857" t="s">
        <v>208</v>
      </c>
    </row>
    <row r="6858" spans="11:12">
      <c r="K6858" s="435">
        <v>22901</v>
      </c>
      <c r="L6858" t="s">
        <v>208</v>
      </c>
    </row>
    <row r="6859" spans="11:12">
      <c r="K6859" s="435">
        <v>22902</v>
      </c>
      <c r="L6859" t="s">
        <v>208</v>
      </c>
    </row>
    <row r="6860" spans="11:12">
      <c r="K6860" s="435">
        <v>22903</v>
      </c>
      <c r="L6860" t="s">
        <v>208</v>
      </c>
    </row>
    <row r="6861" spans="11:12">
      <c r="K6861" s="435">
        <v>22904</v>
      </c>
      <c r="L6861" t="s">
        <v>208</v>
      </c>
    </row>
    <row r="6862" spans="11:12">
      <c r="K6862" s="435">
        <v>22911</v>
      </c>
      <c r="L6862" t="s">
        <v>208</v>
      </c>
    </row>
    <row r="6863" spans="11:12">
      <c r="K6863" s="435">
        <v>22920</v>
      </c>
      <c r="L6863" t="s">
        <v>208</v>
      </c>
    </row>
    <row r="6864" spans="11:12">
      <c r="K6864" s="435">
        <v>22922</v>
      </c>
      <c r="L6864" t="s">
        <v>208</v>
      </c>
    </row>
    <row r="6865" spans="11:12">
      <c r="K6865" s="435">
        <v>22923</v>
      </c>
      <c r="L6865" t="s">
        <v>208</v>
      </c>
    </row>
    <row r="6866" spans="11:12">
      <c r="K6866" s="435">
        <v>22931</v>
      </c>
      <c r="L6866" t="s">
        <v>208</v>
      </c>
    </row>
    <row r="6867" spans="11:12">
      <c r="K6867" s="435">
        <v>22932</v>
      </c>
      <c r="L6867" t="s">
        <v>208</v>
      </c>
    </row>
    <row r="6868" spans="11:12">
      <c r="K6868" s="435">
        <v>22935</v>
      </c>
      <c r="L6868" t="s">
        <v>208</v>
      </c>
    </row>
    <row r="6869" spans="11:12">
      <c r="K6869" s="435">
        <v>22936</v>
      </c>
      <c r="L6869" t="s">
        <v>208</v>
      </c>
    </row>
    <row r="6870" spans="11:12">
      <c r="K6870" s="435">
        <v>22937</v>
      </c>
      <c r="L6870" t="s">
        <v>208</v>
      </c>
    </row>
    <row r="6871" spans="11:12">
      <c r="K6871" s="435">
        <v>22938</v>
      </c>
      <c r="L6871" t="s">
        <v>208</v>
      </c>
    </row>
    <row r="6872" spans="11:12">
      <c r="K6872" s="435">
        <v>22939</v>
      </c>
      <c r="L6872" t="s">
        <v>208</v>
      </c>
    </row>
    <row r="6873" spans="11:12">
      <c r="K6873" s="435">
        <v>22940</v>
      </c>
      <c r="L6873" t="s">
        <v>208</v>
      </c>
    </row>
    <row r="6874" spans="11:12">
      <c r="K6874" s="435">
        <v>22942</v>
      </c>
      <c r="L6874" t="s">
        <v>208</v>
      </c>
    </row>
    <row r="6875" spans="11:12">
      <c r="K6875" s="435">
        <v>22943</v>
      </c>
      <c r="L6875" t="s">
        <v>208</v>
      </c>
    </row>
    <row r="6876" spans="11:12">
      <c r="K6876" s="435">
        <v>22946</v>
      </c>
      <c r="L6876" t="s">
        <v>208</v>
      </c>
    </row>
    <row r="6877" spans="11:12">
      <c r="K6877" s="435">
        <v>22947</v>
      </c>
      <c r="L6877" t="s">
        <v>208</v>
      </c>
    </row>
    <row r="6878" spans="11:12">
      <c r="K6878" s="435">
        <v>22948</v>
      </c>
      <c r="L6878" t="s">
        <v>208</v>
      </c>
    </row>
    <row r="6879" spans="11:12">
      <c r="K6879" s="435">
        <v>22949</v>
      </c>
      <c r="L6879" t="s">
        <v>208</v>
      </c>
    </row>
    <row r="6880" spans="11:12">
      <c r="K6880" s="435">
        <v>22952</v>
      </c>
      <c r="L6880" t="s">
        <v>208</v>
      </c>
    </row>
    <row r="6881" spans="11:12">
      <c r="K6881" s="435">
        <v>22958</v>
      </c>
      <c r="L6881" t="s">
        <v>208</v>
      </c>
    </row>
    <row r="6882" spans="11:12">
      <c r="K6882" s="435">
        <v>22959</v>
      </c>
      <c r="L6882" t="s">
        <v>208</v>
      </c>
    </row>
    <row r="6883" spans="11:12">
      <c r="K6883" s="435">
        <v>22960</v>
      </c>
      <c r="L6883" t="s">
        <v>208</v>
      </c>
    </row>
    <row r="6884" spans="11:12">
      <c r="K6884" s="435">
        <v>22963</v>
      </c>
      <c r="L6884" t="s">
        <v>208</v>
      </c>
    </row>
    <row r="6885" spans="11:12">
      <c r="K6885" s="435">
        <v>22964</v>
      </c>
      <c r="L6885" t="s">
        <v>208</v>
      </c>
    </row>
    <row r="6886" spans="11:12">
      <c r="K6886" s="435">
        <v>22967</v>
      </c>
      <c r="L6886" t="s">
        <v>208</v>
      </c>
    </row>
    <row r="6887" spans="11:12">
      <c r="K6887" s="435">
        <v>22968</v>
      </c>
      <c r="L6887" t="s">
        <v>208</v>
      </c>
    </row>
    <row r="6888" spans="11:12">
      <c r="K6888" s="435">
        <v>22969</v>
      </c>
      <c r="L6888" t="s">
        <v>208</v>
      </c>
    </row>
    <row r="6889" spans="11:12">
      <c r="K6889" s="435">
        <v>22971</v>
      </c>
      <c r="L6889" t="s">
        <v>208</v>
      </c>
    </row>
    <row r="6890" spans="11:12">
      <c r="K6890" s="435">
        <v>22972</v>
      </c>
      <c r="L6890" t="s">
        <v>208</v>
      </c>
    </row>
    <row r="6891" spans="11:12">
      <c r="K6891" s="435">
        <v>22973</v>
      </c>
      <c r="L6891" t="s">
        <v>208</v>
      </c>
    </row>
    <row r="6892" spans="11:12">
      <c r="K6892" s="435">
        <v>22974</v>
      </c>
      <c r="L6892" t="s">
        <v>208</v>
      </c>
    </row>
    <row r="6893" spans="11:12">
      <c r="K6893" s="435">
        <v>22976</v>
      </c>
      <c r="L6893" t="s">
        <v>208</v>
      </c>
    </row>
    <row r="6894" spans="11:12">
      <c r="K6894" s="435">
        <v>22980</v>
      </c>
      <c r="L6894" t="s">
        <v>208</v>
      </c>
    </row>
    <row r="6895" spans="11:12">
      <c r="K6895" s="435">
        <v>22989</v>
      </c>
      <c r="L6895" t="s">
        <v>208</v>
      </c>
    </row>
    <row r="6896" spans="11:12">
      <c r="K6896" s="435">
        <v>23002</v>
      </c>
      <c r="L6896" t="s">
        <v>208</v>
      </c>
    </row>
    <row r="6897" spans="11:12">
      <c r="K6897" s="435">
        <v>23004</v>
      </c>
      <c r="L6897" t="s">
        <v>208</v>
      </c>
    </row>
    <row r="6898" spans="11:12">
      <c r="K6898" s="435">
        <v>23005</v>
      </c>
      <c r="L6898" t="s">
        <v>208</v>
      </c>
    </row>
    <row r="6899" spans="11:12">
      <c r="K6899" s="435">
        <v>23009</v>
      </c>
      <c r="L6899" t="s">
        <v>208</v>
      </c>
    </row>
    <row r="6900" spans="11:12">
      <c r="K6900" s="435">
        <v>23011</v>
      </c>
      <c r="L6900" t="s">
        <v>208</v>
      </c>
    </row>
    <row r="6901" spans="11:12">
      <c r="K6901" s="435">
        <v>23015</v>
      </c>
      <c r="L6901" t="s">
        <v>208</v>
      </c>
    </row>
    <row r="6902" spans="11:12">
      <c r="K6902" s="435">
        <v>23021</v>
      </c>
      <c r="L6902" t="s">
        <v>208</v>
      </c>
    </row>
    <row r="6903" spans="11:12">
      <c r="K6903" s="435">
        <v>23022</v>
      </c>
      <c r="L6903" t="s">
        <v>208</v>
      </c>
    </row>
    <row r="6904" spans="11:12">
      <c r="K6904" s="435">
        <v>23023</v>
      </c>
      <c r="L6904" t="s">
        <v>208</v>
      </c>
    </row>
    <row r="6905" spans="11:12">
      <c r="K6905" s="435">
        <v>23024</v>
      </c>
      <c r="L6905" t="s">
        <v>208</v>
      </c>
    </row>
    <row r="6906" spans="11:12">
      <c r="K6906" s="435">
        <v>23025</v>
      </c>
      <c r="L6906" t="s">
        <v>208</v>
      </c>
    </row>
    <row r="6907" spans="11:12">
      <c r="K6907" s="435">
        <v>23027</v>
      </c>
      <c r="L6907" t="s">
        <v>208</v>
      </c>
    </row>
    <row r="6908" spans="11:12">
      <c r="K6908" s="435">
        <v>23030</v>
      </c>
      <c r="L6908" t="s">
        <v>208</v>
      </c>
    </row>
    <row r="6909" spans="11:12">
      <c r="K6909" s="435">
        <v>23032</v>
      </c>
      <c r="L6909" t="s">
        <v>208</v>
      </c>
    </row>
    <row r="6910" spans="11:12">
      <c r="K6910" s="435">
        <v>23035</v>
      </c>
      <c r="L6910" t="s">
        <v>208</v>
      </c>
    </row>
    <row r="6911" spans="11:12">
      <c r="K6911" s="435">
        <v>23038</v>
      </c>
      <c r="L6911" t="s">
        <v>208</v>
      </c>
    </row>
    <row r="6912" spans="11:12">
      <c r="K6912" s="435">
        <v>23039</v>
      </c>
      <c r="L6912" t="s">
        <v>208</v>
      </c>
    </row>
    <row r="6913" spans="11:12">
      <c r="K6913" s="435">
        <v>23040</v>
      </c>
      <c r="L6913" t="s">
        <v>208</v>
      </c>
    </row>
    <row r="6914" spans="11:12">
      <c r="K6914" s="435">
        <v>23043</v>
      </c>
      <c r="L6914" t="s">
        <v>208</v>
      </c>
    </row>
    <row r="6915" spans="11:12">
      <c r="K6915" s="435">
        <v>23045</v>
      </c>
      <c r="L6915" t="s">
        <v>208</v>
      </c>
    </row>
    <row r="6916" spans="11:12">
      <c r="K6916" s="435">
        <v>23047</v>
      </c>
      <c r="L6916" t="s">
        <v>208</v>
      </c>
    </row>
    <row r="6917" spans="11:12">
      <c r="K6917" s="435">
        <v>23050</v>
      </c>
      <c r="L6917" t="s">
        <v>208</v>
      </c>
    </row>
    <row r="6918" spans="11:12">
      <c r="K6918" s="435">
        <v>23055</v>
      </c>
      <c r="L6918" t="s">
        <v>208</v>
      </c>
    </row>
    <row r="6919" spans="11:12">
      <c r="K6919" s="435">
        <v>23056</v>
      </c>
      <c r="L6919" t="s">
        <v>208</v>
      </c>
    </row>
    <row r="6920" spans="11:12">
      <c r="K6920" s="435">
        <v>23059</v>
      </c>
      <c r="L6920" t="s">
        <v>208</v>
      </c>
    </row>
    <row r="6921" spans="11:12">
      <c r="K6921" s="435">
        <v>23060</v>
      </c>
      <c r="L6921" t="s">
        <v>208</v>
      </c>
    </row>
    <row r="6922" spans="11:12">
      <c r="K6922" s="435">
        <v>23061</v>
      </c>
      <c r="L6922" t="s">
        <v>208</v>
      </c>
    </row>
    <row r="6923" spans="11:12">
      <c r="K6923" s="435">
        <v>23062</v>
      </c>
      <c r="L6923" t="s">
        <v>208</v>
      </c>
    </row>
    <row r="6924" spans="11:12">
      <c r="K6924" s="435">
        <v>23063</v>
      </c>
      <c r="L6924" t="s">
        <v>208</v>
      </c>
    </row>
    <row r="6925" spans="11:12">
      <c r="K6925" s="435">
        <v>23064</v>
      </c>
      <c r="L6925" t="s">
        <v>208</v>
      </c>
    </row>
    <row r="6926" spans="11:12">
      <c r="K6926" s="435">
        <v>23065</v>
      </c>
      <c r="L6926" t="s">
        <v>208</v>
      </c>
    </row>
    <row r="6927" spans="11:12">
      <c r="K6927" s="435">
        <v>23066</v>
      </c>
      <c r="L6927" t="s">
        <v>208</v>
      </c>
    </row>
    <row r="6928" spans="11:12">
      <c r="K6928" s="435">
        <v>23068</v>
      </c>
      <c r="L6928" t="s">
        <v>208</v>
      </c>
    </row>
    <row r="6929" spans="11:12">
      <c r="K6929" s="435">
        <v>23069</v>
      </c>
      <c r="L6929" t="s">
        <v>208</v>
      </c>
    </row>
    <row r="6930" spans="11:12">
      <c r="K6930" s="435">
        <v>23070</v>
      </c>
      <c r="L6930" t="s">
        <v>208</v>
      </c>
    </row>
    <row r="6931" spans="11:12">
      <c r="K6931" s="435">
        <v>23071</v>
      </c>
      <c r="L6931" t="s">
        <v>208</v>
      </c>
    </row>
    <row r="6932" spans="11:12">
      <c r="K6932" s="435">
        <v>23072</v>
      </c>
      <c r="L6932" t="s">
        <v>208</v>
      </c>
    </row>
    <row r="6933" spans="11:12">
      <c r="K6933" s="435">
        <v>23075</v>
      </c>
      <c r="L6933" t="s">
        <v>208</v>
      </c>
    </row>
    <row r="6934" spans="11:12">
      <c r="K6934" s="435">
        <v>23076</v>
      </c>
      <c r="L6934" t="s">
        <v>208</v>
      </c>
    </row>
    <row r="6935" spans="11:12">
      <c r="K6935" s="435">
        <v>23079</v>
      </c>
      <c r="L6935" t="s">
        <v>208</v>
      </c>
    </row>
    <row r="6936" spans="11:12">
      <c r="K6936" s="435">
        <v>23083</v>
      </c>
      <c r="L6936" t="s">
        <v>208</v>
      </c>
    </row>
    <row r="6937" spans="11:12">
      <c r="K6937" s="435">
        <v>23084</v>
      </c>
      <c r="L6937" t="s">
        <v>208</v>
      </c>
    </row>
    <row r="6938" spans="11:12">
      <c r="K6938" s="435">
        <v>23085</v>
      </c>
      <c r="L6938" t="s">
        <v>208</v>
      </c>
    </row>
    <row r="6939" spans="11:12">
      <c r="K6939" s="435">
        <v>23086</v>
      </c>
      <c r="L6939" t="s">
        <v>208</v>
      </c>
    </row>
    <row r="6940" spans="11:12">
      <c r="K6940" s="435">
        <v>23089</v>
      </c>
      <c r="L6940" t="s">
        <v>208</v>
      </c>
    </row>
    <row r="6941" spans="11:12">
      <c r="K6941" s="435">
        <v>23091</v>
      </c>
      <c r="L6941" t="s">
        <v>208</v>
      </c>
    </row>
    <row r="6942" spans="11:12">
      <c r="K6942" s="435">
        <v>23092</v>
      </c>
      <c r="L6942" t="s">
        <v>208</v>
      </c>
    </row>
    <row r="6943" spans="11:12">
      <c r="K6943" s="435">
        <v>23093</v>
      </c>
      <c r="L6943" t="s">
        <v>208</v>
      </c>
    </row>
    <row r="6944" spans="11:12">
      <c r="K6944" s="435">
        <v>23102</v>
      </c>
      <c r="L6944" t="s">
        <v>208</v>
      </c>
    </row>
    <row r="6945" spans="11:12">
      <c r="K6945" s="435">
        <v>23103</v>
      </c>
      <c r="L6945" t="s">
        <v>208</v>
      </c>
    </row>
    <row r="6946" spans="11:12">
      <c r="K6946" s="435">
        <v>23106</v>
      </c>
      <c r="L6946" t="s">
        <v>208</v>
      </c>
    </row>
    <row r="6947" spans="11:12">
      <c r="K6947" s="435">
        <v>23108</v>
      </c>
      <c r="L6947" t="s">
        <v>208</v>
      </c>
    </row>
    <row r="6948" spans="11:12">
      <c r="K6948" s="435">
        <v>23109</v>
      </c>
      <c r="L6948" t="s">
        <v>208</v>
      </c>
    </row>
    <row r="6949" spans="11:12">
      <c r="K6949" s="435">
        <v>23110</v>
      </c>
      <c r="L6949" t="s">
        <v>208</v>
      </c>
    </row>
    <row r="6950" spans="11:12">
      <c r="K6950" s="435">
        <v>23111</v>
      </c>
      <c r="L6950" t="s">
        <v>208</v>
      </c>
    </row>
    <row r="6951" spans="11:12">
      <c r="K6951" s="435">
        <v>23112</v>
      </c>
      <c r="L6951" t="s">
        <v>208</v>
      </c>
    </row>
    <row r="6952" spans="11:12">
      <c r="K6952" s="435">
        <v>23113</v>
      </c>
      <c r="L6952" t="s">
        <v>208</v>
      </c>
    </row>
    <row r="6953" spans="11:12">
      <c r="K6953" s="435">
        <v>23114</v>
      </c>
      <c r="L6953" t="s">
        <v>208</v>
      </c>
    </row>
    <row r="6954" spans="11:12">
      <c r="K6954" s="435">
        <v>23115</v>
      </c>
      <c r="L6954" t="s">
        <v>208</v>
      </c>
    </row>
    <row r="6955" spans="11:12">
      <c r="K6955" s="435">
        <v>23116</v>
      </c>
      <c r="L6955" t="s">
        <v>208</v>
      </c>
    </row>
    <row r="6956" spans="11:12">
      <c r="K6956" s="435">
        <v>23117</v>
      </c>
      <c r="L6956" t="s">
        <v>208</v>
      </c>
    </row>
    <row r="6957" spans="11:12">
      <c r="K6957" s="435">
        <v>23119</v>
      </c>
      <c r="L6957" t="s">
        <v>208</v>
      </c>
    </row>
    <row r="6958" spans="11:12">
      <c r="K6958" s="435">
        <v>23120</v>
      </c>
      <c r="L6958" t="s">
        <v>208</v>
      </c>
    </row>
    <row r="6959" spans="11:12">
      <c r="K6959" s="435">
        <v>23123</v>
      </c>
      <c r="L6959" t="s">
        <v>208</v>
      </c>
    </row>
    <row r="6960" spans="11:12">
      <c r="K6960" s="435">
        <v>23124</v>
      </c>
      <c r="L6960" t="s">
        <v>208</v>
      </c>
    </row>
    <row r="6961" spans="11:12">
      <c r="K6961" s="435">
        <v>23125</v>
      </c>
      <c r="L6961" t="s">
        <v>208</v>
      </c>
    </row>
    <row r="6962" spans="11:12">
      <c r="K6962" s="435">
        <v>23126</v>
      </c>
      <c r="L6962" t="s">
        <v>208</v>
      </c>
    </row>
    <row r="6963" spans="11:12">
      <c r="K6963" s="435">
        <v>23128</v>
      </c>
      <c r="L6963" t="s">
        <v>208</v>
      </c>
    </row>
    <row r="6964" spans="11:12">
      <c r="K6964" s="435">
        <v>23129</v>
      </c>
      <c r="L6964" t="s">
        <v>208</v>
      </c>
    </row>
    <row r="6965" spans="11:12">
      <c r="K6965" s="435">
        <v>23130</v>
      </c>
      <c r="L6965" t="s">
        <v>208</v>
      </c>
    </row>
    <row r="6966" spans="11:12">
      <c r="K6966" s="435">
        <v>23138</v>
      </c>
      <c r="L6966" t="s">
        <v>208</v>
      </c>
    </row>
    <row r="6967" spans="11:12">
      <c r="K6967" s="435">
        <v>23139</v>
      </c>
      <c r="L6967" t="s">
        <v>208</v>
      </c>
    </row>
    <row r="6968" spans="11:12">
      <c r="K6968" s="435">
        <v>23140</v>
      </c>
      <c r="L6968" t="s">
        <v>208</v>
      </c>
    </row>
    <row r="6969" spans="11:12">
      <c r="K6969" s="435">
        <v>23141</v>
      </c>
      <c r="L6969" t="s">
        <v>208</v>
      </c>
    </row>
    <row r="6970" spans="11:12">
      <c r="K6970" s="435">
        <v>23146</v>
      </c>
      <c r="L6970" t="s">
        <v>208</v>
      </c>
    </row>
    <row r="6971" spans="11:12">
      <c r="K6971" s="435">
        <v>23148</v>
      </c>
      <c r="L6971" t="s">
        <v>208</v>
      </c>
    </row>
    <row r="6972" spans="11:12">
      <c r="K6972" s="435">
        <v>23149</v>
      </c>
      <c r="L6972" t="s">
        <v>208</v>
      </c>
    </row>
    <row r="6973" spans="11:12">
      <c r="K6973" s="435">
        <v>23150</v>
      </c>
      <c r="L6973" t="s">
        <v>208</v>
      </c>
    </row>
    <row r="6974" spans="11:12">
      <c r="K6974" s="435">
        <v>23153</v>
      </c>
      <c r="L6974" t="s">
        <v>208</v>
      </c>
    </row>
    <row r="6975" spans="11:12">
      <c r="K6975" s="435">
        <v>23156</v>
      </c>
      <c r="L6975" t="s">
        <v>208</v>
      </c>
    </row>
    <row r="6976" spans="11:12">
      <c r="K6976" s="435">
        <v>23160</v>
      </c>
      <c r="L6976" t="s">
        <v>208</v>
      </c>
    </row>
    <row r="6977" spans="11:12">
      <c r="K6977" s="435">
        <v>23161</v>
      </c>
      <c r="L6977" t="s">
        <v>208</v>
      </c>
    </row>
    <row r="6978" spans="11:12">
      <c r="K6978" s="435">
        <v>23163</v>
      </c>
      <c r="L6978" t="s">
        <v>208</v>
      </c>
    </row>
    <row r="6979" spans="11:12">
      <c r="K6979" s="435">
        <v>23168</v>
      </c>
      <c r="L6979" t="s">
        <v>208</v>
      </c>
    </row>
    <row r="6980" spans="11:12">
      <c r="K6980" s="435">
        <v>23169</v>
      </c>
      <c r="L6980" t="s">
        <v>208</v>
      </c>
    </row>
    <row r="6981" spans="11:12">
      <c r="K6981" s="435">
        <v>23173</v>
      </c>
      <c r="L6981" t="s">
        <v>208</v>
      </c>
    </row>
    <row r="6982" spans="11:12">
      <c r="K6982" s="435">
        <v>23175</v>
      </c>
      <c r="L6982" t="s">
        <v>208</v>
      </c>
    </row>
    <row r="6983" spans="11:12">
      <c r="K6983" s="435">
        <v>23176</v>
      </c>
      <c r="L6983" t="s">
        <v>208</v>
      </c>
    </row>
    <row r="6984" spans="11:12">
      <c r="K6984" s="435">
        <v>23177</v>
      </c>
      <c r="L6984" t="s">
        <v>208</v>
      </c>
    </row>
    <row r="6985" spans="11:12">
      <c r="K6985" s="435">
        <v>23180</v>
      </c>
      <c r="L6985" t="s">
        <v>208</v>
      </c>
    </row>
    <row r="6986" spans="11:12">
      <c r="K6986" s="435">
        <v>23181</v>
      </c>
      <c r="L6986" t="s">
        <v>208</v>
      </c>
    </row>
    <row r="6987" spans="11:12">
      <c r="K6987" s="435">
        <v>23185</v>
      </c>
      <c r="L6987" t="s">
        <v>208</v>
      </c>
    </row>
    <row r="6988" spans="11:12">
      <c r="K6988" s="435">
        <v>23187</v>
      </c>
      <c r="L6988" t="s">
        <v>208</v>
      </c>
    </row>
    <row r="6989" spans="11:12">
      <c r="K6989" s="435">
        <v>23188</v>
      </c>
      <c r="L6989" t="s">
        <v>208</v>
      </c>
    </row>
    <row r="6990" spans="11:12">
      <c r="K6990" s="435">
        <v>23192</v>
      </c>
      <c r="L6990" t="s">
        <v>208</v>
      </c>
    </row>
    <row r="6991" spans="11:12">
      <c r="K6991" s="435">
        <v>23219</v>
      </c>
      <c r="L6991" t="s">
        <v>208</v>
      </c>
    </row>
    <row r="6992" spans="11:12">
      <c r="K6992" s="435">
        <v>23220</v>
      </c>
      <c r="L6992" t="s">
        <v>208</v>
      </c>
    </row>
    <row r="6993" spans="11:12">
      <c r="K6993" s="435">
        <v>23221</v>
      </c>
      <c r="L6993" t="s">
        <v>208</v>
      </c>
    </row>
    <row r="6994" spans="11:12">
      <c r="K6994" s="435">
        <v>23222</v>
      </c>
      <c r="L6994" t="s">
        <v>208</v>
      </c>
    </row>
    <row r="6995" spans="11:12">
      <c r="K6995" s="435">
        <v>23223</v>
      </c>
      <c r="L6995" t="s">
        <v>208</v>
      </c>
    </row>
    <row r="6996" spans="11:12">
      <c r="K6996" s="435">
        <v>23224</v>
      </c>
      <c r="L6996" t="s">
        <v>208</v>
      </c>
    </row>
    <row r="6997" spans="11:12">
      <c r="K6997" s="435">
        <v>23225</v>
      </c>
      <c r="L6997" t="s">
        <v>208</v>
      </c>
    </row>
    <row r="6998" spans="11:12">
      <c r="K6998" s="435">
        <v>23226</v>
      </c>
      <c r="L6998" t="s">
        <v>208</v>
      </c>
    </row>
    <row r="6999" spans="11:12">
      <c r="K6999" s="435">
        <v>23227</v>
      </c>
      <c r="L6999" t="s">
        <v>208</v>
      </c>
    </row>
    <row r="7000" spans="11:12">
      <c r="K7000" s="435">
        <v>23228</v>
      </c>
      <c r="L7000" t="s">
        <v>208</v>
      </c>
    </row>
    <row r="7001" spans="11:12">
      <c r="K7001" s="435">
        <v>23229</v>
      </c>
      <c r="L7001" t="s">
        <v>208</v>
      </c>
    </row>
    <row r="7002" spans="11:12">
      <c r="K7002" s="435">
        <v>23230</v>
      </c>
      <c r="L7002" t="s">
        <v>208</v>
      </c>
    </row>
    <row r="7003" spans="11:12">
      <c r="K7003" s="435">
        <v>23231</v>
      </c>
      <c r="L7003" t="s">
        <v>208</v>
      </c>
    </row>
    <row r="7004" spans="11:12">
      <c r="K7004" s="435">
        <v>23233</v>
      </c>
      <c r="L7004" t="s">
        <v>208</v>
      </c>
    </row>
    <row r="7005" spans="11:12">
      <c r="K7005" s="435">
        <v>23234</v>
      </c>
      <c r="L7005" t="s">
        <v>208</v>
      </c>
    </row>
    <row r="7006" spans="11:12">
      <c r="K7006" s="435">
        <v>23235</v>
      </c>
      <c r="L7006" t="s">
        <v>208</v>
      </c>
    </row>
    <row r="7007" spans="11:12">
      <c r="K7007" s="435">
        <v>23236</v>
      </c>
      <c r="L7007" t="s">
        <v>208</v>
      </c>
    </row>
    <row r="7008" spans="11:12">
      <c r="K7008" s="435">
        <v>23237</v>
      </c>
      <c r="L7008" t="s">
        <v>208</v>
      </c>
    </row>
    <row r="7009" spans="11:12">
      <c r="K7009" s="435">
        <v>23238</v>
      </c>
      <c r="L7009" t="s">
        <v>208</v>
      </c>
    </row>
    <row r="7010" spans="11:12">
      <c r="K7010" s="435">
        <v>23250</v>
      </c>
      <c r="L7010" t="s">
        <v>208</v>
      </c>
    </row>
    <row r="7011" spans="11:12">
      <c r="K7011" s="435">
        <v>23294</v>
      </c>
      <c r="L7011" t="s">
        <v>208</v>
      </c>
    </row>
    <row r="7012" spans="11:12">
      <c r="K7012" s="435">
        <v>23301</v>
      </c>
      <c r="L7012" t="s">
        <v>208</v>
      </c>
    </row>
    <row r="7013" spans="11:12">
      <c r="K7013" s="435">
        <v>23302</v>
      </c>
      <c r="L7013" t="s">
        <v>208</v>
      </c>
    </row>
    <row r="7014" spans="11:12">
      <c r="K7014" s="435">
        <v>23303</v>
      </c>
      <c r="L7014" t="s">
        <v>208</v>
      </c>
    </row>
    <row r="7015" spans="11:12">
      <c r="K7015" s="435">
        <v>23304</v>
      </c>
      <c r="L7015" t="s">
        <v>208</v>
      </c>
    </row>
    <row r="7016" spans="11:12">
      <c r="K7016" s="435">
        <v>23306</v>
      </c>
      <c r="L7016" t="s">
        <v>208</v>
      </c>
    </row>
    <row r="7017" spans="11:12">
      <c r="K7017" s="435">
        <v>23307</v>
      </c>
      <c r="L7017" t="s">
        <v>208</v>
      </c>
    </row>
    <row r="7018" spans="11:12">
      <c r="K7018" s="435">
        <v>23308</v>
      </c>
      <c r="L7018" t="s">
        <v>208</v>
      </c>
    </row>
    <row r="7019" spans="11:12">
      <c r="K7019" s="435">
        <v>23310</v>
      </c>
      <c r="L7019" t="s">
        <v>208</v>
      </c>
    </row>
    <row r="7020" spans="11:12">
      <c r="K7020" s="435">
        <v>23313</v>
      </c>
      <c r="L7020" t="s">
        <v>208</v>
      </c>
    </row>
    <row r="7021" spans="11:12">
      <c r="K7021" s="435">
        <v>23314</v>
      </c>
      <c r="L7021" t="s">
        <v>208</v>
      </c>
    </row>
    <row r="7022" spans="11:12">
      <c r="K7022" s="435">
        <v>23315</v>
      </c>
      <c r="L7022" t="s">
        <v>208</v>
      </c>
    </row>
    <row r="7023" spans="11:12">
      <c r="K7023" s="435">
        <v>23316</v>
      </c>
      <c r="L7023" t="s">
        <v>208</v>
      </c>
    </row>
    <row r="7024" spans="11:12">
      <c r="K7024" s="435">
        <v>23320</v>
      </c>
      <c r="L7024" t="s">
        <v>208</v>
      </c>
    </row>
    <row r="7025" spans="11:12">
      <c r="K7025" s="435">
        <v>23321</v>
      </c>
      <c r="L7025" t="s">
        <v>208</v>
      </c>
    </row>
    <row r="7026" spans="11:12">
      <c r="K7026" s="435">
        <v>23322</v>
      </c>
      <c r="L7026" t="s">
        <v>208</v>
      </c>
    </row>
    <row r="7027" spans="11:12">
      <c r="K7027" s="435">
        <v>23323</v>
      </c>
      <c r="L7027" t="s">
        <v>208</v>
      </c>
    </row>
    <row r="7028" spans="11:12">
      <c r="K7028" s="435">
        <v>23324</v>
      </c>
      <c r="L7028" t="s">
        <v>208</v>
      </c>
    </row>
    <row r="7029" spans="11:12">
      <c r="K7029" s="435">
        <v>23325</v>
      </c>
      <c r="L7029" t="s">
        <v>208</v>
      </c>
    </row>
    <row r="7030" spans="11:12">
      <c r="K7030" s="435">
        <v>23336</v>
      </c>
      <c r="L7030" t="s">
        <v>208</v>
      </c>
    </row>
    <row r="7031" spans="11:12">
      <c r="K7031" s="435">
        <v>23337</v>
      </c>
      <c r="L7031" t="s">
        <v>208</v>
      </c>
    </row>
    <row r="7032" spans="11:12">
      <c r="K7032" s="435">
        <v>23347</v>
      </c>
      <c r="L7032" t="s">
        <v>208</v>
      </c>
    </row>
    <row r="7033" spans="11:12">
      <c r="K7033" s="435">
        <v>23350</v>
      </c>
      <c r="L7033" t="s">
        <v>208</v>
      </c>
    </row>
    <row r="7034" spans="11:12">
      <c r="K7034" s="435">
        <v>23354</v>
      </c>
      <c r="L7034" t="s">
        <v>208</v>
      </c>
    </row>
    <row r="7035" spans="11:12">
      <c r="K7035" s="435">
        <v>23356</v>
      </c>
      <c r="L7035" t="s">
        <v>208</v>
      </c>
    </row>
    <row r="7036" spans="11:12">
      <c r="K7036" s="435">
        <v>23357</v>
      </c>
      <c r="L7036" t="s">
        <v>208</v>
      </c>
    </row>
    <row r="7037" spans="11:12">
      <c r="K7037" s="435">
        <v>23358</v>
      </c>
      <c r="L7037" t="s">
        <v>208</v>
      </c>
    </row>
    <row r="7038" spans="11:12">
      <c r="K7038" s="435">
        <v>23359</v>
      </c>
      <c r="L7038" t="s">
        <v>208</v>
      </c>
    </row>
    <row r="7039" spans="11:12">
      <c r="K7039" s="435">
        <v>23389</v>
      </c>
      <c r="L7039" t="s">
        <v>208</v>
      </c>
    </row>
    <row r="7040" spans="11:12">
      <c r="K7040" s="435">
        <v>23395</v>
      </c>
      <c r="L7040" t="s">
        <v>208</v>
      </c>
    </row>
    <row r="7041" spans="11:12">
      <c r="K7041" s="435">
        <v>23398</v>
      </c>
      <c r="L7041" t="s">
        <v>208</v>
      </c>
    </row>
    <row r="7042" spans="11:12">
      <c r="K7042" s="435">
        <v>23401</v>
      </c>
      <c r="L7042" t="s">
        <v>208</v>
      </c>
    </row>
    <row r="7043" spans="11:12">
      <c r="K7043" s="435">
        <v>23405</v>
      </c>
      <c r="L7043" t="s">
        <v>208</v>
      </c>
    </row>
    <row r="7044" spans="11:12">
      <c r="K7044" s="435">
        <v>23407</v>
      </c>
      <c r="L7044" t="s">
        <v>208</v>
      </c>
    </row>
    <row r="7045" spans="11:12">
      <c r="K7045" s="435">
        <v>23408</v>
      </c>
      <c r="L7045" t="s">
        <v>208</v>
      </c>
    </row>
    <row r="7046" spans="11:12">
      <c r="K7046" s="435">
        <v>23409</v>
      </c>
      <c r="L7046" t="s">
        <v>208</v>
      </c>
    </row>
    <row r="7047" spans="11:12">
      <c r="K7047" s="435">
        <v>23410</v>
      </c>
      <c r="L7047" t="s">
        <v>208</v>
      </c>
    </row>
    <row r="7048" spans="11:12">
      <c r="K7048" s="435">
        <v>23413</v>
      </c>
      <c r="L7048" t="s">
        <v>208</v>
      </c>
    </row>
    <row r="7049" spans="11:12">
      <c r="K7049" s="435">
        <v>23414</v>
      </c>
      <c r="L7049" t="s">
        <v>208</v>
      </c>
    </row>
    <row r="7050" spans="11:12">
      <c r="K7050" s="435">
        <v>23415</v>
      </c>
      <c r="L7050" t="s">
        <v>208</v>
      </c>
    </row>
    <row r="7051" spans="11:12">
      <c r="K7051" s="435">
        <v>23416</v>
      </c>
      <c r="L7051" t="s">
        <v>208</v>
      </c>
    </row>
    <row r="7052" spans="11:12">
      <c r="K7052" s="435">
        <v>23417</v>
      </c>
      <c r="L7052" t="s">
        <v>208</v>
      </c>
    </row>
    <row r="7053" spans="11:12">
      <c r="K7053" s="435">
        <v>23418</v>
      </c>
      <c r="L7053" t="s">
        <v>208</v>
      </c>
    </row>
    <row r="7054" spans="11:12">
      <c r="K7054" s="435">
        <v>23420</v>
      </c>
      <c r="L7054" t="s">
        <v>208</v>
      </c>
    </row>
    <row r="7055" spans="11:12">
      <c r="K7055" s="435">
        <v>23421</v>
      </c>
      <c r="L7055" t="s">
        <v>208</v>
      </c>
    </row>
    <row r="7056" spans="11:12">
      <c r="K7056" s="435">
        <v>23422</v>
      </c>
      <c r="L7056" t="s">
        <v>208</v>
      </c>
    </row>
    <row r="7057" spans="11:12">
      <c r="K7057" s="435">
        <v>23423</v>
      </c>
      <c r="L7057" t="s">
        <v>208</v>
      </c>
    </row>
    <row r="7058" spans="11:12">
      <c r="K7058" s="435">
        <v>23426</v>
      </c>
      <c r="L7058" t="s">
        <v>208</v>
      </c>
    </row>
    <row r="7059" spans="11:12">
      <c r="K7059" s="435">
        <v>23427</v>
      </c>
      <c r="L7059" t="s">
        <v>208</v>
      </c>
    </row>
    <row r="7060" spans="11:12">
      <c r="K7060" s="435">
        <v>23430</v>
      </c>
      <c r="L7060" t="s">
        <v>208</v>
      </c>
    </row>
    <row r="7061" spans="11:12">
      <c r="K7061" s="435">
        <v>23432</v>
      </c>
      <c r="L7061" t="s">
        <v>208</v>
      </c>
    </row>
    <row r="7062" spans="11:12">
      <c r="K7062" s="435">
        <v>23433</v>
      </c>
      <c r="L7062" t="s">
        <v>208</v>
      </c>
    </row>
    <row r="7063" spans="11:12">
      <c r="K7063" s="435">
        <v>23434</v>
      </c>
      <c r="L7063" t="s">
        <v>208</v>
      </c>
    </row>
    <row r="7064" spans="11:12">
      <c r="K7064" s="435">
        <v>23435</v>
      </c>
      <c r="L7064" t="s">
        <v>208</v>
      </c>
    </row>
    <row r="7065" spans="11:12">
      <c r="K7065" s="435">
        <v>23436</v>
      </c>
      <c r="L7065" t="s">
        <v>208</v>
      </c>
    </row>
    <row r="7066" spans="11:12">
      <c r="K7066" s="435">
        <v>23437</v>
      </c>
      <c r="L7066" t="s">
        <v>208</v>
      </c>
    </row>
    <row r="7067" spans="11:12">
      <c r="K7067" s="435">
        <v>23438</v>
      </c>
      <c r="L7067" t="s">
        <v>208</v>
      </c>
    </row>
    <row r="7068" spans="11:12">
      <c r="K7068" s="435">
        <v>23440</v>
      </c>
      <c r="L7068" t="s">
        <v>208</v>
      </c>
    </row>
    <row r="7069" spans="11:12">
      <c r="K7069" s="435">
        <v>23441</v>
      </c>
      <c r="L7069" t="s">
        <v>208</v>
      </c>
    </row>
    <row r="7070" spans="11:12">
      <c r="K7070" s="435">
        <v>23442</v>
      </c>
      <c r="L7070" t="s">
        <v>208</v>
      </c>
    </row>
    <row r="7071" spans="11:12">
      <c r="K7071" s="435">
        <v>23451</v>
      </c>
      <c r="L7071" t="s">
        <v>208</v>
      </c>
    </row>
    <row r="7072" spans="11:12">
      <c r="K7072" s="435">
        <v>23452</v>
      </c>
      <c r="L7072" t="s">
        <v>208</v>
      </c>
    </row>
    <row r="7073" spans="11:12">
      <c r="K7073" s="435">
        <v>23453</v>
      </c>
      <c r="L7073" t="s">
        <v>208</v>
      </c>
    </row>
    <row r="7074" spans="11:12">
      <c r="K7074" s="435">
        <v>23454</v>
      </c>
      <c r="L7074" t="s">
        <v>208</v>
      </c>
    </row>
    <row r="7075" spans="11:12">
      <c r="K7075" s="435">
        <v>23455</v>
      </c>
      <c r="L7075" t="s">
        <v>208</v>
      </c>
    </row>
    <row r="7076" spans="11:12">
      <c r="K7076" s="435">
        <v>23456</v>
      </c>
      <c r="L7076" t="s">
        <v>208</v>
      </c>
    </row>
    <row r="7077" spans="11:12">
      <c r="K7077" s="435">
        <v>23457</v>
      </c>
      <c r="L7077" t="s">
        <v>208</v>
      </c>
    </row>
    <row r="7078" spans="11:12">
      <c r="K7078" s="435">
        <v>23459</v>
      </c>
      <c r="L7078" t="s">
        <v>208</v>
      </c>
    </row>
    <row r="7079" spans="11:12">
      <c r="K7079" s="435">
        <v>23460</v>
      </c>
      <c r="L7079" t="s">
        <v>208</v>
      </c>
    </row>
    <row r="7080" spans="11:12">
      <c r="K7080" s="435">
        <v>23461</v>
      </c>
      <c r="L7080" t="s">
        <v>208</v>
      </c>
    </row>
    <row r="7081" spans="11:12">
      <c r="K7081" s="435">
        <v>23462</v>
      </c>
      <c r="L7081" t="s">
        <v>208</v>
      </c>
    </row>
    <row r="7082" spans="11:12">
      <c r="K7082" s="435">
        <v>23464</v>
      </c>
      <c r="L7082" t="s">
        <v>208</v>
      </c>
    </row>
    <row r="7083" spans="11:12">
      <c r="K7083" s="435">
        <v>23480</v>
      </c>
      <c r="L7083" t="s">
        <v>208</v>
      </c>
    </row>
    <row r="7084" spans="11:12">
      <c r="K7084" s="435">
        <v>23486</v>
      </c>
      <c r="L7084" t="s">
        <v>208</v>
      </c>
    </row>
    <row r="7085" spans="11:12">
      <c r="K7085" s="435">
        <v>23487</v>
      </c>
      <c r="L7085" t="s">
        <v>208</v>
      </c>
    </row>
    <row r="7086" spans="11:12">
      <c r="K7086" s="435">
        <v>23488</v>
      </c>
      <c r="L7086" t="s">
        <v>208</v>
      </c>
    </row>
    <row r="7087" spans="11:12">
      <c r="K7087" s="435">
        <v>23502</v>
      </c>
      <c r="L7087" t="s">
        <v>208</v>
      </c>
    </row>
    <row r="7088" spans="11:12">
      <c r="K7088" s="435">
        <v>23503</v>
      </c>
      <c r="L7088" t="s">
        <v>208</v>
      </c>
    </row>
    <row r="7089" spans="11:12">
      <c r="K7089" s="435">
        <v>23504</v>
      </c>
      <c r="L7089" t="s">
        <v>208</v>
      </c>
    </row>
    <row r="7090" spans="11:12">
      <c r="K7090" s="435">
        <v>23505</v>
      </c>
      <c r="L7090" t="s">
        <v>208</v>
      </c>
    </row>
    <row r="7091" spans="11:12">
      <c r="K7091" s="435">
        <v>23507</v>
      </c>
      <c r="L7091" t="s">
        <v>208</v>
      </c>
    </row>
    <row r="7092" spans="11:12">
      <c r="K7092" s="435">
        <v>23508</v>
      </c>
      <c r="L7092" t="s">
        <v>208</v>
      </c>
    </row>
    <row r="7093" spans="11:12">
      <c r="K7093" s="435">
        <v>23509</v>
      </c>
      <c r="L7093" t="s">
        <v>208</v>
      </c>
    </row>
    <row r="7094" spans="11:12">
      <c r="K7094" s="435">
        <v>23510</v>
      </c>
      <c r="L7094" t="s">
        <v>208</v>
      </c>
    </row>
    <row r="7095" spans="11:12">
      <c r="K7095" s="435">
        <v>23511</v>
      </c>
      <c r="L7095" t="s">
        <v>208</v>
      </c>
    </row>
    <row r="7096" spans="11:12">
      <c r="K7096" s="435">
        <v>23513</v>
      </c>
      <c r="L7096" t="s">
        <v>208</v>
      </c>
    </row>
    <row r="7097" spans="11:12">
      <c r="K7097" s="435">
        <v>23517</v>
      </c>
      <c r="L7097" t="s">
        <v>208</v>
      </c>
    </row>
    <row r="7098" spans="11:12">
      <c r="K7098" s="435">
        <v>23518</v>
      </c>
      <c r="L7098" t="s">
        <v>208</v>
      </c>
    </row>
    <row r="7099" spans="11:12">
      <c r="K7099" s="435">
        <v>23523</v>
      </c>
      <c r="L7099" t="s">
        <v>208</v>
      </c>
    </row>
    <row r="7100" spans="11:12">
      <c r="K7100" s="435">
        <v>23551</v>
      </c>
      <c r="L7100" t="s">
        <v>208</v>
      </c>
    </row>
    <row r="7101" spans="11:12">
      <c r="K7101" s="435">
        <v>23601</v>
      </c>
      <c r="L7101" t="s">
        <v>208</v>
      </c>
    </row>
    <row r="7102" spans="11:12">
      <c r="K7102" s="435">
        <v>23602</v>
      </c>
      <c r="L7102" t="s">
        <v>208</v>
      </c>
    </row>
    <row r="7103" spans="11:12">
      <c r="K7103" s="435">
        <v>23603</v>
      </c>
      <c r="L7103" t="s">
        <v>208</v>
      </c>
    </row>
    <row r="7104" spans="11:12">
      <c r="K7104" s="435">
        <v>23604</v>
      </c>
      <c r="L7104" t="s">
        <v>208</v>
      </c>
    </row>
    <row r="7105" spans="11:12">
      <c r="K7105" s="435">
        <v>23605</v>
      </c>
      <c r="L7105" t="s">
        <v>208</v>
      </c>
    </row>
    <row r="7106" spans="11:12">
      <c r="K7106" s="435">
        <v>23606</v>
      </c>
      <c r="L7106" t="s">
        <v>208</v>
      </c>
    </row>
    <row r="7107" spans="11:12">
      <c r="K7107" s="435">
        <v>23607</v>
      </c>
      <c r="L7107" t="s">
        <v>208</v>
      </c>
    </row>
    <row r="7108" spans="11:12">
      <c r="K7108" s="435">
        <v>23608</v>
      </c>
      <c r="L7108" t="s">
        <v>208</v>
      </c>
    </row>
    <row r="7109" spans="11:12">
      <c r="K7109" s="435">
        <v>23651</v>
      </c>
      <c r="L7109" t="s">
        <v>208</v>
      </c>
    </row>
    <row r="7110" spans="11:12">
      <c r="K7110" s="435">
        <v>23661</v>
      </c>
      <c r="L7110" t="s">
        <v>208</v>
      </c>
    </row>
    <row r="7111" spans="11:12">
      <c r="K7111" s="435">
        <v>23662</v>
      </c>
      <c r="L7111" t="s">
        <v>208</v>
      </c>
    </row>
    <row r="7112" spans="11:12">
      <c r="K7112" s="435">
        <v>23663</v>
      </c>
      <c r="L7112" t="s">
        <v>208</v>
      </c>
    </row>
    <row r="7113" spans="11:12">
      <c r="K7113" s="435">
        <v>23664</v>
      </c>
      <c r="L7113" t="s">
        <v>208</v>
      </c>
    </row>
    <row r="7114" spans="11:12">
      <c r="K7114" s="435">
        <v>23665</v>
      </c>
      <c r="L7114" t="s">
        <v>208</v>
      </c>
    </row>
    <row r="7115" spans="11:12">
      <c r="K7115" s="435">
        <v>23666</v>
      </c>
      <c r="L7115" t="s">
        <v>208</v>
      </c>
    </row>
    <row r="7116" spans="11:12">
      <c r="K7116" s="435">
        <v>23669</v>
      </c>
      <c r="L7116" t="s">
        <v>208</v>
      </c>
    </row>
    <row r="7117" spans="11:12">
      <c r="K7117" s="435">
        <v>23690</v>
      </c>
      <c r="L7117" t="s">
        <v>208</v>
      </c>
    </row>
    <row r="7118" spans="11:12">
      <c r="K7118" s="435">
        <v>23691</v>
      </c>
      <c r="L7118" t="s">
        <v>208</v>
      </c>
    </row>
    <row r="7119" spans="11:12">
      <c r="K7119" s="435">
        <v>23692</v>
      </c>
      <c r="L7119" t="s">
        <v>208</v>
      </c>
    </row>
    <row r="7120" spans="11:12">
      <c r="K7120" s="435">
        <v>23693</v>
      </c>
      <c r="L7120" t="s">
        <v>208</v>
      </c>
    </row>
    <row r="7121" spans="11:12">
      <c r="K7121" s="435">
        <v>23696</v>
      </c>
      <c r="L7121" t="s">
        <v>208</v>
      </c>
    </row>
    <row r="7122" spans="11:12">
      <c r="K7122" s="435">
        <v>23701</v>
      </c>
      <c r="L7122" t="s">
        <v>208</v>
      </c>
    </row>
    <row r="7123" spans="11:12">
      <c r="K7123" s="435">
        <v>23702</v>
      </c>
      <c r="L7123" t="s">
        <v>208</v>
      </c>
    </row>
    <row r="7124" spans="11:12">
      <c r="K7124" s="435">
        <v>23703</v>
      </c>
      <c r="L7124" t="s">
        <v>208</v>
      </c>
    </row>
    <row r="7125" spans="11:12">
      <c r="K7125" s="435">
        <v>23704</v>
      </c>
      <c r="L7125" t="s">
        <v>208</v>
      </c>
    </row>
    <row r="7126" spans="11:12">
      <c r="K7126" s="435">
        <v>23707</v>
      </c>
      <c r="L7126" t="s">
        <v>208</v>
      </c>
    </row>
    <row r="7127" spans="11:12">
      <c r="K7127" s="435">
        <v>23708</v>
      </c>
      <c r="L7127" t="s">
        <v>208</v>
      </c>
    </row>
    <row r="7128" spans="11:12">
      <c r="K7128" s="435">
        <v>23709</v>
      </c>
      <c r="L7128" t="s">
        <v>208</v>
      </c>
    </row>
    <row r="7129" spans="11:12">
      <c r="K7129" s="435">
        <v>23801</v>
      </c>
      <c r="L7129" t="s">
        <v>208</v>
      </c>
    </row>
    <row r="7130" spans="11:12">
      <c r="K7130" s="435">
        <v>23803</v>
      </c>
      <c r="L7130" t="s">
        <v>208</v>
      </c>
    </row>
    <row r="7131" spans="11:12">
      <c r="K7131" s="435">
        <v>23805</v>
      </c>
      <c r="L7131" t="s">
        <v>208</v>
      </c>
    </row>
    <row r="7132" spans="11:12">
      <c r="K7132" s="435">
        <v>23806</v>
      </c>
      <c r="L7132" t="s">
        <v>208</v>
      </c>
    </row>
    <row r="7133" spans="11:12">
      <c r="K7133" s="435">
        <v>23821</v>
      </c>
      <c r="L7133" t="s">
        <v>208</v>
      </c>
    </row>
    <row r="7134" spans="11:12">
      <c r="K7134" s="435">
        <v>23824</v>
      </c>
      <c r="L7134" t="s">
        <v>208</v>
      </c>
    </row>
    <row r="7135" spans="11:12">
      <c r="K7135" s="435">
        <v>23827</v>
      </c>
      <c r="L7135" t="s">
        <v>208</v>
      </c>
    </row>
    <row r="7136" spans="11:12">
      <c r="K7136" s="435">
        <v>23828</v>
      </c>
      <c r="L7136" t="s">
        <v>208</v>
      </c>
    </row>
    <row r="7137" spans="11:12">
      <c r="K7137" s="435">
        <v>23829</v>
      </c>
      <c r="L7137" t="s">
        <v>208</v>
      </c>
    </row>
    <row r="7138" spans="11:12">
      <c r="K7138" s="435">
        <v>23830</v>
      </c>
      <c r="L7138" t="s">
        <v>208</v>
      </c>
    </row>
    <row r="7139" spans="11:12">
      <c r="K7139" s="435">
        <v>23831</v>
      </c>
      <c r="L7139" t="s">
        <v>208</v>
      </c>
    </row>
    <row r="7140" spans="11:12">
      <c r="K7140" s="435">
        <v>23832</v>
      </c>
      <c r="L7140" t="s">
        <v>208</v>
      </c>
    </row>
    <row r="7141" spans="11:12">
      <c r="K7141" s="435">
        <v>23833</v>
      </c>
      <c r="L7141" t="s">
        <v>208</v>
      </c>
    </row>
    <row r="7142" spans="11:12">
      <c r="K7142" s="435">
        <v>23834</v>
      </c>
      <c r="L7142" t="s">
        <v>208</v>
      </c>
    </row>
    <row r="7143" spans="11:12">
      <c r="K7143" s="435">
        <v>23836</v>
      </c>
      <c r="L7143" t="s">
        <v>208</v>
      </c>
    </row>
    <row r="7144" spans="11:12">
      <c r="K7144" s="435">
        <v>23837</v>
      </c>
      <c r="L7144" t="s">
        <v>208</v>
      </c>
    </row>
    <row r="7145" spans="11:12">
      <c r="K7145" s="435">
        <v>23838</v>
      </c>
      <c r="L7145" t="s">
        <v>208</v>
      </c>
    </row>
    <row r="7146" spans="11:12">
      <c r="K7146" s="435">
        <v>23839</v>
      </c>
      <c r="L7146" t="s">
        <v>208</v>
      </c>
    </row>
    <row r="7147" spans="11:12">
      <c r="K7147" s="435">
        <v>23840</v>
      </c>
      <c r="L7147" t="s">
        <v>208</v>
      </c>
    </row>
    <row r="7148" spans="11:12">
      <c r="K7148" s="435">
        <v>23841</v>
      </c>
      <c r="L7148" t="s">
        <v>208</v>
      </c>
    </row>
    <row r="7149" spans="11:12">
      <c r="K7149" s="435">
        <v>23842</v>
      </c>
      <c r="L7149" t="s">
        <v>208</v>
      </c>
    </row>
    <row r="7150" spans="11:12">
      <c r="K7150" s="435">
        <v>23843</v>
      </c>
      <c r="L7150" t="s">
        <v>208</v>
      </c>
    </row>
    <row r="7151" spans="11:12">
      <c r="K7151" s="435">
        <v>23844</v>
      </c>
      <c r="L7151" t="s">
        <v>208</v>
      </c>
    </row>
    <row r="7152" spans="11:12">
      <c r="K7152" s="435">
        <v>23845</v>
      </c>
      <c r="L7152" t="s">
        <v>208</v>
      </c>
    </row>
    <row r="7153" spans="11:12">
      <c r="K7153" s="435">
        <v>23846</v>
      </c>
      <c r="L7153" t="s">
        <v>208</v>
      </c>
    </row>
    <row r="7154" spans="11:12">
      <c r="K7154" s="435">
        <v>23847</v>
      </c>
      <c r="L7154" t="s">
        <v>208</v>
      </c>
    </row>
    <row r="7155" spans="11:12">
      <c r="K7155" s="435">
        <v>23850</v>
      </c>
      <c r="L7155" t="s">
        <v>208</v>
      </c>
    </row>
    <row r="7156" spans="11:12">
      <c r="K7156" s="435">
        <v>23851</v>
      </c>
      <c r="L7156" t="s">
        <v>208</v>
      </c>
    </row>
    <row r="7157" spans="11:12">
      <c r="K7157" s="435">
        <v>23856</v>
      </c>
      <c r="L7157" t="s">
        <v>208</v>
      </c>
    </row>
    <row r="7158" spans="11:12">
      <c r="K7158" s="435">
        <v>23857</v>
      </c>
      <c r="L7158" t="s">
        <v>208</v>
      </c>
    </row>
    <row r="7159" spans="11:12">
      <c r="K7159" s="435">
        <v>23860</v>
      </c>
      <c r="L7159" t="s">
        <v>208</v>
      </c>
    </row>
    <row r="7160" spans="11:12">
      <c r="K7160" s="435">
        <v>23866</v>
      </c>
      <c r="L7160" t="s">
        <v>208</v>
      </c>
    </row>
    <row r="7161" spans="11:12">
      <c r="K7161" s="435">
        <v>23867</v>
      </c>
      <c r="L7161" t="s">
        <v>208</v>
      </c>
    </row>
    <row r="7162" spans="11:12">
      <c r="K7162" s="435">
        <v>23868</v>
      </c>
      <c r="L7162" t="s">
        <v>208</v>
      </c>
    </row>
    <row r="7163" spans="11:12">
      <c r="K7163" s="435">
        <v>23872</v>
      </c>
      <c r="L7163" t="s">
        <v>208</v>
      </c>
    </row>
    <row r="7164" spans="11:12">
      <c r="K7164" s="435">
        <v>23874</v>
      </c>
      <c r="L7164" t="s">
        <v>208</v>
      </c>
    </row>
    <row r="7165" spans="11:12">
      <c r="K7165" s="435">
        <v>23875</v>
      </c>
      <c r="L7165" t="s">
        <v>208</v>
      </c>
    </row>
    <row r="7166" spans="11:12">
      <c r="K7166" s="435">
        <v>23876</v>
      </c>
      <c r="L7166" t="s">
        <v>208</v>
      </c>
    </row>
    <row r="7167" spans="11:12">
      <c r="K7167" s="435">
        <v>23878</v>
      </c>
      <c r="L7167" t="s">
        <v>208</v>
      </c>
    </row>
    <row r="7168" spans="11:12">
      <c r="K7168" s="435">
        <v>23879</v>
      </c>
      <c r="L7168" t="s">
        <v>208</v>
      </c>
    </row>
    <row r="7169" spans="11:12">
      <c r="K7169" s="435">
        <v>23881</v>
      </c>
      <c r="L7169" t="s">
        <v>208</v>
      </c>
    </row>
    <row r="7170" spans="11:12">
      <c r="K7170" s="435">
        <v>23882</v>
      </c>
      <c r="L7170" t="s">
        <v>208</v>
      </c>
    </row>
    <row r="7171" spans="11:12">
      <c r="K7171" s="435">
        <v>23883</v>
      </c>
      <c r="L7171" t="s">
        <v>208</v>
      </c>
    </row>
    <row r="7172" spans="11:12">
      <c r="K7172" s="435">
        <v>23884</v>
      </c>
      <c r="L7172" t="s">
        <v>208</v>
      </c>
    </row>
    <row r="7173" spans="11:12">
      <c r="K7173" s="435">
        <v>23885</v>
      </c>
      <c r="L7173" t="s">
        <v>208</v>
      </c>
    </row>
    <row r="7174" spans="11:12">
      <c r="K7174" s="435">
        <v>23887</v>
      </c>
      <c r="L7174" t="s">
        <v>208</v>
      </c>
    </row>
    <row r="7175" spans="11:12">
      <c r="K7175" s="435">
        <v>23888</v>
      </c>
      <c r="L7175" t="s">
        <v>208</v>
      </c>
    </row>
    <row r="7176" spans="11:12">
      <c r="K7176" s="435">
        <v>23889</v>
      </c>
      <c r="L7176" t="s">
        <v>208</v>
      </c>
    </row>
    <row r="7177" spans="11:12">
      <c r="K7177" s="435">
        <v>23890</v>
      </c>
      <c r="L7177" t="s">
        <v>208</v>
      </c>
    </row>
    <row r="7178" spans="11:12">
      <c r="K7178" s="435">
        <v>23891</v>
      </c>
      <c r="L7178" t="s">
        <v>208</v>
      </c>
    </row>
    <row r="7179" spans="11:12">
      <c r="K7179" s="435">
        <v>23893</v>
      </c>
      <c r="L7179" t="s">
        <v>208</v>
      </c>
    </row>
    <row r="7180" spans="11:12">
      <c r="K7180" s="435">
        <v>23894</v>
      </c>
      <c r="L7180" t="s">
        <v>208</v>
      </c>
    </row>
    <row r="7181" spans="11:12">
      <c r="K7181" s="435">
        <v>23897</v>
      </c>
      <c r="L7181" t="s">
        <v>208</v>
      </c>
    </row>
    <row r="7182" spans="11:12">
      <c r="K7182" s="435">
        <v>23898</v>
      </c>
      <c r="L7182" t="s">
        <v>208</v>
      </c>
    </row>
    <row r="7183" spans="11:12">
      <c r="K7183" s="435">
        <v>23899</v>
      </c>
      <c r="L7183" t="s">
        <v>208</v>
      </c>
    </row>
    <row r="7184" spans="11:12">
      <c r="K7184" s="435">
        <v>23901</v>
      </c>
      <c r="L7184" t="s">
        <v>208</v>
      </c>
    </row>
    <row r="7185" spans="11:12">
      <c r="K7185" s="435">
        <v>23909</v>
      </c>
      <c r="L7185" t="s">
        <v>208</v>
      </c>
    </row>
    <row r="7186" spans="11:12">
      <c r="K7186" s="435">
        <v>23915</v>
      </c>
      <c r="L7186" t="s">
        <v>208</v>
      </c>
    </row>
    <row r="7187" spans="11:12">
      <c r="K7187" s="435">
        <v>23917</v>
      </c>
      <c r="L7187" t="s">
        <v>208</v>
      </c>
    </row>
    <row r="7188" spans="11:12">
      <c r="K7188" s="435">
        <v>23919</v>
      </c>
      <c r="L7188" t="s">
        <v>208</v>
      </c>
    </row>
    <row r="7189" spans="11:12">
      <c r="K7189" s="435">
        <v>23920</v>
      </c>
      <c r="L7189" t="s">
        <v>208</v>
      </c>
    </row>
    <row r="7190" spans="11:12">
      <c r="K7190" s="435">
        <v>23921</v>
      </c>
      <c r="L7190" t="s">
        <v>208</v>
      </c>
    </row>
    <row r="7191" spans="11:12">
      <c r="K7191" s="435">
        <v>23922</v>
      </c>
      <c r="L7191" t="s">
        <v>208</v>
      </c>
    </row>
    <row r="7192" spans="11:12">
      <c r="K7192" s="435">
        <v>23923</v>
      </c>
      <c r="L7192" t="s">
        <v>208</v>
      </c>
    </row>
    <row r="7193" spans="11:12">
      <c r="K7193" s="435">
        <v>23924</v>
      </c>
      <c r="L7193" t="s">
        <v>208</v>
      </c>
    </row>
    <row r="7194" spans="11:12">
      <c r="K7194" s="435">
        <v>23927</v>
      </c>
      <c r="L7194" t="s">
        <v>208</v>
      </c>
    </row>
    <row r="7195" spans="11:12">
      <c r="K7195" s="435">
        <v>23930</v>
      </c>
      <c r="L7195" t="s">
        <v>208</v>
      </c>
    </row>
    <row r="7196" spans="11:12">
      <c r="K7196" s="435">
        <v>23934</v>
      </c>
      <c r="L7196" t="s">
        <v>208</v>
      </c>
    </row>
    <row r="7197" spans="11:12">
      <c r="K7197" s="435">
        <v>23936</v>
      </c>
      <c r="L7197" t="s">
        <v>208</v>
      </c>
    </row>
    <row r="7198" spans="11:12">
      <c r="K7198" s="435">
        <v>23937</v>
      </c>
      <c r="L7198" t="s">
        <v>208</v>
      </c>
    </row>
    <row r="7199" spans="11:12">
      <c r="K7199" s="435">
        <v>23938</v>
      </c>
      <c r="L7199" t="s">
        <v>208</v>
      </c>
    </row>
    <row r="7200" spans="11:12">
      <c r="K7200" s="435">
        <v>23942</v>
      </c>
      <c r="L7200" t="s">
        <v>208</v>
      </c>
    </row>
    <row r="7201" spans="11:12">
      <c r="K7201" s="435">
        <v>23943</v>
      </c>
      <c r="L7201" t="s">
        <v>208</v>
      </c>
    </row>
    <row r="7202" spans="11:12">
      <c r="K7202" s="435">
        <v>23944</v>
      </c>
      <c r="L7202" t="s">
        <v>208</v>
      </c>
    </row>
    <row r="7203" spans="11:12">
      <c r="K7203" s="435">
        <v>23947</v>
      </c>
      <c r="L7203" t="s">
        <v>208</v>
      </c>
    </row>
    <row r="7204" spans="11:12">
      <c r="K7204" s="435">
        <v>23950</v>
      </c>
      <c r="L7204" t="s">
        <v>208</v>
      </c>
    </row>
    <row r="7205" spans="11:12">
      <c r="K7205" s="435">
        <v>23952</v>
      </c>
      <c r="L7205" t="s">
        <v>208</v>
      </c>
    </row>
    <row r="7206" spans="11:12">
      <c r="K7206" s="435">
        <v>23954</v>
      </c>
      <c r="L7206" t="s">
        <v>208</v>
      </c>
    </row>
    <row r="7207" spans="11:12">
      <c r="K7207" s="435">
        <v>23958</v>
      </c>
      <c r="L7207" t="s">
        <v>208</v>
      </c>
    </row>
    <row r="7208" spans="11:12">
      <c r="K7208" s="435">
        <v>23959</v>
      </c>
      <c r="L7208" t="s">
        <v>208</v>
      </c>
    </row>
    <row r="7209" spans="11:12">
      <c r="K7209" s="435">
        <v>23960</v>
      </c>
      <c r="L7209" t="s">
        <v>208</v>
      </c>
    </row>
    <row r="7210" spans="11:12">
      <c r="K7210" s="435">
        <v>23962</v>
      </c>
      <c r="L7210" t="s">
        <v>208</v>
      </c>
    </row>
    <row r="7211" spans="11:12">
      <c r="K7211" s="435">
        <v>23963</v>
      </c>
      <c r="L7211" t="s">
        <v>208</v>
      </c>
    </row>
    <row r="7212" spans="11:12">
      <c r="K7212" s="435">
        <v>23964</v>
      </c>
      <c r="L7212" t="s">
        <v>208</v>
      </c>
    </row>
    <row r="7213" spans="11:12">
      <c r="K7213" s="435">
        <v>23966</v>
      </c>
      <c r="L7213" t="s">
        <v>208</v>
      </c>
    </row>
    <row r="7214" spans="11:12">
      <c r="K7214" s="435">
        <v>23967</v>
      </c>
      <c r="L7214" t="s">
        <v>208</v>
      </c>
    </row>
    <row r="7215" spans="11:12">
      <c r="K7215" s="435">
        <v>23968</v>
      </c>
      <c r="L7215" t="s">
        <v>208</v>
      </c>
    </row>
    <row r="7216" spans="11:12">
      <c r="K7216" s="435">
        <v>23970</v>
      </c>
      <c r="L7216" t="s">
        <v>208</v>
      </c>
    </row>
    <row r="7217" spans="11:12">
      <c r="K7217" s="435">
        <v>23974</v>
      </c>
      <c r="L7217" t="s">
        <v>208</v>
      </c>
    </row>
    <row r="7218" spans="11:12">
      <c r="K7218" s="435">
        <v>23976</v>
      </c>
      <c r="L7218" t="s">
        <v>208</v>
      </c>
    </row>
    <row r="7219" spans="11:12">
      <c r="K7219" s="435">
        <v>24011</v>
      </c>
      <c r="L7219" t="s">
        <v>208</v>
      </c>
    </row>
    <row r="7220" spans="11:12">
      <c r="K7220" s="435">
        <v>24012</v>
      </c>
      <c r="L7220" t="s">
        <v>208</v>
      </c>
    </row>
    <row r="7221" spans="11:12">
      <c r="K7221" s="435">
        <v>24013</v>
      </c>
      <c r="L7221" t="s">
        <v>208</v>
      </c>
    </row>
    <row r="7222" spans="11:12">
      <c r="K7222" s="435">
        <v>24014</v>
      </c>
      <c r="L7222" t="s">
        <v>208</v>
      </c>
    </row>
    <row r="7223" spans="11:12">
      <c r="K7223" s="435">
        <v>24015</v>
      </c>
      <c r="L7223" t="s">
        <v>208</v>
      </c>
    </row>
    <row r="7224" spans="11:12">
      <c r="K7224" s="435">
        <v>24016</v>
      </c>
      <c r="L7224" t="s">
        <v>208</v>
      </c>
    </row>
    <row r="7225" spans="11:12">
      <c r="K7225" s="435">
        <v>24017</v>
      </c>
      <c r="L7225" t="s">
        <v>208</v>
      </c>
    </row>
    <row r="7226" spans="11:12">
      <c r="K7226" s="435">
        <v>24018</v>
      </c>
      <c r="L7226" t="s">
        <v>208</v>
      </c>
    </row>
    <row r="7227" spans="11:12">
      <c r="K7227" s="435">
        <v>24019</v>
      </c>
      <c r="L7227" t="s">
        <v>208</v>
      </c>
    </row>
    <row r="7228" spans="11:12">
      <c r="K7228" s="435">
        <v>24020</v>
      </c>
      <c r="L7228" t="s">
        <v>208</v>
      </c>
    </row>
    <row r="7229" spans="11:12">
      <c r="K7229" s="435">
        <v>24053</v>
      </c>
      <c r="L7229" t="s">
        <v>208</v>
      </c>
    </row>
    <row r="7230" spans="11:12">
      <c r="K7230" s="435">
        <v>24054</v>
      </c>
      <c r="L7230" t="s">
        <v>208</v>
      </c>
    </row>
    <row r="7231" spans="11:12">
      <c r="K7231" s="435">
        <v>24055</v>
      </c>
      <c r="L7231" t="s">
        <v>208</v>
      </c>
    </row>
    <row r="7232" spans="11:12">
      <c r="K7232" s="435">
        <v>24058</v>
      </c>
      <c r="L7232" t="s">
        <v>208</v>
      </c>
    </row>
    <row r="7233" spans="11:12">
      <c r="K7233" s="435">
        <v>24059</v>
      </c>
      <c r="L7233" t="s">
        <v>208</v>
      </c>
    </row>
    <row r="7234" spans="11:12">
      <c r="K7234" s="435">
        <v>24060</v>
      </c>
      <c r="L7234" t="s">
        <v>208</v>
      </c>
    </row>
    <row r="7235" spans="11:12">
      <c r="K7235" s="435">
        <v>24064</v>
      </c>
      <c r="L7235" t="s">
        <v>208</v>
      </c>
    </row>
    <row r="7236" spans="11:12">
      <c r="K7236" s="435">
        <v>24065</v>
      </c>
      <c r="L7236" t="s">
        <v>208</v>
      </c>
    </row>
    <row r="7237" spans="11:12">
      <c r="K7237" s="435">
        <v>24066</v>
      </c>
      <c r="L7237" t="s">
        <v>208</v>
      </c>
    </row>
    <row r="7238" spans="11:12">
      <c r="K7238" s="435">
        <v>24067</v>
      </c>
      <c r="L7238" t="s">
        <v>208</v>
      </c>
    </row>
    <row r="7239" spans="11:12">
      <c r="K7239" s="435">
        <v>24069</v>
      </c>
      <c r="L7239" t="s">
        <v>208</v>
      </c>
    </row>
    <row r="7240" spans="11:12">
      <c r="K7240" s="435">
        <v>24070</v>
      </c>
      <c r="L7240" t="s">
        <v>208</v>
      </c>
    </row>
    <row r="7241" spans="11:12">
      <c r="K7241" s="435">
        <v>24072</v>
      </c>
      <c r="L7241" t="s">
        <v>208</v>
      </c>
    </row>
    <row r="7242" spans="11:12">
      <c r="K7242" s="435">
        <v>24073</v>
      </c>
      <c r="L7242" t="s">
        <v>208</v>
      </c>
    </row>
    <row r="7243" spans="11:12">
      <c r="K7243" s="435">
        <v>24076</v>
      </c>
      <c r="L7243" t="s">
        <v>208</v>
      </c>
    </row>
    <row r="7244" spans="11:12">
      <c r="K7244" s="435">
        <v>24077</v>
      </c>
      <c r="L7244" t="s">
        <v>208</v>
      </c>
    </row>
    <row r="7245" spans="11:12">
      <c r="K7245" s="435">
        <v>24078</v>
      </c>
      <c r="L7245" t="s">
        <v>208</v>
      </c>
    </row>
    <row r="7246" spans="11:12">
      <c r="K7246" s="435">
        <v>24079</v>
      </c>
      <c r="L7246" t="s">
        <v>208</v>
      </c>
    </row>
    <row r="7247" spans="11:12">
      <c r="K7247" s="435">
        <v>24082</v>
      </c>
      <c r="L7247" t="s">
        <v>208</v>
      </c>
    </row>
    <row r="7248" spans="11:12">
      <c r="K7248" s="435">
        <v>24083</v>
      </c>
      <c r="L7248" t="s">
        <v>208</v>
      </c>
    </row>
    <row r="7249" spans="11:12">
      <c r="K7249" s="435">
        <v>24084</v>
      </c>
      <c r="L7249" t="s">
        <v>208</v>
      </c>
    </row>
    <row r="7250" spans="11:12">
      <c r="K7250" s="435">
        <v>24085</v>
      </c>
      <c r="L7250" t="s">
        <v>208</v>
      </c>
    </row>
    <row r="7251" spans="11:12">
      <c r="K7251" s="435">
        <v>24086</v>
      </c>
      <c r="L7251" t="s">
        <v>208</v>
      </c>
    </row>
    <row r="7252" spans="11:12">
      <c r="K7252" s="435">
        <v>24087</v>
      </c>
      <c r="L7252" t="s">
        <v>208</v>
      </c>
    </row>
    <row r="7253" spans="11:12">
      <c r="K7253" s="435">
        <v>24088</v>
      </c>
      <c r="L7253" t="s">
        <v>208</v>
      </c>
    </row>
    <row r="7254" spans="11:12">
      <c r="K7254" s="435">
        <v>24089</v>
      </c>
      <c r="L7254" t="s">
        <v>208</v>
      </c>
    </row>
    <row r="7255" spans="11:12">
      <c r="K7255" s="435">
        <v>24090</v>
      </c>
      <c r="L7255" t="s">
        <v>208</v>
      </c>
    </row>
    <row r="7256" spans="11:12">
      <c r="K7256" s="435">
        <v>24091</v>
      </c>
      <c r="L7256" t="s">
        <v>208</v>
      </c>
    </row>
    <row r="7257" spans="11:12">
      <c r="K7257" s="435">
        <v>24092</v>
      </c>
      <c r="L7257" t="s">
        <v>208</v>
      </c>
    </row>
    <row r="7258" spans="11:12">
      <c r="K7258" s="435">
        <v>24093</v>
      </c>
      <c r="L7258" t="s">
        <v>208</v>
      </c>
    </row>
    <row r="7259" spans="11:12">
      <c r="K7259" s="435">
        <v>24095</v>
      </c>
      <c r="L7259" t="s">
        <v>208</v>
      </c>
    </row>
    <row r="7260" spans="11:12">
      <c r="K7260" s="435">
        <v>24101</v>
      </c>
      <c r="L7260" t="s">
        <v>208</v>
      </c>
    </row>
    <row r="7261" spans="11:12">
      <c r="K7261" s="435">
        <v>24102</v>
      </c>
      <c r="L7261" t="s">
        <v>208</v>
      </c>
    </row>
    <row r="7262" spans="11:12">
      <c r="K7262" s="435">
        <v>24104</v>
      </c>
      <c r="L7262" t="s">
        <v>208</v>
      </c>
    </row>
    <row r="7263" spans="11:12">
      <c r="K7263" s="435">
        <v>24105</v>
      </c>
      <c r="L7263" t="s">
        <v>208</v>
      </c>
    </row>
    <row r="7264" spans="11:12">
      <c r="K7264" s="435">
        <v>24112</v>
      </c>
      <c r="L7264" t="s">
        <v>208</v>
      </c>
    </row>
    <row r="7265" spans="11:12">
      <c r="K7265" s="435">
        <v>24120</v>
      </c>
      <c r="L7265" t="s">
        <v>208</v>
      </c>
    </row>
    <row r="7266" spans="11:12">
      <c r="K7266" s="435">
        <v>24121</v>
      </c>
      <c r="L7266" t="s">
        <v>208</v>
      </c>
    </row>
    <row r="7267" spans="11:12">
      <c r="K7267" s="435">
        <v>24122</v>
      </c>
      <c r="L7267" t="s">
        <v>208</v>
      </c>
    </row>
    <row r="7268" spans="11:12">
      <c r="K7268" s="435">
        <v>24124</v>
      </c>
      <c r="L7268" t="s">
        <v>208</v>
      </c>
    </row>
    <row r="7269" spans="11:12">
      <c r="K7269" s="435">
        <v>24127</v>
      </c>
      <c r="L7269" t="s">
        <v>208</v>
      </c>
    </row>
    <row r="7270" spans="11:12">
      <c r="K7270" s="435">
        <v>24128</v>
      </c>
      <c r="L7270" t="s">
        <v>208</v>
      </c>
    </row>
    <row r="7271" spans="11:12">
      <c r="K7271" s="435">
        <v>24130</v>
      </c>
      <c r="L7271" t="s">
        <v>208</v>
      </c>
    </row>
    <row r="7272" spans="11:12">
      <c r="K7272" s="435">
        <v>24131</v>
      </c>
      <c r="L7272" t="s">
        <v>208</v>
      </c>
    </row>
    <row r="7273" spans="11:12">
      <c r="K7273" s="435">
        <v>24132</v>
      </c>
      <c r="L7273" t="s">
        <v>208</v>
      </c>
    </row>
    <row r="7274" spans="11:12">
      <c r="K7274" s="435">
        <v>24133</v>
      </c>
      <c r="L7274" t="s">
        <v>208</v>
      </c>
    </row>
    <row r="7275" spans="11:12">
      <c r="K7275" s="435">
        <v>24134</v>
      </c>
      <c r="L7275" t="s">
        <v>208</v>
      </c>
    </row>
    <row r="7276" spans="11:12">
      <c r="K7276" s="435">
        <v>24136</v>
      </c>
      <c r="L7276" t="s">
        <v>208</v>
      </c>
    </row>
    <row r="7277" spans="11:12">
      <c r="K7277" s="435">
        <v>24137</v>
      </c>
      <c r="L7277" t="s">
        <v>208</v>
      </c>
    </row>
    <row r="7278" spans="11:12">
      <c r="K7278" s="435">
        <v>24138</v>
      </c>
      <c r="L7278" t="s">
        <v>208</v>
      </c>
    </row>
    <row r="7279" spans="11:12">
      <c r="K7279" s="435">
        <v>24139</v>
      </c>
      <c r="L7279" t="s">
        <v>208</v>
      </c>
    </row>
    <row r="7280" spans="11:12">
      <c r="K7280" s="435">
        <v>24141</v>
      </c>
      <c r="L7280" t="s">
        <v>208</v>
      </c>
    </row>
    <row r="7281" spans="11:12">
      <c r="K7281" s="435">
        <v>24142</v>
      </c>
      <c r="L7281" t="s">
        <v>208</v>
      </c>
    </row>
    <row r="7282" spans="11:12">
      <c r="K7282" s="435">
        <v>24147</v>
      </c>
      <c r="L7282" t="s">
        <v>208</v>
      </c>
    </row>
    <row r="7283" spans="11:12">
      <c r="K7283" s="435">
        <v>24148</v>
      </c>
      <c r="L7283" t="s">
        <v>208</v>
      </c>
    </row>
    <row r="7284" spans="11:12">
      <c r="K7284" s="435">
        <v>24149</v>
      </c>
      <c r="L7284" t="s">
        <v>208</v>
      </c>
    </row>
    <row r="7285" spans="11:12">
      <c r="K7285" s="435">
        <v>24150</v>
      </c>
      <c r="L7285" t="s">
        <v>208</v>
      </c>
    </row>
    <row r="7286" spans="11:12">
      <c r="K7286" s="435">
        <v>24151</v>
      </c>
      <c r="L7286" t="s">
        <v>208</v>
      </c>
    </row>
    <row r="7287" spans="11:12">
      <c r="K7287" s="435">
        <v>24153</v>
      </c>
      <c r="L7287" t="s">
        <v>208</v>
      </c>
    </row>
    <row r="7288" spans="11:12">
      <c r="K7288" s="435">
        <v>24161</v>
      </c>
      <c r="L7288" t="s">
        <v>208</v>
      </c>
    </row>
    <row r="7289" spans="11:12">
      <c r="K7289" s="435">
        <v>24162</v>
      </c>
      <c r="L7289" t="s">
        <v>208</v>
      </c>
    </row>
    <row r="7290" spans="11:12">
      <c r="K7290" s="435">
        <v>24165</v>
      </c>
      <c r="L7290" t="s">
        <v>208</v>
      </c>
    </row>
    <row r="7291" spans="11:12">
      <c r="K7291" s="435">
        <v>24167</v>
      </c>
      <c r="L7291" t="s">
        <v>208</v>
      </c>
    </row>
    <row r="7292" spans="11:12">
      <c r="K7292" s="435">
        <v>24168</v>
      </c>
      <c r="L7292" t="s">
        <v>208</v>
      </c>
    </row>
    <row r="7293" spans="11:12">
      <c r="K7293" s="435">
        <v>24171</v>
      </c>
      <c r="L7293" t="s">
        <v>208</v>
      </c>
    </row>
    <row r="7294" spans="11:12">
      <c r="K7294" s="435">
        <v>24174</v>
      </c>
      <c r="L7294" t="s">
        <v>208</v>
      </c>
    </row>
    <row r="7295" spans="11:12">
      <c r="K7295" s="435">
        <v>24175</v>
      </c>
      <c r="L7295" t="s">
        <v>208</v>
      </c>
    </row>
    <row r="7296" spans="11:12">
      <c r="K7296" s="435">
        <v>24176</v>
      </c>
      <c r="L7296" t="s">
        <v>208</v>
      </c>
    </row>
    <row r="7297" spans="11:12">
      <c r="K7297" s="435">
        <v>24179</v>
      </c>
      <c r="L7297" t="s">
        <v>208</v>
      </c>
    </row>
    <row r="7298" spans="11:12">
      <c r="K7298" s="435">
        <v>24184</v>
      </c>
      <c r="L7298" t="s">
        <v>208</v>
      </c>
    </row>
    <row r="7299" spans="11:12">
      <c r="K7299" s="435">
        <v>24185</v>
      </c>
      <c r="L7299" t="s">
        <v>208</v>
      </c>
    </row>
    <row r="7300" spans="11:12">
      <c r="K7300" s="435">
        <v>24201</v>
      </c>
      <c r="L7300" t="s">
        <v>208</v>
      </c>
    </row>
    <row r="7301" spans="11:12">
      <c r="K7301" s="435">
        <v>24202</v>
      </c>
      <c r="L7301" t="s">
        <v>208</v>
      </c>
    </row>
    <row r="7302" spans="11:12">
      <c r="K7302" s="435">
        <v>24210</v>
      </c>
      <c r="L7302" t="s">
        <v>208</v>
      </c>
    </row>
    <row r="7303" spans="11:12">
      <c r="K7303" s="435">
        <v>24211</v>
      </c>
      <c r="L7303" t="s">
        <v>208</v>
      </c>
    </row>
    <row r="7304" spans="11:12">
      <c r="K7304" s="435">
        <v>24216</v>
      </c>
      <c r="L7304" t="s">
        <v>208</v>
      </c>
    </row>
    <row r="7305" spans="11:12">
      <c r="K7305" s="435">
        <v>24217</v>
      </c>
      <c r="L7305" t="s">
        <v>208</v>
      </c>
    </row>
    <row r="7306" spans="11:12">
      <c r="K7306" s="435">
        <v>24219</v>
      </c>
      <c r="L7306" t="s">
        <v>208</v>
      </c>
    </row>
    <row r="7307" spans="11:12">
      <c r="K7307" s="435">
        <v>24220</v>
      </c>
      <c r="L7307" t="s">
        <v>208</v>
      </c>
    </row>
    <row r="7308" spans="11:12">
      <c r="K7308" s="435">
        <v>24221</v>
      </c>
      <c r="L7308" t="s">
        <v>208</v>
      </c>
    </row>
    <row r="7309" spans="11:12">
      <c r="K7309" s="435">
        <v>24224</v>
      </c>
      <c r="L7309" t="s">
        <v>208</v>
      </c>
    </row>
    <row r="7310" spans="11:12">
      <c r="K7310" s="435">
        <v>24225</v>
      </c>
      <c r="L7310" t="s">
        <v>208</v>
      </c>
    </row>
    <row r="7311" spans="11:12">
      <c r="K7311" s="435">
        <v>24226</v>
      </c>
      <c r="L7311" t="s">
        <v>208</v>
      </c>
    </row>
    <row r="7312" spans="11:12">
      <c r="K7312" s="435">
        <v>24228</v>
      </c>
      <c r="L7312" t="s">
        <v>208</v>
      </c>
    </row>
    <row r="7313" spans="11:12">
      <c r="K7313" s="435">
        <v>24230</v>
      </c>
      <c r="L7313" t="s">
        <v>208</v>
      </c>
    </row>
    <row r="7314" spans="11:12">
      <c r="K7314" s="435">
        <v>24236</v>
      </c>
      <c r="L7314" t="s">
        <v>208</v>
      </c>
    </row>
    <row r="7315" spans="11:12">
      <c r="K7315" s="435">
        <v>24237</v>
      </c>
      <c r="L7315" t="s">
        <v>208</v>
      </c>
    </row>
    <row r="7316" spans="11:12">
      <c r="K7316" s="435">
        <v>24239</v>
      </c>
      <c r="L7316" t="s">
        <v>208</v>
      </c>
    </row>
    <row r="7317" spans="11:12">
      <c r="K7317" s="435">
        <v>24243</v>
      </c>
      <c r="L7317" t="s">
        <v>208</v>
      </c>
    </row>
    <row r="7318" spans="11:12">
      <c r="K7318" s="435">
        <v>24244</v>
      </c>
      <c r="L7318" t="s">
        <v>208</v>
      </c>
    </row>
    <row r="7319" spans="11:12">
      <c r="K7319" s="435">
        <v>24245</v>
      </c>
      <c r="L7319" t="s">
        <v>208</v>
      </c>
    </row>
    <row r="7320" spans="11:12">
      <c r="K7320" s="435">
        <v>24246</v>
      </c>
      <c r="L7320" t="s">
        <v>208</v>
      </c>
    </row>
    <row r="7321" spans="11:12">
      <c r="K7321" s="435">
        <v>24248</v>
      </c>
      <c r="L7321" t="s">
        <v>208</v>
      </c>
    </row>
    <row r="7322" spans="11:12">
      <c r="K7322" s="435">
        <v>24250</v>
      </c>
      <c r="L7322" t="s">
        <v>208</v>
      </c>
    </row>
    <row r="7323" spans="11:12">
      <c r="K7323" s="435">
        <v>24251</v>
      </c>
      <c r="L7323" t="s">
        <v>208</v>
      </c>
    </row>
    <row r="7324" spans="11:12">
      <c r="K7324" s="435">
        <v>24256</v>
      </c>
      <c r="L7324" t="s">
        <v>208</v>
      </c>
    </row>
    <row r="7325" spans="11:12">
      <c r="K7325" s="435">
        <v>24258</v>
      </c>
      <c r="L7325" t="s">
        <v>208</v>
      </c>
    </row>
    <row r="7326" spans="11:12">
      <c r="K7326" s="435">
        <v>24260</v>
      </c>
      <c r="L7326" t="s">
        <v>208</v>
      </c>
    </row>
    <row r="7327" spans="11:12">
      <c r="K7327" s="435">
        <v>24263</v>
      </c>
      <c r="L7327" t="s">
        <v>208</v>
      </c>
    </row>
    <row r="7328" spans="11:12">
      <c r="K7328" s="435">
        <v>24265</v>
      </c>
      <c r="L7328" t="s">
        <v>208</v>
      </c>
    </row>
    <row r="7329" spans="11:12">
      <c r="K7329" s="435">
        <v>24266</v>
      </c>
      <c r="L7329" t="s">
        <v>208</v>
      </c>
    </row>
    <row r="7330" spans="11:12">
      <c r="K7330" s="435">
        <v>24269</v>
      </c>
      <c r="L7330" t="s">
        <v>208</v>
      </c>
    </row>
    <row r="7331" spans="11:12">
      <c r="K7331" s="435">
        <v>24270</v>
      </c>
      <c r="L7331" t="s">
        <v>208</v>
      </c>
    </row>
    <row r="7332" spans="11:12">
      <c r="K7332" s="435">
        <v>24271</v>
      </c>
      <c r="L7332" t="s">
        <v>208</v>
      </c>
    </row>
    <row r="7333" spans="11:12">
      <c r="K7333" s="435">
        <v>24272</v>
      </c>
      <c r="L7333" t="s">
        <v>208</v>
      </c>
    </row>
    <row r="7334" spans="11:12">
      <c r="K7334" s="435">
        <v>24273</v>
      </c>
      <c r="L7334" t="s">
        <v>208</v>
      </c>
    </row>
    <row r="7335" spans="11:12">
      <c r="K7335" s="435">
        <v>24277</v>
      </c>
      <c r="L7335" t="s">
        <v>208</v>
      </c>
    </row>
    <row r="7336" spans="11:12">
      <c r="K7336" s="435">
        <v>24279</v>
      </c>
      <c r="L7336" t="s">
        <v>208</v>
      </c>
    </row>
    <row r="7337" spans="11:12">
      <c r="K7337" s="435">
        <v>24280</v>
      </c>
      <c r="L7337" t="s">
        <v>208</v>
      </c>
    </row>
    <row r="7338" spans="11:12">
      <c r="K7338" s="435">
        <v>24281</v>
      </c>
      <c r="L7338" t="s">
        <v>208</v>
      </c>
    </row>
    <row r="7339" spans="11:12">
      <c r="K7339" s="435">
        <v>24282</v>
      </c>
      <c r="L7339" t="s">
        <v>208</v>
      </c>
    </row>
    <row r="7340" spans="11:12">
      <c r="K7340" s="435">
        <v>24283</v>
      </c>
      <c r="L7340" t="s">
        <v>208</v>
      </c>
    </row>
    <row r="7341" spans="11:12">
      <c r="K7341" s="435">
        <v>24290</v>
      </c>
      <c r="L7341" t="s">
        <v>208</v>
      </c>
    </row>
    <row r="7342" spans="11:12">
      <c r="K7342" s="435">
        <v>24292</v>
      </c>
      <c r="L7342" t="s">
        <v>208</v>
      </c>
    </row>
    <row r="7343" spans="11:12">
      <c r="K7343" s="435">
        <v>24293</v>
      </c>
      <c r="L7343" t="s">
        <v>208</v>
      </c>
    </row>
    <row r="7344" spans="11:12">
      <c r="K7344" s="435">
        <v>24301</v>
      </c>
      <c r="L7344" t="s">
        <v>208</v>
      </c>
    </row>
    <row r="7345" spans="11:12">
      <c r="K7345" s="435">
        <v>24311</v>
      </c>
      <c r="L7345" t="s">
        <v>208</v>
      </c>
    </row>
    <row r="7346" spans="11:12">
      <c r="K7346" s="435">
        <v>24312</v>
      </c>
      <c r="L7346" t="s">
        <v>208</v>
      </c>
    </row>
    <row r="7347" spans="11:12">
      <c r="K7347" s="435">
        <v>24313</v>
      </c>
      <c r="L7347" t="s">
        <v>208</v>
      </c>
    </row>
    <row r="7348" spans="11:12">
      <c r="K7348" s="435">
        <v>24314</v>
      </c>
      <c r="L7348" t="s">
        <v>208</v>
      </c>
    </row>
    <row r="7349" spans="11:12">
      <c r="K7349" s="435">
        <v>24315</v>
      </c>
      <c r="L7349" t="s">
        <v>208</v>
      </c>
    </row>
    <row r="7350" spans="11:12">
      <c r="K7350" s="435">
        <v>24316</v>
      </c>
      <c r="L7350" t="s">
        <v>208</v>
      </c>
    </row>
    <row r="7351" spans="11:12">
      <c r="K7351" s="435">
        <v>24317</v>
      </c>
      <c r="L7351" t="s">
        <v>208</v>
      </c>
    </row>
    <row r="7352" spans="11:12">
      <c r="K7352" s="435">
        <v>24318</v>
      </c>
      <c r="L7352" t="s">
        <v>208</v>
      </c>
    </row>
    <row r="7353" spans="11:12">
      <c r="K7353" s="435">
        <v>24319</v>
      </c>
      <c r="L7353" t="s">
        <v>208</v>
      </c>
    </row>
    <row r="7354" spans="11:12">
      <c r="K7354" s="435">
        <v>24322</v>
      </c>
      <c r="L7354" t="s">
        <v>208</v>
      </c>
    </row>
    <row r="7355" spans="11:12">
      <c r="K7355" s="435">
        <v>24323</v>
      </c>
      <c r="L7355" t="s">
        <v>208</v>
      </c>
    </row>
    <row r="7356" spans="11:12">
      <c r="K7356" s="435">
        <v>24324</v>
      </c>
      <c r="L7356" t="s">
        <v>208</v>
      </c>
    </row>
    <row r="7357" spans="11:12">
      <c r="K7357" s="435">
        <v>24325</v>
      </c>
      <c r="L7357" t="s">
        <v>208</v>
      </c>
    </row>
    <row r="7358" spans="11:12">
      <c r="K7358" s="435">
        <v>24326</v>
      </c>
      <c r="L7358" t="s">
        <v>208</v>
      </c>
    </row>
    <row r="7359" spans="11:12">
      <c r="K7359" s="435">
        <v>24328</v>
      </c>
      <c r="L7359" t="s">
        <v>208</v>
      </c>
    </row>
    <row r="7360" spans="11:12">
      <c r="K7360" s="435">
        <v>24330</v>
      </c>
      <c r="L7360" t="s">
        <v>208</v>
      </c>
    </row>
    <row r="7361" spans="11:12">
      <c r="K7361" s="435">
        <v>24333</v>
      </c>
      <c r="L7361" t="s">
        <v>208</v>
      </c>
    </row>
    <row r="7362" spans="11:12">
      <c r="K7362" s="435">
        <v>24340</v>
      </c>
      <c r="L7362" t="s">
        <v>208</v>
      </c>
    </row>
    <row r="7363" spans="11:12">
      <c r="K7363" s="435">
        <v>24343</v>
      </c>
      <c r="L7363" t="s">
        <v>208</v>
      </c>
    </row>
    <row r="7364" spans="11:12">
      <c r="K7364" s="435">
        <v>24347</v>
      </c>
      <c r="L7364" t="s">
        <v>208</v>
      </c>
    </row>
    <row r="7365" spans="11:12">
      <c r="K7365" s="435">
        <v>24348</v>
      </c>
      <c r="L7365" t="s">
        <v>208</v>
      </c>
    </row>
    <row r="7366" spans="11:12">
      <c r="K7366" s="435">
        <v>24350</v>
      </c>
      <c r="L7366" t="s">
        <v>208</v>
      </c>
    </row>
    <row r="7367" spans="11:12">
      <c r="K7367" s="435">
        <v>24351</v>
      </c>
      <c r="L7367" t="s">
        <v>208</v>
      </c>
    </row>
    <row r="7368" spans="11:12">
      <c r="K7368" s="435">
        <v>24352</v>
      </c>
      <c r="L7368" t="s">
        <v>208</v>
      </c>
    </row>
    <row r="7369" spans="11:12">
      <c r="K7369" s="435">
        <v>24354</v>
      </c>
      <c r="L7369" t="s">
        <v>208</v>
      </c>
    </row>
    <row r="7370" spans="11:12">
      <c r="K7370" s="435">
        <v>24360</v>
      </c>
      <c r="L7370" t="s">
        <v>208</v>
      </c>
    </row>
    <row r="7371" spans="11:12">
      <c r="K7371" s="435">
        <v>24361</v>
      </c>
      <c r="L7371" t="s">
        <v>208</v>
      </c>
    </row>
    <row r="7372" spans="11:12">
      <c r="K7372" s="435">
        <v>24363</v>
      </c>
      <c r="L7372" t="s">
        <v>208</v>
      </c>
    </row>
    <row r="7373" spans="11:12">
      <c r="K7373" s="435">
        <v>24366</v>
      </c>
      <c r="L7373" t="s">
        <v>208</v>
      </c>
    </row>
    <row r="7374" spans="11:12">
      <c r="K7374" s="435">
        <v>24368</v>
      </c>
      <c r="L7374" t="s">
        <v>208</v>
      </c>
    </row>
    <row r="7375" spans="11:12">
      <c r="K7375" s="435">
        <v>24370</v>
      </c>
      <c r="L7375" t="s">
        <v>208</v>
      </c>
    </row>
    <row r="7376" spans="11:12">
      <c r="K7376" s="435">
        <v>24374</v>
      </c>
      <c r="L7376" t="s">
        <v>208</v>
      </c>
    </row>
    <row r="7377" spans="11:12">
      <c r="K7377" s="435">
        <v>24375</v>
      </c>
      <c r="L7377" t="s">
        <v>208</v>
      </c>
    </row>
    <row r="7378" spans="11:12">
      <c r="K7378" s="435">
        <v>24377</v>
      </c>
      <c r="L7378" t="s">
        <v>208</v>
      </c>
    </row>
    <row r="7379" spans="11:12">
      <c r="K7379" s="435">
        <v>24378</v>
      </c>
      <c r="L7379" t="s">
        <v>208</v>
      </c>
    </row>
    <row r="7380" spans="11:12">
      <c r="K7380" s="435">
        <v>24380</v>
      </c>
      <c r="L7380" t="s">
        <v>208</v>
      </c>
    </row>
    <row r="7381" spans="11:12">
      <c r="K7381" s="435">
        <v>24381</v>
      </c>
      <c r="L7381" t="s">
        <v>208</v>
      </c>
    </row>
    <row r="7382" spans="11:12">
      <c r="K7382" s="435">
        <v>24382</v>
      </c>
      <c r="L7382" t="s">
        <v>208</v>
      </c>
    </row>
    <row r="7383" spans="11:12">
      <c r="K7383" s="435">
        <v>24401</v>
      </c>
      <c r="L7383" t="s">
        <v>208</v>
      </c>
    </row>
    <row r="7384" spans="11:12">
      <c r="K7384" s="435">
        <v>24411</v>
      </c>
      <c r="L7384" t="s">
        <v>208</v>
      </c>
    </row>
    <row r="7385" spans="11:12">
      <c r="K7385" s="435">
        <v>24412</v>
      </c>
      <c r="L7385" t="s">
        <v>208</v>
      </c>
    </row>
    <row r="7386" spans="11:12">
      <c r="K7386" s="435">
        <v>24413</v>
      </c>
      <c r="L7386" t="s">
        <v>214</v>
      </c>
    </row>
    <row r="7387" spans="11:12">
      <c r="K7387" s="435">
        <v>24415</v>
      </c>
      <c r="L7387" t="s">
        <v>208</v>
      </c>
    </row>
    <row r="7388" spans="11:12">
      <c r="K7388" s="435">
        <v>24416</v>
      </c>
      <c r="L7388" t="s">
        <v>208</v>
      </c>
    </row>
    <row r="7389" spans="11:12">
      <c r="K7389" s="435">
        <v>24421</v>
      </c>
      <c r="L7389" t="s">
        <v>208</v>
      </c>
    </row>
    <row r="7390" spans="11:12">
      <c r="K7390" s="435">
        <v>24422</v>
      </c>
      <c r="L7390" t="s">
        <v>208</v>
      </c>
    </row>
    <row r="7391" spans="11:12">
      <c r="K7391" s="435">
        <v>24426</v>
      </c>
      <c r="L7391" t="s">
        <v>208</v>
      </c>
    </row>
    <row r="7392" spans="11:12">
      <c r="K7392" s="435">
        <v>24430</v>
      </c>
      <c r="L7392" t="s">
        <v>208</v>
      </c>
    </row>
    <row r="7393" spans="11:12">
      <c r="K7393" s="435">
        <v>24431</v>
      </c>
      <c r="L7393" t="s">
        <v>208</v>
      </c>
    </row>
    <row r="7394" spans="11:12">
      <c r="K7394" s="435">
        <v>24432</v>
      </c>
      <c r="L7394" t="s">
        <v>208</v>
      </c>
    </row>
    <row r="7395" spans="11:12">
      <c r="K7395" s="435">
        <v>24433</v>
      </c>
      <c r="L7395" t="s">
        <v>208</v>
      </c>
    </row>
    <row r="7396" spans="11:12">
      <c r="K7396" s="435">
        <v>24435</v>
      </c>
      <c r="L7396" t="s">
        <v>208</v>
      </c>
    </row>
    <row r="7397" spans="11:12">
      <c r="K7397" s="435">
        <v>24437</v>
      </c>
      <c r="L7397" t="s">
        <v>208</v>
      </c>
    </row>
    <row r="7398" spans="11:12">
      <c r="K7398" s="435">
        <v>24439</v>
      </c>
      <c r="L7398" t="s">
        <v>208</v>
      </c>
    </row>
    <row r="7399" spans="11:12">
      <c r="K7399" s="435">
        <v>24440</v>
      </c>
      <c r="L7399" t="s">
        <v>208</v>
      </c>
    </row>
    <row r="7400" spans="11:12">
      <c r="K7400" s="435">
        <v>24441</v>
      </c>
      <c r="L7400" t="s">
        <v>208</v>
      </c>
    </row>
    <row r="7401" spans="11:12">
      <c r="K7401" s="435">
        <v>24442</v>
      </c>
      <c r="L7401" t="s">
        <v>208</v>
      </c>
    </row>
    <row r="7402" spans="11:12">
      <c r="K7402" s="435">
        <v>24445</v>
      </c>
      <c r="L7402" t="s">
        <v>208</v>
      </c>
    </row>
    <row r="7403" spans="11:12">
      <c r="K7403" s="435">
        <v>24448</v>
      </c>
      <c r="L7403" t="s">
        <v>208</v>
      </c>
    </row>
    <row r="7404" spans="11:12">
      <c r="K7404" s="435">
        <v>24450</v>
      </c>
      <c r="L7404" t="s">
        <v>208</v>
      </c>
    </row>
    <row r="7405" spans="11:12">
      <c r="K7405" s="435">
        <v>24457</v>
      </c>
      <c r="L7405" t="s">
        <v>208</v>
      </c>
    </row>
    <row r="7406" spans="11:12">
      <c r="K7406" s="435">
        <v>24458</v>
      </c>
      <c r="L7406" t="s">
        <v>208</v>
      </c>
    </row>
    <row r="7407" spans="11:12">
      <c r="K7407" s="435">
        <v>24459</v>
      </c>
      <c r="L7407" t="s">
        <v>208</v>
      </c>
    </row>
    <row r="7408" spans="11:12">
      <c r="K7408" s="435">
        <v>24460</v>
      </c>
      <c r="L7408" t="s">
        <v>208</v>
      </c>
    </row>
    <row r="7409" spans="11:12">
      <c r="K7409" s="435">
        <v>24464</v>
      </c>
      <c r="L7409" t="s">
        <v>208</v>
      </c>
    </row>
    <row r="7410" spans="11:12">
      <c r="K7410" s="435">
        <v>24465</v>
      </c>
      <c r="L7410" t="s">
        <v>208</v>
      </c>
    </row>
    <row r="7411" spans="11:12">
      <c r="K7411" s="435">
        <v>24467</v>
      </c>
      <c r="L7411" t="s">
        <v>208</v>
      </c>
    </row>
    <row r="7412" spans="11:12">
      <c r="K7412" s="435">
        <v>24471</v>
      </c>
      <c r="L7412" t="s">
        <v>208</v>
      </c>
    </row>
    <row r="7413" spans="11:12">
      <c r="K7413" s="435">
        <v>24472</v>
      </c>
      <c r="L7413" t="s">
        <v>208</v>
      </c>
    </row>
    <row r="7414" spans="11:12">
      <c r="K7414" s="435">
        <v>24473</v>
      </c>
      <c r="L7414" t="s">
        <v>208</v>
      </c>
    </row>
    <row r="7415" spans="11:12">
      <c r="K7415" s="435">
        <v>24474</v>
      </c>
      <c r="L7415" t="s">
        <v>208</v>
      </c>
    </row>
    <row r="7416" spans="11:12">
      <c r="K7416" s="435">
        <v>24476</v>
      </c>
      <c r="L7416" t="s">
        <v>208</v>
      </c>
    </row>
    <row r="7417" spans="11:12">
      <c r="K7417" s="435">
        <v>24477</v>
      </c>
      <c r="L7417" t="s">
        <v>208</v>
      </c>
    </row>
    <row r="7418" spans="11:12">
      <c r="K7418" s="435">
        <v>24479</v>
      </c>
      <c r="L7418" t="s">
        <v>208</v>
      </c>
    </row>
    <row r="7419" spans="11:12">
      <c r="K7419" s="435">
        <v>24482</v>
      </c>
      <c r="L7419" t="s">
        <v>208</v>
      </c>
    </row>
    <row r="7420" spans="11:12">
      <c r="K7420" s="435">
        <v>24483</v>
      </c>
      <c r="L7420" t="s">
        <v>208</v>
      </c>
    </row>
    <row r="7421" spans="11:12">
      <c r="K7421" s="435">
        <v>24484</v>
      </c>
      <c r="L7421" t="s">
        <v>208</v>
      </c>
    </row>
    <row r="7422" spans="11:12">
      <c r="K7422" s="435">
        <v>24485</v>
      </c>
      <c r="L7422" t="s">
        <v>208</v>
      </c>
    </row>
    <row r="7423" spans="11:12">
      <c r="K7423" s="435">
        <v>24486</v>
      </c>
      <c r="L7423" t="s">
        <v>208</v>
      </c>
    </row>
    <row r="7424" spans="11:12">
      <c r="K7424" s="435">
        <v>24487</v>
      </c>
      <c r="L7424" t="s">
        <v>208</v>
      </c>
    </row>
    <row r="7425" spans="11:12">
      <c r="K7425" s="435">
        <v>24501</v>
      </c>
      <c r="L7425" t="s">
        <v>208</v>
      </c>
    </row>
    <row r="7426" spans="11:12">
      <c r="K7426" s="435">
        <v>24502</v>
      </c>
      <c r="L7426" t="s">
        <v>208</v>
      </c>
    </row>
    <row r="7427" spans="11:12">
      <c r="K7427" s="435">
        <v>24503</v>
      </c>
      <c r="L7427" t="s">
        <v>208</v>
      </c>
    </row>
    <row r="7428" spans="11:12">
      <c r="K7428" s="435">
        <v>24504</v>
      </c>
      <c r="L7428" t="s">
        <v>208</v>
      </c>
    </row>
    <row r="7429" spans="11:12">
      <c r="K7429" s="435">
        <v>24517</v>
      </c>
      <c r="L7429" t="s">
        <v>208</v>
      </c>
    </row>
    <row r="7430" spans="11:12">
      <c r="K7430" s="435">
        <v>24520</v>
      </c>
      <c r="L7430" t="s">
        <v>208</v>
      </c>
    </row>
    <row r="7431" spans="11:12">
      <c r="K7431" s="435">
        <v>24521</v>
      </c>
      <c r="L7431" t="s">
        <v>208</v>
      </c>
    </row>
    <row r="7432" spans="11:12">
      <c r="K7432" s="435">
        <v>24522</v>
      </c>
      <c r="L7432" t="s">
        <v>208</v>
      </c>
    </row>
    <row r="7433" spans="11:12">
      <c r="K7433" s="435">
        <v>24523</v>
      </c>
      <c r="L7433" t="s">
        <v>208</v>
      </c>
    </row>
    <row r="7434" spans="11:12">
      <c r="K7434" s="435">
        <v>24526</v>
      </c>
      <c r="L7434" t="s">
        <v>208</v>
      </c>
    </row>
    <row r="7435" spans="11:12">
      <c r="K7435" s="435">
        <v>24527</v>
      </c>
      <c r="L7435" t="s">
        <v>208</v>
      </c>
    </row>
    <row r="7436" spans="11:12">
      <c r="K7436" s="435">
        <v>24528</v>
      </c>
      <c r="L7436" t="s">
        <v>208</v>
      </c>
    </row>
    <row r="7437" spans="11:12">
      <c r="K7437" s="435">
        <v>24529</v>
      </c>
      <c r="L7437" t="s">
        <v>208</v>
      </c>
    </row>
    <row r="7438" spans="11:12">
      <c r="K7438" s="435">
        <v>24530</v>
      </c>
      <c r="L7438" t="s">
        <v>208</v>
      </c>
    </row>
    <row r="7439" spans="11:12">
      <c r="K7439" s="435">
        <v>24531</v>
      </c>
      <c r="L7439" t="s">
        <v>208</v>
      </c>
    </row>
    <row r="7440" spans="11:12">
      <c r="K7440" s="435">
        <v>24534</v>
      </c>
      <c r="L7440" t="s">
        <v>208</v>
      </c>
    </row>
    <row r="7441" spans="11:12">
      <c r="K7441" s="435">
        <v>24536</v>
      </c>
      <c r="L7441" t="s">
        <v>208</v>
      </c>
    </row>
    <row r="7442" spans="11:12">
      <c r="K7442" s="435">
        <v>24538</v>
      </c>
      <c r="L7442" t="s">
        <v>208</v>
      </c>
    </row>
    <row r="7443" spans="11:12">
      <c r="K7443" s="435">
        <v>24539</v>
      </c>
      <c r="L7443" t="s">
        <v>208</v>
      </c>
    </row>
    <row r="7444" spans="11:12">
      <c r="K7444" s="435">
        <v>24540</v>
      </c>
      <c r="L7444" t="s">
        <v>208</v>
      </c>
    </row>
    <row r="7445" spans="11:12">
      <c r="K7445" s="435">
        <v>24541</v>
      </c>
      <c r="L7445" t="s">
        <v>208</v>
      </c>
    </row>
    <row r="7446" spans="11:12">
      <c r="K7446" s="435">
        <v>24549</v>
      </c>
      <c r="L7446" t="s">
        <v>208</v>
      </c>
    </row>
    <row r="7447" spans="11:12">
      <c r="K7447" s="435">
        <v>24550</v>
      </c>
      <c r="L7447" t="s">
        <v>208</v>
      </c>
    </row>
    <row r="7448" spans="11:12">
      <c r="K7448" s="435">
        <v>24551</v>
      </c>
      <c r="L7448" t="s">
        <v>208</v>
      </c>
    </row>
    <row r="7449" spans="11:12">
      <c r="K7449" s="435">
        <v>24553</v>
      </c>
      <c r="L7449" t="s">
        <v>208</v>
      </c>
    </row>
    <row r="7450" spans="11:12">
      <c r="K7450" s="435">
        <v>24554</v>
      </c>
      <c r="L7450" t="s">
        <v>208</v>
      </c>
    </row>
    <row r="7451" spans="11:12">
      <c r="K7451" s="435">
        <v>24555</v>
      </c>
      <c r="L7451" t="s">
        <v>208</v>
      </c>
    </row>
    <row r="7452" spans="11:12">
      <c r="K7452" s="435">
        <v>24556</v>
      </c>
      <c r="L7452" t="s">
        <v>208</v>
      </c>
    </row>
    <row r="7453" spans="11:12">
      <c r="K7453" s="435">
        <v>24557</v>
      </c>
      <c r="L7453" t="s">
        <v>208</v>
      </c>
    </row>
    <row r="7454" spans="11:12">
      <c r="K7454" s="435">
        <v>24558</v>
      </c>
      <c r="L7454" t="s">
        <v>208</v>
      </c>
    </row>
    <row r="7455" spans="11:12">
      <c r="K7455" s="435">
        <v>24562</v>
      </c>
      <c r="L7455" t="s">
        <v>208</v>
      </c>
    </row>
    <row r="7456" spans="11:12">
      <c r="K7456" s="435">
        <v>24563</v>
      </c>
      <c r="L7456" t="s">
        <v>208</v>
      </c>
    </row>
    <row r="7457" spans="11:12">
      <c r="K7457" s="435">
        <v>24565</v>
      </c>
      <c r="L7457" t="s">
        <v>208</v>
      </c>
    </row>
    <row r="7458" spans="11:12">
      <c r="K7458" s="435">
        <v>24566</v>
      </c>
      <c r="L7458" t="s">
        <v>208</v>
      </c>
    </row>
    <row r="7459" spans="11:12">
      <c r="K7459" s="435">
        <v>24569</v>
      </c>
      <c r="L7459" t="s">
        <v>208</v>
      </c>
    </row>
    <row r="7460" spans="11:12">
      <c r="K7460" s="435">
        <v>24570</v>
      </c>
      <c r="L7460" t="s">
        <v>208</v>
      </c>
    </row>
    <row r="7461" spans="11:12">
      <c r="K7461" s="435">
        <v>24571</v>
      </c>
      <c r="L7461" t="s">
        <v>208</v>
      </c>
    </row>
    <row r="7462" spans="11:12">
      <c r="K7462" s="435">
        <v>24572</v>
      </c>
      <c r="L7462" t="s">
        <v>208</v>
      </c>
    </row>
    <row r="7463" spans="11:12">
      <c r="K7463" s="435">
        <v>24574</v>
      </c>
      <c r="L7463" t="s">
        <v>208</v>
      </c>
    </row>
    <row r="7464" spans="11:12">
      <c r="K7464" s="435">
        <v>24577</v>
      </c>
      <c r="L7464" t="s">
        <v>208</v>
      </c>
    </row>
    <row r="7465" spans="11:12">
      <c r="K7465" s="435">
        <v>24578</v>
      </c>
      <c r="L7465" t="s">
        <v>208</v>
      </c>
    </row>
    <row r="7466" spans="11:12">
      <c r="K7466" s="435">
        <v>24579</v>
      </c>
      <c r="L7466" t="s">
        <v>208</v>
      </c>
    </row>
    <row r="7467" spans="11:12">
      <c r="K7467" s="435">
        <v>24580</v>
      </c>
      <c r="L7467" t="s">
        <v>208</v>
      </c>
    </row>
    <row r="7468" spans="11:12">
      <c r="K7468" s="435">
        <v>24581</v>
      </c>
      <c r="L7468" t="s">
        <v>208</v>
      </c>
    </row>
    <row r="7469" spans="11:12">
      <c r="K7469" s="435">
        <v>24586</v>
      </c>
      <c r="L7469" t="s">
        <v>208</v>
      </c>
    </row>
    <row r="7470" spans="11:12">
      <c r="K7470" s="435">
        <v>24588</v>
      </c>
      <c r="L7470" t="s">
        <v>208</v>
      </c>
    </row>
    <row r="7471" spans="11:12">
      <c r="K7471" s="435">
        <v>24589</v>
      </c>
      <c r="L7471" t="s">
        <v>208</v>
      </c>
    </row>
    <row r="7472" spans="11:12">
      <c r="K7472" s="435">
        <v>24590</v>
      </c>
      <c r="L7472" t="s">
        <v>208</v>
      </c>
    </row>
    <row r="7473" spans="11:12">
      <c r="K7473" s="435">
        <v>24592</v>
      </c>
      <c r="L7473" t="s">
        <v>208</v>
      </c>
    </row>
    <row r="7474" spans="11:12">
      <c r="K7474" s="435">
        <v>24593</v>
      </c>
      <c r="L7474" t="s">
        <v>208</v>
      </c>
    </row>
    <row r="7475" spans="11:12">
      <c r="K7475" s="435">
        <v>24594</v>
      </c>
      <c r="L7475" t="s">
        <v>208</v>
      </c>
    </row>
    <row r="7476" spans="11:12">
      <c r="K7476" s="435">
        <v>24595</v>
      </c>
      <c r="L7476" t="s">
        <v>208</v>
      </c>
    </row>
    <row r="7477" spans="11:12">
      <c r="K7477" s="435">
        <v>24597</v>
      </c>
      <c r="L7477" t="s">
        <v>208</v>
      </c>
    </row>
    <row r="7478" spans="11:12">
      <c r="K7478" s="435">
        <v>24598</v>
      </c>
      <c r="L7478" t="s">
        <v>208</v>
      </c>
    </row>
    <row r="7479" spans="11:12">
      <c r="K7479" s="435">
        <v>24599</v>
      </c>
      <c r="L7479" t="s">
        <v>208</v>
      </c>
    </row>
    <row r="7480" spans="11:12">
      <c r="K7480" s="435">
        <v>24601</v>
      </c>
      <c r="L7480" t="s">
        <v>208</v>
      </c>
    </row>
    <row r="7481" spans="11:12">
      <c r="K7481" s="435">
        <v>24602</v>
      </c>
      <c r="L7481" t="s">
        <v>208</v>
      </c>
    </row>
    <row r="7482" spans="11:12">
      <c r="K7482" s="435">
        <v>24603</v>
      </c>
      <c r="L7482" t="s">
        <v>208</v>
      </c>
    </row>
    <row r="7483" spans="11:12">
      <c r="K7483" s="435">
        <v>24604</v>
      </c>
      <c r="L7483" t="s">
        <v>208</v>
      </c>
    </row>
    <row r="7484" spans="11:12">
      <c r="K7484" s="435">
        <v>24605</v>
      </c>
      <c r="L7484" t="s">
        <v>208</v>
      </c>
    </row>
    <row r="7485" spans="11:12">
      <c r="K7485" s="435">
        <v>24606</v>
      </c>
      <c r="L7485" t="s">
        <v>208</v>
      </c>
    </row>
    <row r="7486" spans="11:12">
      <c r="K7486" s="435">
        <v>24607</v>
      </c>
      <c r="L7486" t="s">
        <v>208</v>
      </c>
    </row>
    <row r="7487" spans="11:12">
      <c r="K7487" s="435">
        <v>24609</v>
      </c>
      <c r="L7487" t="s">
        <v>208</v>
      </c>
    </row>
    <row r="7488" spans="11:12">
      <c r="K7488" s="435">
        <v>24612</v>
      </c>
      <c r="L7488" t="s">
        <v>208</v>
      </c>
    </row>
    <row r="7489" spans="11:12">
      <c r="K7489" s="435">
        <v>24613</v>
      </c>
      <c r="L7489" t="s">
        <v>208</v>
      </c>
    </row>
    <row r="7490" spans="11:12">
      <c r="K7490" s="435">
        <v>24614</v>
      </c>
      <c r="L7490" t="s">
        <v>208</v>
      </c>
    </row>
    <row r="7491" spans="11:12">
      <c r="K7491" s="435">
        <v>24620</v>
      </c>
      <c r="L7491" t="s">
        <v>208</v>
      </c>
    </row>
    <row r="7492" spans="11:12">
      <c r="K7492" s="435">
        <v>24622</v>
      </c>
      <c r="L7492" t="s">
        <v>214</v>
      </c>
    </row>
    <row r="7493" spans="11:12">
      <c r="K7493" s="435">
        <v>24628</v>
      </c>
      <c r="L7493" t="s">
        <v>208</v>
      </c>
    </row>
    <row r="7494" spans="11:12">
      <c r="K7494" s="435">
        <v>24630</v>
      </c>
      <c r="L7494" t="s">
        <v>208</v>
      </c>
    </row>
    <row r="7495" spans="11:12">
      <c r="K7495" s="435">
        <v>24631</v>
      </c>
      <c r="L7495" t="s">
        <v>208</v>
      </c>
    </row>
    <row r="7496" spans="11:12">
      <c r="K7496" s="435">
        <v>24634</v>
      </c>
      <c r="L7496" t="s">
        <v>208</v>
      </c>
    </row>
    <row r="7497" spans="11:12">
      <c r="K7497" s="435">
        <v>24635</v>
      </c>
      <c r="L7497" t="s">
        <v>208</v>
      </c>
    </row>
    <row r="7498" spans="11:12">
      <c r="K7498" s="435">
        <v>24637</v>
      </c>
      <c r="L7498" t="s">
        <v>208</v>
      </c>
    </row>
    <row r="7499" spans="11:12">
      <c r="K7499" s="435">
        <v>24639</v>
      </c>
      <c r="L7499" t="s">
        <v>208</v>
      </c>
    </row>
    <row r="7500" spans="11:12">
      <c r="K7500" s="435">
        <v>24641</v>
      </c>
      <c r="L7500" t="s">
        <v>208</v>
      </c>
    </row>
    <row r="7501" spans="11:12">
      <c r="K7501" s="435">
        <v>24646</v>
      </c>
      <c r="L7501" t="s">
        <v>208</v>
      </c>
    </row>
    <row r="7502" spans="11:12">
      <c r="K7502" s="435">
        <v>24649</v>
      </c>
      <c r="L7502" t="s">
        <v>208</v>
      </c>
    </row>
    <row r="7503" spans="11:12">
      <c r="K7503" s="435">
        <v>24651</v>
      </c>
      <c r="L7503" t="s">
        <v>208</v>
      </c>
    </row>
    <row r="7504" spans="11:12">
      <c r="K7504" s="435">
        <v>24656</v>
      </c>
      <c r="L7504" t="s">
        <v>208</v>
      </c>
    </row>
    <row r="7505" spans="11:12">
      <c r="K7505" s="435">
        <v>24657</v>
      </c>
      <c r="L7505" t="s">
        <v>208</v>
      </c>
    </row>
    <row r="7506" spans="11:12">
      <c r="K7506" s="435">
        <v>24701</v>
      </c>
      <c r="L7506" t="s">
        <v>208</v>
      </c>
    </row>
    <row r="7507" spans="11:12">
      <c r="K7507" s="435">
        <v>24712</v>
      </c>
      <c r="L7507" t="s">
        <v>208</v>
      </c>
    </row>
    <row r="7508" spans="11:12">
      <c r="K7508" s="435">
        <v>24714</v>
      </c>
      <c r="L7508" t="s">
        <v>208</v>
      </c>
    </row>
    <row r="7509" spans="11:12">
      <c r="K7509" s="435">
        <v>24715</v>
      </c>
      <c r="L7509" t="s">
        <v>208</v>
      </c>
    </row>
    <row r="7510" spans="11:12">
      <c r="K7510" s="435">
        <v>24716</v>
      </c>
      <c r="L7510" t="s">
        <v>208</v>
      </c>
    </row>
    <row r="7511" spans="11:12">
      <c r="K7511" s="435">
        <v>24719</v>
      </c>
      <c r="L7511" t="s">
        <v>208</v>
      </c>
    </row>
    <row r="7512" spans="11:12">
      <c r="K7512" s="435">
        <v>24724</v>
      </c>
      <c r="L7512" t="s">
        <v>208</v>
      </c>
    </row>
    <row r="7513" spans="11:12">
      <c r="K7513" s="435">
        <v>24726</v>
      </c>
      <c r="L7513" t="s">
        <v>208</v>
      </c>
    </row>
    <row r="7514" spans="11:12">
      <c r="K7514" s="435">
        <v>24729</v>
      </c>
      <c r="L7514" t="s">
        <v>208</v>
      </c>
    </row>
    <row r="7515" spans="11:12">
      <c r="K7515" s="435">
        <v>24731</v>
      </c>
      <c r="L7515" t="s">
        <v>208</v>
      </c>
    </row>
    <row r="7516" spans="11:12">
      <c r="K7516" s="435">
        <v>24733</v>
      </c>
      <c r="L7516" t="s">
        <v>208</v>
      </c>
    </row>
    <row r="7517" spans="11:12">
      <c r="K7517" s="435">
        <v>24736</v>
      </c>
      <c r="L7517" t="s">
        <v>208</v>
      </c>
    </row>
    <row r="7518" spans="11:12">
      <c r="K7518" s="435">
        <v>24737</v>
      </c>
      <c r="L7518" t="s">
        <v>208</v>
      </c>
    </row>
    <row r="7519" spans="11:12">
      <c r="K7519" s="435">
        <v>24738</v>
      </c>
      <c r="L7519" t="s">
        <v>208</v>
      </c>
    </row>
    <row r="7520" spans="11:12">
      <c r="K7520" s="435">
        <v>24740</v>
      </c>
      <c r="L7520" t="s">
        <v>208</v>
      </c>
    </row>
    <row r="7521" spans="11:12">
      <c r="K7521" s="435">
        <v>24747</v>
      </c>
      <c r="L7521" t="s">
        <v>208</v>
      </c>
    </row>
    <row r="7522" spans="11:12">
      <c r="K7522" s="435">
        <v>24801</v>
      </c>
      <c r="L7522" t="s">
        <v>208</v>
      </c>
    </row>
    <row r="7523" spans="11:12">
      <c r="K7523" s="435">
        <v>24808</v>
      </c>
      <c r="L7523" t="s">
        <v>208</v>
      </c>
    </row>
    <row r="7524" spans="11:12">
      <c r="K7524" s="435">
        <v>24811</v>
      </c>
      <c r="L7524" t="s">
        <v>208</v>
      </c>
    </row>
    <row r="7525" spans="11:12">
      <c r="K7525" s="435">
        <v>24813</v>
      </c>
      <c r="L7525" t="s">
        <v>208</v>
      </c>
    </row>
    <row r="7526" spans="11:12">
      <c r="K7526" s="435">
        <v>24815</v>
      </c>
      <c r="L7526" t="s">
        <v>208</v>
      </c>
    </row>
    <row r="7527" spans="11:12">
      <c r="K7527" s="435">
        <v>24816</v>
      </c>
      <c r="L7527" t="s">
        <v>208</v>
      </c>
    </row>
    <row r="7528" spans="11:12">
      <c r="K7528" s="435">
        <v>24817</v>
      </c>
      <c r="L7528" t="s">
        <v>208</v>
      </c>
    </row>
    <row r="7529" spans="11:12">
      <c r="K7529" s="435">
        <v>24818</v>
      </c>
      <c r="L7529" t="s">
        <v>208</v>
      </c>
    </row>
    <row r="7530" spans="11:12">
      <c r="K7530" s="435">
        <v>24822</v>
      </c>
      <c r="L7530" t="s">
        <v>208</v>
      </c>
    </row>
    <row r="7531" spans="11:12">
      <c r="K7531" s="435">
        <v>24823</v>
      </c>
      <c r="L7531" t="s">
        <v>208</v>
      </c>
    </row>
    <row r="7532" spans="11:12">
      <c r="K7532" s="435">
        <v>24826</v>
      </c>
      <c r="L7532" t="s">
        <v>208</v>
      </c>
    </row>
    <row r="7533" spans="11:12">
      <c r="K7533" s="435">
        <v>24827</v>
      </c>
      <c r="L7533" t="s">
        <v>214</v>
      </c>
    </row>
    <row r="7534" spans="11:12">
      <c r="K7534" s="435">
        <v>24828</v>
      </c>
      <c r="L7534" t="s">
        <v>208</v>
      </c>
    </row>
    <row r="7535" spans="11:12">
      <c r="K7535" s="435">
        <v>24830</v>
      </c>
      <c r="L7535" t="s">
        <v>208</v>
      </c>
    </row>
    <row r="7536" spans="11:12">
      <c r="K7536" s="435">
        <v>24831</v>
      </c>
      <c r="L7536" t="s">
        <v>208</v>
      </c>
    </row>
    <row r="7537" spans="11:12">
      <c r="K7537" s="435">
        <v>24834</v>
      </c>
      <c r="L7537" t="s">
        <v>208</v>
      </c>
    </row>
    <row r="7538" spans="11:12">
      <c r="K7538" s="435">
        <v>24836</v>
      </c>
      <c r="L7538" t="s">
        <v>208</v>
      </c>
    </row>
    <row r="7539" spans="11:12">
      <c r="K7539" s="435">
        <v>24839</v>
      </c>
      <c r="L7539" t="s">
        <v>208</v>
      </c>
    </row>
    <row r="7540" spans="11:12">
      <c r="K7540" s="435">
        <v>24843</v>
      </c>
      <c r="L7540" t="s">
        <v>208</v>
      </c>
    </row>
    <row r="7541" spans="11:12">
      <c r="K7541" s="435">
        <v>24844</v>
      </c>
      <c r="L7541" t="s">
        <v>208</v>
      </c>
    </row>
    <row r="7542" spans="11:12">
      <c r="K7542" s="435">
        <v>24845</v>
      </c>
      <c r="L7542" t="s">
        <v>208</v>
      </c>
    </row>
    <row r="7543" spans="11:12">
      <c r="K7543" s="435">
        <v>24846</v>
      </c>
      <c r="L7543" t="s">
        <v>208</v>
      </c>
    </row>
    <row r="7544" spans="11:12">
      <c r="K7544" s="435">
        <v>24847</v>
      </c>
      <c r="L7544" t="s">
        <v>208</v>
      </c>
    </row>
    <row r="7545" spans="11:12">
      <c r="K7545" s="435">
        <v>24848</v>
      </c>
      <c r="L7545" t="s">
        <v>208</v>
      </c>
    </row>
    <row r="7546" spans="11:12">
      <c r="K7546" s="435">
        <v>24849</v>
      </c>
      <c r="L7546" t="s">
        <v>208</v>
      </c>
    </row>
    <row r="7547" spans="11:12">
      <c r="K7547" s="435">
        <v>24850</v>
      </c>
      <c r="L7547" t="s">
        <v>208</v>
      </c>
    </row>
    <row r="7548" spans="11:12">
      <c r="K7548" s="435">
        <v>24851</v>
      </c>
      <c r="L7548" t="s">
        <v>208</v>
      </c>
    </row>
    <row r="7549" spans="11:12">
      <c r="K7549" s="435">
        <v>24853</v>
      </c>
      <c r="L7549" t="s">
        <v>208</v>
      </c>
    </row>
    <row r="7550" spans="11:12">
      <c r="K7550" s="435">
        <v>24854</v>
      </c>
      <c r="L7550" t="s">
        <v>214</v>
      </c>
    </row>
    <row r="7551" spans="11:12">
      <c r="K7551" s="435">
        <v>24857</v>
      </c>
      <c r="L7551" t="s">
        <v>208</v>
      </c>
    </row>
    <row r="7552" spans="11:12">
      <c r="K7552" s="435">
        <v>24860</v>
      </c>
      <c r="L7552" t="s">
        <v>208</v>
      </c>
    </row>
    <row r="7553" spans="11:12">
      <c r="K7553" s="435">
        <v>24861</v>
      </c>
      <c r="L7553" t="s">
        <v>208</v>
      </c>
    </row>
    <row r="7554" spans="11:12">
      <c r="K7554" s="435">
        <v>24862</v>
      </c>
      <c r="L7554" t="s">
        <v>208</v>
      </c>
    </row>
    <row r="7555" spans="11:12">
      <c r="K7555" s="435">
        <v>24866</v>
      </c>
      <c r="L7555" t="s">
        <v>208</v>
      </c>
    </row>
    <row r="7556" spans="11:12">
      <c r="K7556" s="435">
        <v>24867</v>
      </c>
      <c r="L7556" t="s">
        <v>208</v>
      </c>
    </row>
    <row r="7557" spans="11:12">
      <c r="K7557" s="435">
        <v>24868</v>
      </c>
      <c r="L7557" t="s">
        <v>214</v>
      </c>
    </row>
    <row r="7558" spans="11:12">
      <c r="K7558" s="435">
        <v>24869</v>
      </c>
      <c r="L7558" t="s">
        <v>208</v>
      </c>
    </row>
    <row r="7559" spans="11:12">
      <c r="K7559" s="435">
        <v>24870</v>
      </c>
      <c r="L7559" t="s">
        <v>214</v>
      </c>
    </row>
    <row r="7560" spans="11:12">
      <c r="K7560" s="435">
        <v>24871</v>
      </c>
      <c r="L7560" t="s">
        <v>208</v>
      </c>
    </row>
    <row r="7561" spans="11:12">
      <c r="K7561" s="435">
        <v>24872</v>
      </c>
      <c r="L7561" t="s">
        <v>208</v>
      </c>
    </row>
    <row r="7562" spans="11:12">
      <c r="K7562" s="435">
        <v>24873</v>
      </c>
      <c r="L7562" t="s">
        <v>208</v>
      </c>
    </row>
    <row r="7563" spans="11:12">
      <c r="K7563" s="435">
        <v>24874</v>
      </c>
      <c r="L7563" t="s">
        <v>208</v>
      </c>
    </row>
    <row r="7564" spans="11:12">
      <c r="K7564" s="435">
        <v>24878</v>
      </c>
      <c r="L7564" t="s">
        <v>208</v>
      </c>
    </row>
    <row r="7565" spans="11:12">
      <c r="K7565" s="435">
        <v>24879</v>
      </c>
      <c r="L7565" t="s">
        <v>208</v>
      </c>
    </row>
    <row r="7566" spans="11:12">
      <c r="K7566" s="435">
        <v>24880</v>
      </c>
      <c r="L7566" t="s">
        <v>208</v>
      </c>
    </row>
    <row r="7567" spans="11:12">
      <c r="K7567" s="435">
        <v>24881</v>
      </c>
      <c r="L7567" t="s">
        <v>208</v>
      </c>
    </row>
    <row r="7568" spans="11:12">
      <c r="K7568" s="435">
        <v>24882</v>
      </c>
      <c r="L7568" t="s">
        <v>208</v>
      </c>
    </row>
    <row r="7569" spans="11:12">
      <c r="K7569" s="435">
        <v>24884</v>
      </c>
      <c r="L7569" t="s">
        <v>208</v>
      </c>
    </row>
    <row r="7570" spans="11:12">
      <c r="K7570" s="435">
        <v>24887</v>
      </c>
      <c r="L7570" t="s">
        <v>208</v>
      </c>
    </row>
    <row r="7571" spans="11:12">
      <c r="K7571" s="435">
        <v>24888</v>
      </c>
      <c r="L7571" t="s">
        <v>208</v>
      </c>
    </row>
    <row r="7572" spans="11:12">
      <c r="K7572" s="435">
        <v>24892</v>
      </c>
      <c r="L7572" t="s">
        <v>208</v>
      </c>
    </row>
    <row r="7573" spans="11:12">
      <c r="K7573" s="435">
        <v>24894</v>
      </c>
      <c r="L7573" t="s">
        <v>208</v>
      </c>
    </row>
    <row r="7574" spans="11:12">
      <c r="K7574" s="435">
        <v>24898</v>
      </c>
      <c r="L7574" t="s">
        <v>208</v>
      </c>
    </row>
    <row r="7575" spans="11:12">
      <c r="K7575" s="435">
        <v>24901</v>
      </c>
      <c r="L7575" t="s">
        <v>208</v>
      </c>
    </row>
    <row r="7576" spans="11:12">
      <c r="K7576" s="435">
        <v>24910</v>
      </c>
      <c r="L7576" t="s">
        <v>214</v>
      </c>
    </row>
    <row r="7577" spans="11:12">
      <c r="K7577" s="435">
        <v>24915</v>
      </c>
      <c r="L7577" t="s">
        <v>208</v>
      </c>
    </row>
    <row r="7578" spans="11:12">
      <c r="K7578" s="435">
        <v>24916</v>
      </c>
      <c r="L7578" t="s">
        <v>214</v>
      </c>
    </row>
    <row r="7579" spans="11:12">
      <c r="K7579" s="435">
        <v>24918</v>
      </c>
      <c r="L7579" t="s">
        <v>214</v>
      </c>
    </row>
    <row r="7580" spans="11:12">
      <c r="K7580" s="435">
        <v>24920</v>
      </c>
      <c r="L7580" t="s">
        <v>219</v>
      </c>
    </row>
    <row r="7581" spans="11:12">
      <c r="K7581" s="435">
        <v>24924</v>
      </c>
      <c r="L7581" t="s">
        <v>208</v>
      </c>
    </row>
    <row r="7582" spans="11:12">
      <c r="K7582" s="435">
        <v>24925</v>
      </c>
      <c r="L7582" t="s">
        <v>208</v>
      </c>
    </row>
    <row r="7583" spans="11:12">
      <c r="K7583" s="435">
        <v>24927</v>
      </c>
      <c r="L7583" t="s">
        <v>208</v>
      </c>
    </row>
    <row r="7584" spans="11:12">
      <c r="K7584" s="435">
        <v>24931</v>
      </c>
      <c r="L7584" t="s">
        <v>208</v>
      </c>
    </row>
    <row r="7585" spans="11:12">
      <c r="K7585" s="435">
        <v>24934</v>
      </c>
      <c r="L7585" t="s">
        <v>208</v>
      </c>
    </row>
    <row r="7586" spans="11:12">
      <c r="K7586" s="435">
        <v>24935</v>
      </c>
      <c r="L7586" t="s">
        <v>214</v>
      </c>
    </row>
    <row r="7587" spans="11:12">
      <c r="K7587" s="435">
        <v>24938</v>
      </c>
      <c r="L7587" t="s">
        <v>208</v>
      </c>
    </row>
    <row r="7588" spans="11:12">
      <c r="K7588" s="435">
        <v>24941</v>
      </c>
      <c r="L7588" t="s">
        <v>208</v>
      </c>
    </row>
    <row r="7589" spans="11:12">
      <c r="K7589" s="435">
        <v>24944</v>
      </c>
      <c r="L7589" t="s">
        <v>208</v>
      </c>
    </row>
    <row r="7590" spans="11:12">
      <c r="K7590" s="435">
        <v>24945</v>
      </c>
      <c r="L7590" t="s">
        <v>208</v>
      </c>
    </row>
    <row r="7591" spans="11:12">
      <c r="K7591" s="435">
        <v>24946</v>
      </c>
      <c r="L7591" t="s">
        <v>208</v>
      </c>
    </row>
    <row r="7592" spans="11:12">
      <c r="K7592" s="435">
        <v>24951</v>
      </c>
      <c r="L7592" t="s">
        <v>208</v>
      </c>
    </row>
    <row r="7593" spans="11:12">
      <c r="K7593" s="435">
        <v>24954</v>
      </c>
      <c r="L7593" t="s">
        <v>208</v>
      </c>
    </row>
    <row r="7594" spans="11:12">
      <c r="K7594" s="435">
        <v>24957</v>
      </c>
      <c r="L7594" t="s">
        <v>208</v>
      </c>
    </row>
    <row r="7595" spans="11:12">
      <c r="K7595" s="435">
        <v>24962</v>
      </c>
      <c r="L7595" t="s">
        <v>214</v>
      </c>
    </row>
    <row r="7596" spans="11:12">
      <c r="K7596" s="435">
        <v>24963</v>
      </c>
      <c r="L7596" t="s">
        <v>208</v>
      </c>
    </row>
    <row r="7597" spans="11:12">
      <c r="K7597" s="435">
        <v>24966</v>
      </c>
      <c r="L7597" t="s">
        <v>208</v>
      </c>
    </row>
    <row r="7598" spans="11:12">
      <c r="K7598" s="435">
        <v>24970</v>
      </c>
      <c r="L7598" t="s">
        <v>208</v>
      </c>
    </row>
    <row r="7599" spans="11:12">
      <c r="K7599" s="435">
        <v>24974</v>
      </c>
      <c r="L7599" t="s">
        <v>208</v>
      </c>
    </row>
    <row r="7600" spans="11:12">
      <c r="K7600" s="435">
        <v>24976</v>
      </c>
      <c r="L7600" t="s">
        <v>208</v>
      </c>
    </row>
    <row r="7601" spans="11:12">
      <c r="K7601" s="435">
        <v>24977</v>
      </c>
      <c r="L7601" t="s">
        <v>208</v>
      </c>
    </row>
    <row r="7602" spans="11:12">
      <c r="K7602" s="435">
        <v>24981</v>
      </c>
      <c r="L7602" t="s">
        <v>214</v>
      </c>
    </row>
    <row r="7603" spans="11:12">
      <c r="K7603" s="435">
        <v>24983</v>
      </c>
      <c r="L7603" t="s">
        <v>208</v>
      </c>
    </row>
    <row r="7604" spans="11:12">
      <c r="K7604" s="435">
        <v>24984</v>
      </c>
      <c r="L7604" t="s">
        <v>208</v>
      </c>
    </row>
    <row r="7605" spans="11:12">
      <c r="K7605" s="435">
        <v>24986</v>
      </c>
      <c r="L7605" t="s">
        <v>208</v>
      </c>
    </row>
    <row r="7606" spans="11:12">
      <c r="K7606" s="435">
        <v>24991</v>
      </c>
      <c r="L7606" t="s">
        <v>214</v>
      </c>
    </row>
    <row r="7607" spans="11:12">
      <c r="K7607" s="435">
        <v>25002</v>
      </c>
      <c r="L7607" t="s">
        <v>214</v>
      </c>
    </row>
    <row r="7608" spans="11:12">
      <c r="K7608" s="435">
        <v>25003</v>
      </c>
      <c r="L7608" t="s">
        <v>208</v>
      </c>
    </row>
    <row r="7609" spans="11:12">
      <c r="K7609" s="435">
        <v>25005</v>
      </c>
      <c r="L7609" t="s">
        <v>208</v>
      </c>
    </row>
    <row r="7610" spans="11:12">
      <c r="K7610" s="435">
        <v>25007</v>
      </c>
      <c r="L7610" t="s">
        <v>214</v>
      </c>
    </row>
    <row r="7611" spans="11:12">
      <c r="K7611" s="435">
        <v>25008</v>
      </c>
      <c r="L7611" t="s">
        <v>214</v>
      </c>
    </row>
    <row r="7612" spans="11:12">
      <c r="K7612" s="435">
        <v>25009</v>
      </c>
      <c r="L7612" t="s">
        <v>208</v>
      </c>
    </row>
    <row r="7613" spans="11:12">
      <c r="K7613" s="435">
        <v>25011</v>
      </c>
      <c r="L7613" t="s">
        <v>208</v>
      </c>
    </row>
    <row r="7614" spans="11:12">
      <c r="K7614" s="435">
        <v>25015</v>
      </c>
      <c r="L7614" t="s">
        <v>208</v>
      </c>
    </row>
    <row r="7615" spans="11:12">
      <c r="K7615" s="435">
        <v>25019</v>
      </c>
      <c r="L7615" t="s">
        <v>208</v>
      </c>
    </row>
    <row r="7616" spans="11:12">
      <c r="K7616" s="435">
        <v>25021</v>
      </c>
      <c r="L7616" t="s">
        <v>208</v>
      </c>
    </row>
    <row r="7617" spans="11:12">
      <c r="K7617" s="435">
        <v>25022</v>
      </c>
      <c r="L7617" t="s">
        <v>208</v>
      </c>
    </row>
    <row r="7618" spans="11:12">
      <c r="K7618" s="435">
        <v>25024</v>
      </c>
      <c r="L7618" t="s">
        <v>208</v>
      </c>
    </row>
    <row r="7619" spans="11:12">
      <c r="K7619" s="435">
        <v>25025</v>
      </c>
      <c r="L7619" t="s">
        <v>208</v>
      </c>
    </row>
    <row r="7620" spans="11:12">
      <c r="K7620" s="435">
        <v>25028</v>
      </c>
      <c r="L7620" t="s">
        <v>208</v>
      </c>
    </row>
    <row r="7621" spans="11:12">
      <c r="K7621" s="435">
        <v>25030</v>
      </c>
      <c r="L7621" t="s">
        <v>208</v>
      </c>
    </row>
    <row r="7622" spans="11:12">
      <c r="K7622" s="435">
        <v>25031</v>
      </c>
      <c r="L7622" t="s">
        <v>214</v>
      </c>
    </row>
    <row r="7623" spans="11:12">
      <c r="K7623" s="435">
        <v>25033</v>
      </c>
      <c r="L7623" t="s">
        <v>208</v>
      </c>
    </row>
    <row r="7624" spans="11:12">
      <c r="K7624" s="435">
        <v>25035</v>
      </c>
      <c r="L7624" t="s">
        <v>208</v>
      </c>
    </row>
    <row r="7625" spans="11:12">
      <c r="K7625" s="435">
        <v>25036</v>
      </c>
      <c r="L7625" t="s">
        <v>208</v>
      </c>
    </row>
    <row r="7626" spans="11:12">
      <c r="K7626" s="435">
        <v>25039</v>
      </c>
      <c r="L7626" t="s">
        <v>208</v>
      </c>
    </row>
    <row r="7627" spans="11:12">
      <c r="K7627" s="435">
        <v>25040</v>
      </c>
      <c r="L7627" t="s">
        <v>214</v>
      </c>
    </row>
    <row r="7628" spans="11:12">
      <c r="K7628" s="435">
        <v>25043</v>
      </c>
      <c r="L7628" t="s">
        <v>208</v>
      </c>
    </row>
    <row r="7629" spans="11:12">
      <c r="K7629" s="435">
        <v>25044</v>
      </c>
      <c r="L7629" t="s">
        <v>214</v>
      </c>
    </row>
    <row r="7630" spans="11:12">
      <c r="K7630" s="435">
        <v>25045</v>
      </c>
      <c r="L7630" t="s">
        <v>208</v>
      </c>
    </row>
    <row r="7631" spans="11:12">
      <c r="K7631" s="435">
        <v>25047</v>
      </c>
      <c r="L7631" t="s">
        <v>208</v>
      </c>
    </row>
    <row r="7632" spans="11:12">
      <c r="K7632" s="435">
        <v>25048</v>
      </c>
      <c r="L7632" t="s">
        <v>214</v>
      </c>
    </row>
    <row r="7633" spans="11:12">
      <c r="K7633" s="435">
        <v>25049</v>
      </c>
      <c r="L7633" t="s">
        <v>208</v>
      </c>
    </row>
    <row r="7634" spans="11:12">
      <c r="K7634" s="435">
        <v>25051</v>
      </c>
      <c r="L7634" t="s">
        <v>208</v>
      </c>
    </row>
    <row r="7635" spans="11:12">
      <c r="K7635" s="435">
        <v>25053</v>
      </c>
      <c r="L7635" t="s">
        <v>208</v>
      </c>
    </row>
    <row r="7636" spans="11:12">
      <c r="K7636" s="435">
        <v>25054</v>
      </c>
      <c r="L7636" t="s">
        <v>208</v>
      </c>
    </row>
    <row r="7637" spans="11:12">
      <c r="K7637" s="435">
        <v>25057</v>
      </c>
      <c r="L7637" t="s">
        <v>214</v>
      </c>
    </row>
    <row r="7638" spans="11:12">
      <c r="K7638" s="435">
        <v>25059</v>
      </c>
      <c r="L7638" t="s">
        <v>208</v>
      </c>
    </row>
    <row r="7639" spans="11:12">
      <c r="K7639" s="435">
        <v>25060</v>
      </c>
      <c r="L7639" t="s">
        <v>214</v>
      </c>
    </row>
    <row r="7640" spans="11:12">
      <c r="K7640" s="435">
        <v>25061</v>
      </c>
      <c r="L7640" t="s">
        <v>208</v>
      </c>
    </row>
    <row r="7641" spans="11:12">
      <c r="K7641" s="435">
        <v>25062</v>
      </c>
      <c r="L7641" t="s">
        <v>214</v>
      </c>
    </row>
    <row r="7642" spans="11:12">
      <c r="K7642" s="435">
        <v>25063</v>
      </c>
      <c r="L7642" t="s">
        <v>208</v>
      </c>
    </row>
    <row r="7643" spans="11:12">
      <c r="K7643" s="435">
        <v>25064</v>
      </c>
      <c r="L7643" t="s">
        <v>208</v>
      </c>
    </row>
    <row r="7644" spans="11:12">
      <c r="K7644" s="435">
        <v>25067</v>
      </c>
      <c r="L7644" t="s">
        <v>208</v>
      </c>
    </row>
    <row r="7645" spans="11:12">
      <c r="K7645" s="435">
        <v>25070</v>
      </c>
      <c r="L7645" t="s">
        <v>208</v>
      </c>
    </row>
    <row r="7646" spans="11:12">
      <c r="K7646" s="435">
        <v>25071</v>
      </c>
      <c r="L7646" t="s">
        <v>208</v>
      </c>
    </row>
    <row r="7647" spans="11:12">
      <c r="K7647" s="435">
        <v>25075</v>
      </c>
      <c r="L7647" t="s">
        <v>208</v>
      </c>
    </row>
    <row r="7648" spans="11:12">
      <c r="K7648" s="435">
        <v>25076</v>
      </c>
      <c r="L7648" t="s">
        <v>208</v>
      </c>
    </row>
    <row r="7649" spans="11:12">
      <c r="K7649" s="435">
        <v>25081</v>
      </c>
      <c r="L7649" t="s">
        <v>208</v>
      </c>
    </row>
    <row r="7650" spans="11:12">
      <c r="K7650" s="435">
        <v>25082</v>
      </c>
      <c r="L7650" t="s">
        <v>208</v>
      </c>
    </row>
    <row r="7651" spans="11:12">
      <c r="K7651" s="435">
        <v>25083</v>
      </c>
      <c r="L7651" t="s">
        <v>214</v>
      </c>
    </row>
    <row r="7652" spans="11:12">
      <c r="K7652" s="435">
        <v>25085</v>
      </c>
      <c r="L7652" t="s">
        <v>214</v>
      </c>
    </row>
    <row r="7653" spans="11:12">
      <c r="K7653" s="435">
        <v>25086</v>
      </c>
      <c r="L7653" t="s">
        <v>208</v>
      </c>
    </row>
    <row r="7654" spans="11:12">
      <c r="K7654" s="435">
        <v>25088</v>
      </c>
      <c r="L7654" t="s">
        <v>208</v>
      </c>
    </row>
    <row r="7655" spans="11:12">
      <c r="K7655" s="435">
        <v>25090</v>
      </c>
      <c r="L7655" t="s">
        <v>214</v>
      </c>
    </row>
    <row r="7656" spans="11:12">
      <c r="K7656" s="435">
        <v>25093</v>
      </c>
      <c r="L7656" t="s">
        <v>208</v>
      </c>
    </row>
    <row r="7657" spans="11:12">
      <c r="K7657" s="435">
        <v>25102</v>
      </c>
      <c r="L7657" t="s">
        <v>208</v>
      </c>
    </row>
    <row r="7658" spans="11:12">
      <c r="K7658" s="435">
        <v>25103</v>
      </c>
      <c r="L7658" t="s">
        <v>208</v>
      </c>
    </row>
    <row r="7659" spans="11:12">
      <c r="K7659" s="435">
        <v>25106</v>
      </c>
      <c r="L7659" t="s">
        <v>208</v>
      </c>
    </row>
    <row r="7660" spans="11:12">
      <c r="K7660" s="435">
        <v>25107</v>
      </c>
      <c r="L7660" t="s">
        <v>208</v>
      </c>
    </row>
    <row r="7661" spans="11:12">
      <c r="K7661" s="435">
        <v>25108</v>
      </c>
      <c r="L7661" t="s">
        <v>208</v>
      </c>
    </row>
    <row r="7662" spans="11:12">
      <c r="K7662" s="435">
        <v>25109</v>
      </c>
      <c r="L7662" t="s">
        <v>208</v>
      </c>
    </row>
    <row r="7663" spans="11:12">
      <c r="K7663" s="435">
        <v>25110</v>
      </c>
      <c r="L7663" t="s">
        <v>208</v>
      </c>
    </row>
    <row r="7664" spans="11:12">
      <c r="K7664" s="435">
        <v>25111</v>
      </c>
      <c r="L7664" t="s">
        <v>208</v>
      </c>
    </row>
    <row r="7665" spans="11:12">
      <c r="K7665" s="435">
        <v>25112</v>
      </c>
      <c r="L7665" t="s">
        <v>208</v>
      </c>
    </row>
    <row r="7666" spans="11:12">
      <c r="K7666" s="435">
        <v>25113</v>
      </c>
      <c r="L7666" t="s">
        <v>208</v>
      </c>
    </row>
    <row r="7667" spans="11:12">
      <c r="K7667" s="435">
        <v>25114</v>
      </c>
      <c r="L7667" t="s">
        <v>208</v>
      </c>
    </row>
    <row r="7668" spans="11:12">
      <c r="K7668" s="435">
        <v>25115</v>
      </c>
      <c r="L7668" t="s">
        <v>214</v>
      </c>
    </row>
    <row r="7669" spans="11:12">
      <c r="K7669" s="435">
        <v>25118</v>
      </c>
      <c r="L7669" t="s">
        <v>208</v>
      </c>
    </row>
    <row r="7670" spans="11:12">
      <c r="K7670" s="435">
        <v>25119</v>
      </c>
      <c r="L7670" t="s">
        <v>214</v>
      </c>
    </row>
    <row r="7671" spans="11:12">
      <c r="K7671" s="435">
        <v>25121</v>
      </c>
      <c r="L7671" t="s">
        <v>208</v>
      </c>
    </row>
    <row r="7672" spans="11:12">
      <c r="K7672" s="435">
        <v>25123</v>
      </c>
      <c r="L7672" t="s">
        <v>208</v>
      </c>
    </row>
    <row r="7673" spans="11:12">
      <c r="K7673" s="435">
        <v>25124</v>
      </c>
      <c r="L7673" t="s">
        <v>208</v>
      </c>
    </row>
    <row r="7674" spans="11:12">
      <c r="K7674" s="435">
        <v>25125</v>
      </c>
      <c r="L7674" t="s">
        <v>208</v>
      </c>
    </row>
    <row r="7675" spans="11:12">
      <c r="K7675" s="435">
        <v>25126</v>
      </c>
      <c r="L7675" t="s">
        <v>208</v>
      </c>
    </row>
    <row r="7676" spans="11:12">
      <c r="K7676" s="435">
        <v>25130</v>
      </c>
      <c r="L7676" t="s">
        <v>208</v>
      </c>
    </row>
    <row r="7677" spans="11:12">
      <c r="K7677" s="435">
        <v>25132</v>
      </c>
      <c r="L7677" t="s">
        <v>208</v>
      </c>
    </row>
    <row r="7678" spans="11:12">
      <c r="K7678" s="435">
        <v>25133</v>
      </c>
      <c r="L7678" t="s">
        <v>208</v>
      </c>
    </row>
    <row r="7679" spans="11:12">
      <c r="K7679" s="435">
        <v>25134</v>
      </c>
      <c r="L7679" t="s">
        <v>208</v>
      </c>
    </row>
    <row r="7680" spans="11:12">
      <c r="K7680" s="435">
        <v>25136</v>
      </c>
      <c r="L7680" t="s">
        <v>208</v>
      </c>
    </row>
    <row r="7681" spans="11:12">
      <c r="K7681" s="435">
        <v>25139</v>
      </c>
      <c r="L7681" t="s">
        <v>214</v>
      </c>
    </row>
    <row r="7682" spans="11:12">
      <c r="K7682" s="435">
        <v>25140</v>
      </c>
      <c r="L7682" t="s">
        <v>214</v>
      </c>
    </row>
    <row r="7683" spans="11:12">
      <c r="K7683" s="435">
        <v>25141</v>
      </c>
      <c r="L7683" t="s">
        <v>208</v>
      </c>
    </row>
    <row r="7684" spans="11:12">
      <c r="K7684" s="435">
        <v>25142</v>
      </c>
      <c r="L7684" t="s">
        <v>208</v>
      </c>
    </row>
    <row r="7685" spans="11:12">
      <c r="K7685" s="435">
        <v>25143</v>
      </c>
      <c r="L7685" t="s">
        <v>208</v>
      </c>
    </row>
    <row r="7686" spans="11:12">
      <c r="K7686" s="435">
        <v>25148</v>
      </c>
      <c r="L7686" t="s">
        <v>208</v>
      </c>
    </row>
    <row r="7687" spans="11:12">
      <c r="K7687" s="435">
        <v>25149</v>
      </c>
      <c r="L7687" t="s">
        <v>208</v>
      </c>
    </row>
    <row r="7688" spans="11:12">
      <c r="K7688" s="435">
        <v>25152</v>
      </c>
      <c r="L7688" t="s">
        <v>214</v>
      </c>
    </row>
    <row r="7689" spans="11:12">
      <c r="K7689" s="435">
        <v>25154</v>
      </c>
      <c r="L7689" t="s">
        <v>208</v>
      </c>
    </row>
    <row r="7690" spans="11:12">
      <c r="K7690" s="435">
        <v>25156</v>
      </c>
      <c r="L7690" t="s">
        <v>208</v>
      </c>
    </row>
    <row r="7691" spans="11:12">
      <c r="K7691" s="435">
        <v>25159</v>
      </c>
      <c r="L7691" t="s">
        <v>208</v>
      </c>
    </row>
    <row r="7692" spans="11:12">
      <c r="K7692" s="435">
        <v>25160</v>
      </c>
      <c r="L7692" t="s">
        <v>208</v>
      </c>
    </row>
    <row r="7693" spans="11:12">
      <c r="K7693" s="435">
        <v>25161</v>
      </c>
      <c r="L7693" t="s">
        <v>214</v>
      </c>
    </row>
    <row r="7694" spans="11:12">
      <c r="K7694" s="435">
        <v>25162</v>
      </c>
      <c r="L7694" t="s">
        <v>208</v>
      </c>
    </row>
    <row r="7695" spans="11:12">
      <c r="K7695" s="435">
        <v>25164</v>
      </c>
      <c r="L7695" t="s">
        <v>208</v>
      </c>
    </row>
    <row r="7696" spans="11:12">
      <c r="K7696" s="435">
        <v>25165</v>
      </c>
      <c r="L7696" t="s">
        <v>208</v>
      </c>
    </row>
    <row r="7697" spans="11:12">
      <c r="K7697" s="435">
        <v>25168</v>
      </c>
      <c r="L7697" t="s">
        <v>208</v>
      </c>
    </row>
    <row r="7698" spans="11:12">
      <c r="K7698" s="435">
        <v>25169</v>
      </c>
      <c r="L7698" t="s">
        <v>208</v>
      </c>
    </row>
    <row r="7699" spans="11:12">
      <c r="K7699" s="435">
        <v>25173</v>
      </c>
      <c r="L7699" t="s">
        <v>214</v>
      </c>
    </row>
    <row r="7700" spans="11:12">
      <c r="K7700" s="435">
        <v>25174</v>
      </c>
      <c r="L7700" t="s">
        <v>214</v>
      </c>
    </row>
    <row r="7701" spans="11:12">
      <c r="K7701" s="435">
        <v>25177</v>
      </c>
      <c r="L7701" t="s">
        <v>208</v>
      </c>
    </row>
    <row r="7702" spans="11:12">
      <c r="K7702" s="435">
        <v>25180</v>
      </c>
      <c r="L7702" t="s">
        <v>214</v>
      </c>
    </row>
    <row r="7703" spans="11:12">
      <c r="K7703" s="435">
        <v>25181</v>
      </c>
      <c r="L7703" t="s">
        <v>208</v>
      </c>
    </row>
    <row r="7704" spans="11:12">
      <c r="K7704" s="435">
        <v>25183</v>
      </c>
      <c r="L7704" t="s">
        <v>208</v>
      </c>
    </row>
    <row r="7705" spans="11:12">
      <c r="K7705" s="435">
        <v>25185</v>
      </c>
      <c r="L7705" t="s">
        <v>208</v>
      </c>
    </row>
    <row r="7706" spans="11:12">
      <c r="K7706" s="435">
        <v>25186</v>
      </c>
      <c r="L7706" t="s">
        <v>208</v>
      </c>
    </row>
    <row r="7707" spans="11:12">
      <c r="K7707" s="435">
        <v>25187</v>
      </c>
      <c r="L7707" t="s">
        <v>208</v>
      </c>
    </row>
    <row r="7708" spans="11:12">
      <c r="K7708" s="435">
        <v>25193</v>
      </c>
      <c r="L7708" t="s">
        <v>208</v>
      </c>
    </row>
    <row r="7709" spans="11:12">
      <c r="K7709" s="435">
        <v>25201</v>
      </c>
      <c r="L7709" t="s">
        <v>208</v>
      </c>
    </row>
    <row r="7710" spans="11:12">
      <c r="K7710" s="435">
        <v>25202</v>
      </c>
      <c r="L7710" t="s">
        <v>208</v>
      </c>
    </row>
    <row r="7711" spans="11:12">
      <c r="K7711" s="435">
        <v>25203</v>
      </c>
      <c r="L7711" t="s">
        <v>208</v>
      </c>
    </row>
    <row r="7712" spans="11:12">
      <c r="K7712" s="435">
        <v>25204</v>
      </c>
      <c r="L7712" t="s">
        <v>208</v>
      </c>
    </row>
    <row r="7713" spans="11:12">
      <c r="K7713" s="435">
        <v>25205</v>
      </c>
      <c r="L7713" t="s">
        <v>208</v>
      </c>
    </row>
    <row r="7714" spans="11:12">
      <c r="K7714" s="435">
        <v>25206</v>
      </c>
      <c r="L7714" t="s">
        <v>208</v>
      </c>
    </row>
    <row r="7715" spans="11:12">
      <c r="K7715" s="435">
        <v>25208</v>
      </c>
      <c r="L7715" t="s">
        <v>214</v>
      </c>
    </row>
    <row r="7716" spans="11:12">
      <c r="K7716" s="435">
        <v>25209</v>
      </c>
      <c r="L7716" t="s">
        <v>208</v>
      </c>
    </row>
    <row r="7717" spans="11:12">
      <c r="K7717" s="435">
        <v>25211</v>
      </c>
      <c r="L7717" t="s">
        <v>208</v>
      </c>
    </row>
    <row r="7718" spans="11:12">
      <c r="K7718" s="435">
        <v>25213</v>
      </c>
      <c r="L7718" t="s">
        <v>208</v>
      </c>
    </row>
    <row r="7719" spans="11:12">
      <c r="K7719" s="435">
        <v>25214</v>
      </c>
      <c r="L7719" t="s">
        <v>208</v>
      </c>
    </row>
    <row r="7720" spans="11:12">
      <c r="K7720" s="435">
        <v>25234</v>
      </c>
      <c r="L7720" t="s">
        <v>208</v>
      </c>
    </row>
    <row r="7721" spans="11:12">
      <c r="K7721" s="435">
        <v>25235</v>
      </c>
      <c r="L7721" t="s">
        <v>208</v>
      </c>
    </row>
    <row r="7722" spans="11:12">
      <c r="K7722" s="435">
        <v>25239</v>
      </c>
      <c r="L7722" t="s">
        <v>208</v>
      </c>
    </row>
    <row r="7723" spans="11:12">
      <c r="K7723" s="435">
        <v>25241</v>
      </c>
      <c r="L7723" t="s">
        <v>208</v>
      </c>
    </row>
    <row r="7724" spans="11:12">
      <c r="K7724" s="435">
        <v>25243</v>
      </c>
      <c r="L7724" t="s">
        <v>208</v>
      </c>
    </row>
    <row r="7725" spans="11:12">
      <c r="K7725" s="435">
        <v>25244</v>
      </c>
      <c r="L7725" t="s">
        <v>208</v>
      </c>
    </row>
    <row r="7726" spans="11:12">
      <c r="K7726" s="435">
        <v>25245</v>
      </c>
      <c r="L7726" t="s">
        <v>208</v>
      </c>
    </row>
    <row r="7727" spans="11:12">
      <c r="K7727" s="435">
        <v>25247</v>
      </c>
      <c r="L7727" t="s">
        <v>208</v>
      </c>
    </row>
    <row r="7728" spans="11:12">
      <c r="K7728" s="435">
        <v>25248</v>
      </c>
      <c r="L7728" t="s">
        <v>208</v>
      </c>
    </row>
    <row r="7729" spans="11:12">
      <c r="K7729" s="435">
        <v>25251</v>
      </c>
      <c r="L7729" t="s">
        <v>208</v>
      </c>
    </row>
    <row r="7730" spans="11:12">
      <c r="K7730" s="435">
        <v>25252</v>
      </c>
      <c r="L7730" t="s">
        <v>208</v>
      </c>
    </row>
    <row r="7731" spans="11:12">
      <c r="K7731" s="435">
        <v>25253</v>
      </c>
      <c r="L7731" t="s">
        <v>208</v>
      </c>
    </row>
    <row r="7732" spans="11:12">
      <c r="K7732" s="435">
        <v>25259</v>
      </c>
      <c r="L7732" t="s">
        <v>208</v>
      </c>
    </row>
    <row r="7733" spans="11:12">
      <c r="K7733" s="435">
        <v>25260</v>
      </c>
      <c r="L7733" t="s">
        <v>208</v>
      </c>
    </row>
    <row r="7734" spans="11:12">
      <c r="K7734" s="435">
        <v>25261</v>
      </c>
      <c r="L7734" t="s">
        <v>208</v>
      </c>
    </row>
    <row r="7735" spans="11:12">
      <c r="K7735" s="435">
        <v>25262</v>
      </c>
      <c r="L7735" t="s">
        <v>208</v>
      </c>
    </row>
    <row r="7736" spans="11:12">
      <c r="K7736" s="435">
        <v>25264</v>
      </c>
      <c r="L7736" t="s">
        <v>208</v>
      </c>
    </row>
    <row r="7737" spans="11:12">
      <c r="K7737" s="435">
        <v>25265</v>
      </c>
      <c r="L7737" t="s">
        <v>208</v>
      </c>
    </row>
    <row r="7738" spans="11:12">
      <c r="K7738" s="435">
        <v>25266</v>
      </c>
      <c r="L7738" t="s">
        <v>208</v>
      </c>
    </row>
    <row r="7739" spans="11:12">
      <c r="K7739" s="435">
        <v>25267</v>
      </c>
      <c r="L7739" t="s">
        <v>208</v>
      </c>
    </row>
    <row r="7740" spans="11:12">
      <c r="K7740" s="435">
        <v>25268</v>
      </c>
      <c r="L7740" t="s">
        <v>208</v>
      </c>
    </row>
    <row r="7741" spans="11:12">
      <c r="K7741" s="435">
        <v>25270</v>
      </c>
      <c r="L7741" t="s">
        <v>208</v>
      </c>
    </row>
    <row r="7742" spans="11:12">
      <c r="K7742" s="435">
        <v>25271</v>
      </c>
      <c r="L7742" t="s">
        <v>208</v>
      </c>
    </row>
    <row r="7743" spans="11:12">
      <c r="K7743" s="435">
        <v>25275</v>
      </c>
      <c r="L7743" t="s">
        <v>208</v>
      </c>
    </row>
    <row r="7744" spans="11:12">
      <c r="K7744" s="435">
        <v>25276</v>
      </c>
      <c r="L7744" t="s">
        <v>208</v>
      </c>
    </row>
    <row r="7745" spans="11:12">
      <c r="K7745" s="435">
        <v>25285</v>
      </c>
      <c r="L7745" t="s">
        <v>208</v>
      </c>
    </row>
    <row r="7746" spans="11:12">
      <c r="K7746" s="435">
        <v>25286</v>
      </c>
      <c r="L7746" t="s">
        <v>208</v>
      </c>
    </row>
    <row r="7747" spans="11:12">
      <c r="K7747" s="435">
        <v>25287</v>
      </c>
      <c r="L7747" t="s">
        <v>208</v>
      </c>
    </row>
    <row r="7748" spans="11:12">
      <c r="K7748" s="435">
        <v>25301</v>
      </c>
      <c r="L7748" t="s">
        <v>208</v>
      </c>
    </row>
    <row r="7749" spans="11:12">
      <c r="K7749" s="435">
        <v>25302</v>
      </c>
      <c r="L7749" t="s">
        <v>208</v>
      </c>
    </row>
    <row r="7750" spans="11:12">
      <c r="K7750" s="435">
        <v>25303</v>
      </c>
      <c r="L7750" t="s">
        <v>208</v>
      </c>
    </row>
    <row r="7751" spans="11:12">
      <c r="K7751" s="435">
        <v>25304</v>
      </c>
      <c r="L7751" t="s">
        <v>208</v>
      </c>
    </row>
    <row r="7752" spans="11:12">
      <c r="K7752" s="435">
        <v>25305</v>
      </c>
      <c r="L7752" t="s">
        <v>208</v>
      </c>
    </row>
    <row r="7753" spans="11:12">
      <c r="K7753" s="435">
        <v>25306</v>
      </c>
      <c r="L7753" t="s">
        <v>208</v>
      </c>
    </row>
    <row r="7754" spans="11:12">
      <c r="K7754" s="435">
        <v>25309</v>
      </c>
      <c r="L7754" t="s">
        <v>208</v>
      </c>
    </row>
    <row r="7755" spans="11:12">
      <c r="K7755" s="435">
        <v>25311</v>
      </c>
      <c r="L7755" t="s">
        <v>208</v>
      </c>
    </row>
    <row r="7756" spans="11:12">
      <c r="K7756" s="435">
        <v>25312</v>
      </c>
      <c r="L7756" t="s">
        <v>208</v>
      </c>
    </row>
    <row r="7757" spans="11:12">
      <c r="K7757" s="435">
        <v>25313</v>
      </c>
      <c r="L7757" t="s">
        <v>208</v>
      </c>
    </row>
    <row r="7758" spans="11:12">
      <c r="K7758" s="435">
        <v>25314</v>
      </c>
      <c r="L7758" t="s">
        <v>208</v>
      </c>
    </row>
    <row r="7759" spans="11:12">
      <c r="K7759" s="435">
        <v>25315</v>
      </c>
      <c r="L7759" t="s">
        <v>208</v>
      </c>
    </row>
    <row r="7760" spans="11:12">
      <c r="K7760" s="435">
        <v>25320</v>
      </c>
      <c r="L7760" t="s">
        <v>208</v>
      </c>
    </row>
    <row r="7761" spans="11:12">
      <c r="K7761" s="435">
        <v>25401</v>
      </c>
      <c r="L7761" t="s">
        <v>208</v>
      </c>
    </row>
    <row r="7762" spans="11:12">
      <c r="K7762" s="435">
        <v>25403</v>
      </c>
      <c r="L7762" t="s">
        <v>208</v>
      </c>
    </row>
    <row r="7763" spans="11:12">
      <c r="K7763" s="435">
        <v>25404</v>
      </c>
      <c r="L7763" t="s">
        <v>208</v>
      </c>
    </row>
    <row r="7764" spans="11:12">
      <c r="K7764" s="435">
        <v>25405</v>
      </c>
      <c r="L7764" t="s">
        <v>208</v>
      </c>
    </row>
    <row r="7765" spans="11:12">
      <c r="K7765" s="435">
        <v>25411</v>
      </c>
      <c r="L7765" t="s">
        <v>214</v>
      </c>
    </row>
    <row r="7766" spans="11:12">
      <c r="K7766" s="435">
        <v>25413</v>
      </c>
      <c r="L7766" t="s">
        <v>208</v>
      </c>
    </row>
    <row r="7767" spans="11:12">
      <c r="K7767" s="435">
        <v>25414</v>
      </c>
      <c r="L7767" t="s">
        <v>208</v>
      </c>
    </row>
    <row r="7768" spans="11:12">
      <c r="K7768" s="435">
        <v>25419</v>
      </c>
      <c r="L7768" t="s">
        <v>208</v>
      </c>
    </row>
    <row r="7769" spans="11:12">
      <c r="K7769" s="435">
        <v>25420</v>
      </c>
      <c r="L7769" t="s">
        <v>208</v>
      </c>
    </row>
    <row r="7770" spans="11:12">
      <c r="K7770" s="435">
        <v>25422</v>
      </c>
      <c r="L7770" t="s">
        <v>214</v>
      </c>
    </row>
    <row r="7771" spans="11:12">
      <c r="K7771" s="435">
        <v>25425</v>
      </c>
      <c r="L7771" t="s">
        <v>208</v>
      </c>
    </row>
    <row r="7772" spans="11:12">
      <c r="K7772" s="435">
        <v>25427</v>
      </c>
      <c r="L7772" t="s">
        <v>208</v>
      </c>
    </row>
    <row r="7773" spans="11:12">
      <c r="K7773" s="435">
        <v>25428</v>
      </c>
      <c r="L7773" t="s">
        <v>208</v>
      </c>
    </row>
    <row r="7774" spans="11:12">
      <c r="K7774" s="435">
        <v>25430</v>
      </c>
      <c r="L7774" t="s">
        <v>208</v>
      </c>
    </row>
    <row r="7775" spans="11:12">
      <c r="K7775" s="435">
        <v>25431</v>
      </c>
      <c r="L7775" t="s">
        <v>208</v>
      </c>
    </row>
    <row r="7776" spans="11:12">
      <c r="K7776" s="435">
        <v>25432</v>
      </c>
      <c r="L7776" t="s">
        <v>208</v>
      </c>
    </row>
    <row r="7777" spans="11:12">
      <c r="K7777" s="435">
        <v>25434</v>
      </c>
      <c r="L7777" t="s">
        <v>214</v>
      </c>
    </row>
    <row r="7778" spans="11:12">
      <c r="K7778" s="435">
        <v>25437</v>
      </c>
      <c r="L7778" t="s">
        <v>214</v>
      </c>
    </row>
    <row r="7779" spans="11:12">
      <c r="K7779" s="435">
        <v>25438</v>
      </c>
      <c r="L7779" t="s">
        <v>208</v>
      </c>
    </row>
    <row r="7780" spans="11:12">
      <c r="K7780" s="435">
        <v>25442</v>
      </c>
      <c r="L7780" t="s">
        <v>208</v>
      </c>
    </row>
    <row r="7781" spans="11:12">
      <c r="K7781" s="435">
        <v>25443</v>
      </c>
      <c r="L7781" t="s">
        <v>208</v>
      </c>
    </row>
    <row r="7782" spans="11:12">
      <c r="K7782" s="435">
        <v>25444</v>
      </c>
      <c r="L7782" t="s">
        <v>208</v>
      </c>
    </row>
    <row r="7783" spans="11:12">
      <c r="K7783" s="435">
        <v>25446</v>
      </c>
      <c r="L7783" t="s">
        <v>208</v>
      </c>
    </row>
    <row r="7784" spans="11:12">
      <c r="K7784" s="435">
        <v>25501</v>
      </c>
      <c r="L7784" t="s">
        <v>208</v>
      </c>
    </row>
    <row r="7785" spans="11:12">
      <c r="K7785" s="435">
        <v>25502</v>
      </c>
      <c r="L7785" t="s">
        <v>208</v>
      </c>
    </row>
    <row r="7786" spans="11:12">
      <c r="K7786" s="435">
        <v>25503</v>
      </c>
      <c r="L7786" t="s">
        <v>208</v>
      </c>
    </row>
    <row r="7787" spans="11:12">
      <c r="K7787" s="435">
        <v>25504</v>
      </c>
      <c r="L7787" t="s">
        <v>208</v>
      </c>
    </row>
    <row r="7788" spans="11:12">
      <c r="K7788" s="435">
        <v>25505</v>
      </c>
      <c r="L7788" t="s">
        <v>208</v>
      </c>
    </row>
    <row r="7789" spans="11:12">
      <c r="K7789" s="435">
        <v>25506</v>
      </c>
      <c r="L7789" t="s">
        <v>208</v>
      </c>
    </row>
    <row r="7790" spans="11:12">
      <c r="K7790" s="435">
        <v>25507</v>
      </c>
      <c r="L7790" t="s">
        <v>208</v>
      </c>
    </row>
    <row r="7791" spans="11:12">
      <c r="K7791" s="435">
        <v>25508</v>
      </c>
      <c r="L7791" t="s">
        <v>208</v>
      </c>
    </row>
    <row r="7792" spans="11:12">
      <c r="K7792" s="435">
        <v>25510</v>
      </c>
      <c r="L7792" t="s">
        <v>208</v>
      </c>
    </row>
    <row r="7793" spans="11:12">
      <c r="K7793" s="435">
        <v>25511</v>
      </c>
      <c r="L7793" t="s">
        <v>208</v>
      </c>
    </row>
    <row r="7794" spans="11:12">
      <c r="K7794" s="435">
        <v>25512</v>
      </c>
      <c r="L7794" t="s">
        <v>208</v>
      </c>
    </row>
    <row r="7795" spans="11:12">
      <c r="K7795" s="435">
        <v>25514</v>
      </c>
      <c r="L7795" t="s">
        <v>208</v>
      </c>
    </row>
    <row r="7796" spans="11:12">
      <c r="K7796" s="435">
        <v>25515</v>
      </c>
      <c r="L7796" t="s">
        <v>208</v>
      </c>
    </row>
    <row r="7797" spans="11:12">
      <c r="K7797" s="435">
        <v>25517</v>
      </c>
      <c r="L7797" t="s">
        <v>208</v>
      </c>
    </row>
    <row r="7798" spans="11:12">
      <c r="K7798" s="435">
        <v>25520</v>
      </c>
      <c r="L7798" t="s">
        <v>208</v>
      </c>
    </row>
    <row r="7799" spans="11:12">
      <c r="K7799" s="435">
        <v>25521</v>
      </c>
      <c r="L7799" t="s">
        <v>208</v>
      </c>
    </row>
    <row r="7800" spans="11:12">
      <c r="K7800" s="435">
        <v>25523</v>
      </c>
      <c r="L7800" t="s">
        <v>208</v>
      </c>
    </row>
    <row r="7801" spans="11:12">
      <c r="K7801" s="435">
        <v>25524</v>
      </c>
      <c r="L7801" t="s">
        <v>208</v>
      </c>
    </row>
    <row r="7802" spans="11:12">
      <c r="K7802" s="435">
        <v>25526</v>
      </c>
      <c r="L7802" t="s">
        <v>208</v>
      </c>
    </row>
    <row r="7803" spans="11:12">
      <c r="K7803" s="435">
        <v>25529</v>
      </c>
      <c r="L7803" t="s">
        <v>208</v>
      </c>
    </row>
    <row r="7804" spans="11:12">
      <c r="K7804" s="435">
        <v>25530</v>
      </c>
      <c r="L7804" t="s">
        <v>208</v>
      </c>
    </row>
    <row r="7805" spans="11:12">
      <c r="K7805" s="435">
        <v>25534</v>
      </c>
      <c r="L7805" t="s">
        <v>208</v>
      </c>
    </row>
    <row r="7806" spans="11:12">
      <c r="K7806" s="435">
        <v>25535</v>
      </c>
      <c r="L7806" t="s">
        <v>208</v>
      </c>
    </row>
    <row r="7807" spans="11:12">
      <c r="K7807" s="435">
        <v>25537</v>
      </c>
      <c r="L7807" t="s">
        <v>208</v>
      </c>
    </row>
    <row r="7808" spans="11:12">
      <c r="K7808" s="435">
        <v>25540</v>
      </c>
      <c r="L7808" t="s">
        <v>208</v>
      </c>
    </row>
    <row r="7809" spans="11:12">
      <c r="K7809" s="435">
        <v>25541</v>
      </c>
      <c r="L7809" t="s">
        <v>208</v>
      </c>
    </row>
    <row r="7810" spans="11:12">
      <c r="K7810" s="435">
        <v>25545</v>
      </c>
      <c r="L7810" t="s">
        <v>208</v>
      </c>
    </row>
    <row r="7811" spans="11:12">
      <c r="K7811" s="435">
        <v>25547</v>
      </c>
      <c r="L7811" t="s">
        <v>208</v>
      </c>
    </row>
    <row r="7812" spans="11:12">
      <c r="K7812" s="435">
        <v>25550</v>
      </c>
      <c r="L7812" t="s">
        <v>208</v>
      </c>
    </row>
    <row r="7813" spans="11:12">
      <c r="K7813" s="435">
        <v>25555</v>
      </c>
      <c r="L7813" t="s">
        <v>208</v>
      </c>
    </row>
    <row r="7814" spans="11:12">
      <c r="K7814" s="435">
        <v>25557</v>
      </c>
      <c r="L7814" t="s">
        <v>208</v>
      </c>
    </row>
    <row r="7815" spans="11:12">
      <c r="K7815" s="435">
        <v>25559</v>
      </c>
      <c r="L7815" t="s">
        <v>208</v>
      </c>
    </row>
    <row r="7816" spans="11:12">
      <c r="K7816" s="435">
        <v>25560</v>
      </c>
      <c r="L7816" t="s">
        <v>208</v>
      </c>
    </row>
    <row r="7817" spans="11:12">
      <c r="K7817" s="435">
        <v>25564</v>
      </c>
      <c r="L7817" t="s">
        <v>208</v>
      </c>
    </row>
    <row r="7818" spans="11:12">
      <c r="K7818" s="435">
        <v>25565</v>
      </c>
      <c r="L7818" t="s">
        <v>208</v>
      </c>
    </row>
    <row r="7819" spans="11:12">
      <c r="K7819" s="435">
        <v>25567</v>
      </c>
      <c r="L7819" t="s">
        <v>208</v>
      </c>
    </row>
    <row r="7820" spans="11:12">
      <c r="K7820" s="435">
        <v>25570</v>
      </c>
      <c r="L7820" t="s">
        <v>208</v>
      </c>
    </row>
    <row r="7821" spans="11:12">
      <c r="K7821" s="435">
        <v>25571</v>
      </c>
      <c r="L7821" t="s">
        <v>208</v>
      </c>
    </row>
    <row r="7822" spans="11:12">
      <c r="K7822" s="435">
        <v>25573</v>
      </c>
      <c r="L7822" t="s">
        <v>208</v>
      </c>
    </row>
    <row r="7823" spans="11:12">
      <c r="K7823" s="435">
        <v>25601</v>
      </c>
      <c r="L7823" t="s">
        <v>208</v>
      </c>
    </row>
    <row r="7824" spans="11:12">
      <c r="K7824" s="435">
        <v>25606</v>
      </c>
      <c r="L7824" t="s">
        <v>208</v>
      </c>
    </row>
    <row r="7825" spans="11:12">
      <c r="K7825" s="435">
        <v>25607</v>
      </c>
      <c r="L7825" t="s">
        <v>208</v>
      </c>
    </row>
    <row r="7826" spans="11:12">
      <c r="K7826" s="435">
        <v>25608</v>
      </c>
      <c r="L7826" t="s">
        <v>208</v>
      </c>
    </row>
    <row r="7827" spans="11:12">
      <c r="K7827" s="435">
        <v>25611</v>
      </c>
      <c r="L7827" t="s">
        <v>208</v>
      </c>
    </row>
    <row r="7828" spans="11:12">
      <c r="K7828" s="435">
        <v>25617</v>
      </c>
      <c r="L7828" t="s">
        <v>208</v>
      </c>
    </row>
    <row r="7829" spans="11:12">
      <c r="K7829" s="435">
        <v>25621</v>
      </c>
      <c r="L7829" t="s">
        <v>208</v>
      </c>
    </row>
    <row r="7830" spans="11:12">
      <c r="K7830" s="435">
        <v>25624</v>
      </c>
      <c r="L7830" t="s">
        <v>208</v>
      </c>
    </row>
    <row r="7831" spans="11:12">
      <c r="K7831" s="435">
        <v>25625</v>
      </c>
      <c r="L7831" t="s">
        <v>208</v>
      </c>
    </row>
    <row r="7832" spans="11:12">
      <c r="K7832" s="435">
        <v>25628</v>
      </c>
      <c r="L7832" t="s">
        <v>208</v>
      </c>
    </row>
    <row r="7833" spans="11:12">
      <c r="K7833" s="435">
        <v>25630</v>
      </c>
      <c r="L7833" t="s">
        <v>208</v>
      </c>
    </row>
    <row r="7834" spans="11:12">
      <c r="K7834" s="435">
        <v>25632</v>
      </c>
      <c r="L7834" t="s">
        <v>208</v>
      </c>
    </row>
    <row r="7835" spans="11:12">
      <c r="K7835" s="435">
        <v>25634</v>
      </c>
      <c r="L7835" t="s">
        <v>208</v>
      </c>
    </row>
    <row r="7836" spans="11:12">
      <c r="K7836" s="435">
        <v>25635</v>
      </c>
      <c r="L7836" t="s">
        <v>208</v>
      </c>
    </row>
    <row r="7837" spans="11:12">
      <c r="K7837" s="435">
        <v>25637</v>
      </c>
      <c r="L7837" t="s">
        <v>208</v>
      </c>
    </row>
    <row r="7838" spans="11:12">
      <c r="K7838" s="435">
        <v>25638</v>
      </c>
      <c r="L7838" t="s">
        <v>208</v>
      </c>
    </row>
    <row r="7839" spans="11:12">
      <c r="K7839" s="435">
        <v>25639</v>
      </c>
      <c r="L7839" t="s">
        <v>208</v>
      </c>
    </row>
    <row r="7840" spans="11:12">
      <c r="K7840" s="435">
        <v>25644</v>
      </c>
      <c r="L7840" t="s">
        <v>208</v>
      </c>
    </row>
    <row r="7841" spans="11:12">
      <c r="K7841" s="435">
        <v>25646</v>
      </c>
      <c r="L7841" t="s">
        <v>208</v>
      </c>
    </row>
    <row r="7842" spans="11:12">
      <c r="K7842" s="435">
        <v>25647</v>
      </c>
      <c r="L7842" t="s">
        <v>208</v>
      </c>
    </row>
    <row r="7843" spans="11:12">
      <c r="K7843" s="435">
        <v>25649</v>
      </c>
      <c r="L7843" t="s">
        <v>208</v>
      </c>
    </row>
    <row r="7844" spans="11:12">
      <c r="K7844" s="435">
        <v>25650</v>
      </c>
      <c r="L7844" t="s">
        <v>208</v>
      </c>
    </row>
    <row r="7845" spans="11:12">
      <c r="K7845" s="435">
        <v>25651</v>
      </c>
      <c r="L7845" t="s">
        <v>208</v>
      </c>
    </row>
    <row r="7846" spans="11:12">
      <c r="K7846" s="435">
        <v>25652</v>
      </c>
      <c r="L7846" t="s">
        <v>208</v>
      </c>
    </row>
    <row r="7847" spans="11:12">
      <c r="K7847" s="435">
        <v>25653</v>
      </c>
      <c r="L7847" t="s">
        <v>208</v>
      </c>
    </row>
    <row r="7848" spans="11:12">
      <c r="K7848" s="435">
        <v>25654</v>
      </c>
      <c r="L7848" t="s">
        <v>208</v>
      </c>
    </row>
    <row r="7849" spans="11:12">
      <c r="K7849" s="435">
        <v>25661</v>
      </c>
      <c r="L7849" t="s">
        <v>208</v>
      </c>
    </row>
    <row r="7850" spans="11:12">
      <c r="K7850" s="435">
        <v>25666</v>
      </c>
      <c r="L7850" t="s">
        <v>208</v>
      </c>
    </row>
    <row r="7851" spans="11:12">
      <c r="K7851" s="435">
        <v>25669</v>
      </c>
      <c r="L7851" t="s">
        <v>208</v>
      </c>
    </row>
    <row r="7852" spans="11:12">
      <c r="K7852" s="435">
        <v>25670</v>
      </c>
      <c r="L7852" t="s">
        <v>208</v>
      </c>
    </row>
    <row r="7853" spans="11:12">
      <c r="K7853" s="435">
        <v>25671</v>
      </c>
      <c r="L7853" t="s">
        <v>208</v>
      </c>
    </row>
    <row r="7854" spans="11:12">
      <c r="K7854" s="435">
        <v>25672</v>
      </c>
      <c r="L7854" t="s">
        <v>208</v>
      </c>
    </row>
    <row r="7855" spans="11:12">
      <c r="K7855" s="435">
        <v>25674</v>
      </c>
      <c r="L7855" t="s">
        <v>208</v>
      </c>
    </row>
    <row r="7856" spans="11:12">
      <c r="K7856" s="435">
        <v>25676</v>
      </c>
      <c r="L7856" t="s">
        <v>208</v>
      </c>
    </row>
    <row r="7857" spans="11:12">
      <c r="K7857" s="435">
        <v>25678</v>
      </c>
      <c r="L7857" t="s">
        <v>208</v>
      </c>
    </row>
    <row r="7858" spans="11:12">
      <c r="K7858" s="435">
        <v>25688</v>
      </c>
      <c r="L7858" t="s">
        <v>208</v>
      </c>
    </row>
    <row r="7859" spans="11:12">
      <c r="K7859" s="435">
        <v>25690</v>
      </c>
      <c r="L7859" t="s">
        <v>208</v>
      </c>
    </row>
    <row r="7860" spans="11:12">
      <c r="K7860" s="435">
        <v>25692</v>
      </c>
      <c r="L7860" t="s">
        <v>208</v>
      </c>
    </row>
    <row r="7861" spans="11:12">
      <c r="K7861" s="435">
        <v>25696</v>
      </c>
      <c r="L7861" t="s">
        <v>208</v>
      </c>
    </row>
    <row r="7862" spans="11:12">
      <c r="K7862" s="435">
        <v>25699</v>
      </c>
      <c r="L7862" t="s">
        <v>208</v>
      </c>
    </row>
    <row r="7863" spans="11:12">
      <c r="K7863" s="435">
        <v>25701</v>
      </c>
      <c r="L7863" t="s">
        <v>208</v>
      </c>
    </row>
    <row r="7864" spans="11:12">
      <c r="K7864" s="435">
        <v>25702</v>
      </c>
      <c r="L7864" t="s">
        <v>208</v>
      </c>
    </row>
    <row r="7865" spans="11:12">
      <c r="K7865" s="435">
        <v>25703</v>
      </c>
      <c r="L7865" t="s">
        <v>208</v>
      </c>
    </row>
    <row r="7866" spans="11:12">
      <c r="K7866" s="435">
        <v>25704</v>
      </c>
      <c r="L7866" t="s">
        <v>208</v>
      </c>
    </row>
    <row r="7867" spans="11:12">
      <c r="K7867" s="435">
        <v>25705</v>
      </c>
      <c r="L7867" t="s">
        <v>208</v>
      </c>
    </row>
    <row r="7868" spans="11:12">
      <c r="K7868" s="435">
        <v>25801</v>
      </c>
      <c r="L7868" t="s">
        <v>214</v>
      </c>
    </row>
    <row r="7869" spans="11:12">
      <c r="K7869" s="435">
        <v>25810</v>
      </c>
      <c r="L7869" t="s">
        <v>208</v>
      </c>
    </row>
    <row r="7870" spans="11:12">
      <c r="K7870" s="435">
        <v>25811</v>
      </c>
      <c r="L7870" t="s">
        <v>214</v>
      </c>
    </row>
    <row r="7871" spans="11:12">
      <c r="K7871" s="435">
        <v>25812</v>
      </c>
      <c r="L7871" t="s">
        <v>214</v>
      </c>
    </row>
    <row r="7872" spans="11:12">
      <c r="K7872" s="435">
        <v>25813</v>
      </c>
      <c r="L7872" t="s">
        <v>214</v>
      </c>
    </row>
    <row r="7873" spans="11:12">
      <c r="K7873" s="435">
        <v>25817</v>
      </c>
      <c r="L7873" t="s">
        <v>214</v>
      </c>
    </row>
    <row r="7874" spans="11:12">
      <c r="K7874" s="435">
        <v>25818</v>
      </c>
      <c r="L7874" t="s">
        <v>214</v>
      </c>
    </row>
    <row r="7875" spans="11:12">
      <c r="K7875" s="435">
        <v>25820</v>
      </c>
      <c r="L7875" t="s">
        <v>208</v>
      </c>
    </row>
    <row r="7876" spans="11:12">
      <c r="K7876" s="435">
        <v>25823</v>
      </c>
      <c r="L7876" t="s">
        <v>214</v>
      </c>
    </row>
    <row r="7877" spans="11:12">
      <c r="K7877" s="435">
        <v>25825</v>
      </c>
      <c r="L7877" t="s">
        <v>214</v>
      </c>
    </row>
    <row r="7878" spans="11:12">
      <c r="K7878" s="435">
        <v>25826</v>
      </c>
      <c r="L7878" t="s">
        <v>208</v>
      </c>
    </row>
    <row r="7879" spans="11:12">
      <c r="K7879" s="435">
        <v>25827</v>
      </c>
      <c r="L7879" t="s">
        <v>214</v>
      </c>
    </row>
    <row r="7880" spans="11:12">
      <c r="K7880" s="435">
        <v>25831</v>
      </c>
      <c r="L7880" t="s">
        <v>214</v>
      </c>
    </row>
    <row r="7881" spans="11:12">
      <c r="K7881" s="435">
        <v>25832</v>
      </c>
      <c r="L7881" t="s">
        <v>214</v>
      </c>
    </row>
    <row r="7882" spans="11:12">
      <c r="K7882" s="435">
        <v>25836</v>
      </c>
      <c r="L7882" t="s">
        <v>214</v>
      </c>
    </row>
    <row r="7883" spans="11:12">
      <c r="K7883" s="435">
        <v>25837</v>
      </c>
      <c r="L7883" t="s">
        <v>214</v>
      </c>
    </row>
    <row r="7884" spans="11:12">
      <c r="K7884" s="435">
        <v>25839</v>
      </c>
      <c r="L7884" t="s">
        <v>214</v>
      </c>
    </row>
    <row r="7885" spans="11:12">
      <c r="K7885" s="435">
        <v>25840</v>
      </c>
      <c r="L7885" t="s">
        <v>214</v>
      </c>
    </row>
    <row r="7886" spans="11:12">
      <c r="K7886" s="435">
        <v>25841</v>
      </c>
      <c r="L7886" t="s">
        <v>208</v>
      </c>
    </row>
    <row r="7887" spans="11:12">
      <c r="K7887" s="435">
        <v>25843</v>
      </c>
      <c r="L7887" t="s">
        <v>214</v>
      </c>
    </row>
    <row r="7888" spans="11:12">
      <c r="K7888" s="435">
        <v>25844</v>
      </c>
      <c r="L7888" t="s">
        <v>214</v>
      </c>
    </row>
    <row r="7889" spans="11:12">
      <c r="K7889" s="435">
        <v>25845</v>
      </c>
      <c r="L7889" t="s">
        <v>214</v>
      </c>
    </row>
    <row r="7890" spans="11:12">
      <c r="K7890" s="435">
        <v>25846</v>
      </c>
      <c r="L7890" t="s">
        <v>214</v>
      </c>
    </row>
    <row r="7891" spans="11:12">
      <c r="K7891" s="435">
        <v>25848</v>
      </c>
      <c r="L7891" t="s">
        <v>214</v>
      </c>
    </row>
    <row r="7892" spans="11:12">
      <c r="K7892" s="435">
        <v>25849</v>
      </c>
      <c r="L7892" t="s">
        <v>214</v>
      </c>
    </row>
    <row r="7893" spans="11:12">
      <c r="K7893" s="435">
        <v>25853</v>
      </c>
      <c r="L7893" t="s">
        <v>214</v>
      </c>
    </row>
    <row r="7894" spans="11:12">
      <c r="K7894" s="435">
        <v>25854</v>
      </c>
      <c r="L7894" t="s">
        <v>214</v>
      </c>
    </row>
    <row r="7895" spans="11:12">
      <c r="K7895" s="435">
        <v>25855</v>
      </c>
      <c r="L7895" t="s">
        <v>214</v>
      </c>
    </row>
    <row r="7896" spans="11:12">
      <c r="K7896" s="435">
        <v>25857</v>
      </c>
      <c r="L7896" t="s">
        <v>214</v>
      </c>
    </row>
    <row r="7897" spans="11:12">
      <c r="K7897" s="435">
        <v>25862</v>
      </c>
      <c r="L7897" t="s">
        <v>214</v>
      </c>
    </row>
    <row r="7898" spans="11:12">
      <c r="K7898" s="435">
        <v>25864</v>
      </c>
      <c r="L7898" t="s">
        <v>214</v>
      </c>
    </row>
    <row r="7899" spans="11:12">
      <c r="K7899" s="435">
        <v>25865</v>
      </c>
      <c r="L7899" t="s">
        <v>214</v>
      </c>
    </row>
    <row r="7900" spans="11:12">
      <c r="K7900" s="435">
        <v>25868</v>
      </c>
      <c r="L7900" t="s">
        <v>214</v>
      </c>
    </row>
    <row r="7901" spans="11:12">
      <c r="K7901" s="435">
        <v>25870</v>
      </c>
      <c r="L7901" t="s">
        <v>214</v>
      </c>
    </row>
    <row r="7902" spans="11:12">
      <c r="K7902" s="435">
        <v>25871</v>
      </c>
      <c r="L7902" t="s">
        <v>214</v>
      </c>
    </row>
    <row r="7903" spans="11:12">
      <c r="K7903" s="435">
        <v>25873</v>
      </c>
      <c r="L7903" t="s">
        <v>214</v>
      </c>
    </row>
    <row r="7904" spans="11:12">
      <c r="K7904" s="435">
        <v>25875</v>
      </c>
      <c r="L7904" t="s">
        <v>214</v>
      </c>
    </row>
    <row r="7905" spans="11:12">
      <c r="K7905" s="435">
        <v>25876</v>
      </c>
      <c r="L7905" t="s">
        <v>208</v>
      </c>
    </row>
    <row r="7906" spans="11:12">
      <c r="K7906" s="435">
        <v>25878</v>
      </c>
      <c r="L7906" t="s">
        <v>214</v>
      </c>
    </row>
    <row r="7907" spans="11:12">
      <c r="K7907" s="435">
        <v>25879</v>
      </c>
      <c r="L7907" t="s">
        <v>214</v>
      </c>
    </row>
    <row r="7908" spans="11:12">
      <c r="K7908" s="435">
        <v>25880</v>
      </c>
      <c r="L7908" t="s">
        <v>214</v>
      </c>
    </row>
    <row r="7909" spans="11:12">
      <c r="K7909" s="435">
        <v>25882</v>
      </c>
      <c r="L7909" t="s">
        <v>214</v>
      </c>
    </row>
    <row r="7910" spans="11:12">
      <c r="K7910" s="435">
        <v>25901</v>
      </c>
      <c r="L7910" t="s">
        <v>214</v>
      </c>
    </row>
    <row r="7911" spans="11:12">
      <c r="K7911" s="435">
        <v>25902</v>
      </c>
      <c r="L7911" t="s">
        <v>208</v>
      </c>
    </row>
    <row r="7912" spans="11:12">
      <c r="K7912" s="435">
        <v>25904</v>
      </c>
      <c r="L7912" t="s">
        <v>214</v>
      </c>
    </row>
    <row r="7913" spans="11:12">
      <c r="K7913" s="435">
        <v>25906</v>
      </c>
      <c r="L7913" t="s">
        <v>214</v>
      </c>
    </row>
    <row r="7914" spans="11:12">
      <c r="K7914" s="435">
        <v>25907</v>
      </c>
      <c r="L7914" t="s">
        <v>214</v>
      </c>
    </row>
    <row r="7915" spans="11:12">
      <c r="K7915" s="435">
        <v>25908</v>
      </c>
      <c r="L7915" t="s">
        <v>214</v>
      </c>
    </row>
    <row r="7916" spans="11:12">
      <c r="K7916" s="435">
        <v>25911</v>
      </c>
      <c r="L7916" t="s">
        <v>214</v>
      </c>
    </row>
    <row r="7917" spans="11:12">
      <c r="K7917" s="435">
        <v>25913</v>
      </c>
      <c r="L7917" t="s">
        <v>214</v>
      </c>
    </row>
    <row r="7918" spans="11:12">
      <c r="K7918" s="435">
        <v>25915</v>
      </c>
      <c r="L7918" t="s">
        <v>208</v>
      </c>
    </row>
    <row r="7919" spans="11:12">
      <c r="K7919" s="435">
        <v>25916</v>
      </c>
      <c r="L7919" t="s">
        <v>214</v>
      </c>
    </row>
    <row r="7920" spans="11:12">
      <c r="K7920" s="435">
        <v>25917</v>
      </c>
      <c r="L7920" t="s">
        <v>214</v>
      </c>
    </row>
    <row r="7921" spans="11:12">
      <c r="K7921" s="435">
        <v>25918</v>
      </c>
      <c r="L7921" t="s">
        <v>214</v>
      </c>
    </row>
    <row r="7922" spans="11:12">
      <c r="K7922" s="435">
        <v>25920</v>
      </c>
      <c r="L7922" t="s">
        <v>214</v>
      </c>
    </row>
    <row r="7923" spans="11:12">
      <c r="K7923" s="435">
        <v>25921</v>
      </c>
      <c r="L7923" t="s">
        <v>214</v>
      </c>
    </row>
    <row r="7924" spans="11:12">
      <c r="K7924" s="435">
        <v>25922</v>
      </c>
      <c r="L7924" t="s">
        <v>208</v>
      </c>
    </row>
    <row r="7925" spans="11:12">
      <c r="K7925" s="435">
        <v>25928</v>
      </c>
      <c r="L7925" t="s">
        <v>208</v>
      </c>
    </row>
    <row r="7926" spans="11:12">
      <c r="K7926" s="435">
        <v>25932</v>
      </c>
      <c r="L7926" t="s">
        <v>214</v>
      </c>
    </row>
    <row r="7927" spans="11:12">
      <c r="K7927" s="435">
        <v>25936</v>
      </c>
      <c r="L7927" t="s">
        <v>214</v>
      </c>
    </row>
    <row r="7928" spans="11:12">
      <c r="K7928" s="435">
        <v>25938</v>
      </c>
      <c r="L7928" t="s">
        <v>214</v>
      </c>
    </row>
    <row r="7929" spans="11:12">
      <c r="K7929" s="435">
        <v>25942</v>
      </c>
      <c r="L7929" t="s">
        <v>214</v>
      </c>
    </row>
    <row r="7930" spans="11:12">
      <c r="K7930" s="435">
        <v>25951</v>
      </c>
      <c r="L7930" t="s">
        <v>214</v>
      </c>
    </row>
    <row r="7931" spans="11:12">
      <c r="K7931" s="435">
        <v>25958</v>
      </c>
      <c r="L7931" t="s">
        <v>214</v>
      </c>
    </row>
    <row r="7932" spans="11:12">
      <c r="K7932" s="435">
        <v>25962</v>
      </c>
      <c r="L7932" t="s">
        <v>214</v>
      </c>
    </row>
    <row r="7933" spans="11:12">
      <c r="K7933" s="435">
        <v>25969</v>
      </c>
      <c r="L7933" t="s">
        <v>214</v>
      </c>
    </row>
    <row r="7934" spans="11:12">
      <c r="K7934" s="435">
        <v>25971</v>
      </c>
      <c r="L7934" t="s">
        <v>208</v>
      </c>
    </row>
    <row r="7935" spans="11:12">
      <c r="K7935" s="435">
        <v>25972</v>
      </c>
      <c r="L7935" t="s">
        <v>214</v>
      </c>
    </row>
    <row r="7936" spans="11:12">
      <c r="K7936" s="435">
        <v>25976</v>
      </c>
      <c r="L7936" t="s">
        <v>214</v>
      </c>
    </row>
    <row r="7937" spans="11:12">
      <c r="K7937" s="435">
        <v>25977</v>
      </c>
      <c r="L7937" t="s">
        <v>214</v>
      </c>
    </row>
    <row r="7938" spans="11:12">
      <c r="K7938" s="435">
        <v>25978</v>
      </c>
      <c r="L7938" t="s">
        <v>214</v>
      </c>
    </row>
    <row r="7939" spans="11:12">
      <c r="K7939" s="435">
        <v>25979</v>
      </c>
      <c r="L7939" t="s">
        <v>208</v>
      </c>
    </row>
    <row r="7940" spans="11:12">
      <c r="K7940" s="435">
        <v>25981</v>
      </c>
      <c r="L7940" t="s">
        <v>214</v>
      </c>
    </row>
    <row r="7941" spans="11:12">
      <c r="K7941" s="435">
        <v>25984</v>
      </c>
      <c r="L7941" t="s">
        <v>214</v>
      </c>
    </row>
    <row r="7942" spans="11:12">
      <c r="K7942" s="435">
        <v>25985</v>
      </c>
      <c r="L7942" t="s">
        <v>214</v>
      </c>
    </row>
    <row r="7943" spans="11:12">
      <c r="K7943" s="435">
        <v>25989</v>
      </c>
      <c r="L7943" t="s">
        <v>208</v>
      </c>
    </row>
    <row r="7944" spans="11:12">
      <c r="K7944" s="435">
        <v>26003</v>
      </c>
      <c r="L7944" t="s">
        <v>214</v>
      </c>
    </row>
    <row r="7945" spans="11:12">
      <c r="K7945" s="435">
        <v>26030</v>
      </c>
      <c r="L7945" t="s">
        <v>214</v>
      </c>
    </row>
    <row r="7946" spans="11:12">
      <c r="K7946" s="435">
        <v>26031</v>
      </c>
      <c r="L7946" t="s">
        <v>214</v>
      </c>
    </row>
    <row r="7947" spans="11:12">
      <c r="K7947" s="435">
        <v>26032</v>
      </c>
      <c r="L7947" t="s">
        <v>214</v>
      </c>
    </row>
    <row r="7948" spans="11:12">
      <c r="K7948" s="435">
        <v>26033</v>
      </c>
      <c r="L7948" t="s">
        <v>214</v>
      </c>
    </row>
    <row r="7949" spans="11:12">
      <c r="K7949" s="435">
        <v>26034</v>
      </c>
      <c r="L7949" t="s">
        <v>214</v>
      </c>
    </row>
    <row r="7950" spans="11:12">
      <c r="K7950" s="435">
        <v>26035</v>
      </c>
      <c r="L7950" t="s">
        <v>214</v>
      </c>
    </row>
    <row r="7951" spans="11:12">
      <c r="K7951" s="435">
        <v>26036</v>
      </c>
      <c r="L7951" t="s">
        <v>214</v>
      </c>
    </row>
    <row r="7952" spans="11:12">
      <c r="K7952" s="435">
        <v>26037</v>
      </c>
      <c r="L7952" t="s">
        <v>214</v>
      </c>
    </row>
    <row r="7953" spans="11:12">
      <c r="K7953" s="435">
        <v>26038</v>
      </c>
      <c r="L7953" t="s">
        <v>214</v>
      </c>
    </row>
    <row r="7954" spans="11:12">
      <c r="K7954" s="435">
        <v>26039</v>
      </c>
      <c r="L7954" t="s">
        <v>214</v>
      </c>
    </row>
    <row r="7955" spans="11:12">
      <c r="K7955" s="435">
        <v>26040</v>
      </c>
      <c r="L7955" t="s">
        <v>214</v>
      </c>
    </row>
    <row r="7956" spans="11:12">
      <c r="K7956" s="435">
        <v>26041</v>
      </c>
      <c r="L7956" t="s">
        <v>214</v>
      </c>
    </row>
    <row r="7957" spans="11:12">
      <c r="K7957" s="435">
        <v>26047</v>
      </c>
      <c r="L7957" t="s">
        <v>214</v>
      </c>
    </row>
    <row r="7958" spans="11:12">
      <c r="K7958" s="435">
        <v>26050</v>
      </c>
      <c r="L7958" t="s">
        <v>214</v>
      </c>
    </row>
    <row r="7959" spans="11:12">
      <c r="K7959" s="435">
        <v>26055</v>
      </c>
      <c r="L7959" t="s">
        <v>214</v>
      </c>
    </row>
    <row r="7960" spans="11:12">
      <c r="K7960" s="435">
        <v>26056</v>
      </c>
      <c r="L7960" t="s">
        <v>214</v>
      </c>
    </row>
    <row r="7961" spans="11:12">
      <c r="K7961" s="435">
        <v>26059</v>
      </c>
      <c r="L7961" t="s">
        <v>214</v>
      </c>
    </row>
    <row r="7962" spans="11:12">
      <c r="K7962" s="435">
        <v>26060</v>
      </c>
      <c r="L7962" t="s">
        <v>214</v>
      </c>
    </row>
    <row r="7963" spans="11:12">
      <c r="K7963" s="435">
        <v>26062</v>
      </c>
      <c r="L7963" t="s">
        <v>214</v>
      </c>
    </row>
    <row r="7964" spans="11:12">
      <c r="K7964" s="435">
        <v>26070</v>
      </c>
      <c r="L7964" t="s">
        <v>214</v>
      </c>
    </row>
    <row r="7965" spans="11:12">
      <c r="K7965" s="435">
        <v>26074</v>
      </c>
      <c r="L7965" t="s">
        <v>214</v>
      </c>
    </row>
    <row r="7966" spans="11:12">
      <c r="K7966" s="435">
        <v>26075</v>
      </c>
      <c r="L7966" t="s">
        <v>214</v>
      </c>
    </row>
    <row r="7967" spans="11:12">
      <c r="K7967" s="435">
        <v>26101</v>
      </c>
      <c r="L7967" t="s">
        <v>208</v>
      </c>
    </row>
    <row r="7968" spans="11:12">
      <c r="K7968" s="435">
        <v>26104</v>
      </c>
      <c r="L7968" t="s">
        <v>208</v>
      </c>
    </row>
    <row r="7969" spans="11:12">
      <c r="K7969" s="435">
        <v>26105</v>
      </c>
      <c r="L7969" t="s">
        <v>208</v>
      </c>
    </row>
    <row r="7970" spans="11:12">
      <c r="K7970" s="435">
        <v>26133</v>
      </c>
      <c r="L7970" t="s">
        <v>208</v>
      </c>
    </row>
    <row r="7971" spans="11:12">
      <c r="K7971" s="435">
        <v>26134</v>
      </c>
      <c r="L7971" t="s">
        <v>208</v>
      </c>
    </row>
    <row r="7972" spans="11:12">
      <c r="K7972" s="435">
        <v>26136</v>
      </c>
      <c r="L7972" t="s">
        <v>208</v>
      </c>
    </row>
    <row r="7973" spans="11:12">
      <c r="K7973" s="435">
        <v>26137</v>
      </c>
      <c r="L7973" t="s">
        <v>208</v>
      </c>
    </row>
    <row r="7974" spans="11:12">
      <c r="K7974" s="435">
        <v>26138</v>
      </c>
      <c r="L7974" t="s">
        <v>208</v>
      </c>
    </row>
    <row r="7975" spans="11:12">
      <c r="K7975" s="435">
        <v>26141</v>
      </c>
      <c r="L7975" t="s">
        <v>208</v>
      </c>
    </row>
    <row r="7976" spans="11:12">
      <c r="K7976" s="435">
        <v>26142</v>
      </c>
      <c r="L7976" t="s">
        <v>208</v>
      </c>
    </row>
    <row r="7977" spans="11:12">
      <c r="K7977" s="435">
        <v>26143</v>
      </c>
      <c r="L7977" t="s">
        <v>208</v>
      </c>
    </row>
    <row r="7978" spans="11:12">
      <c r="K7978" s="435">
        <v>26146</v>
      </c>
      <c r="L7978" t="s">
        <v>208</v>
      </c>
    </row>
    <row r="7979" spans="11:12">
      <c r="K7979" s="435">
        <v>26147</v>
      </c>
      <c r="L7979" t="s">
        <v>208</v>
      </c>
    </row>
    <row r="7980" spans="11:12">
      <c r="K7980" s="435">
        <v>26148</v>
      </c>
      <c r="L7980" t="s">
        <v>208</v>
      </c>
    </row>
    <row r="7981" spans="11:12">
      <c r="K7981" s="435">
        <v>26149</v>
      </c>
      <c r="L7981" t="s">
        <v>208</v>
      </c>
    </row>
    <row r="7982" spans="11:12">
      <c r="K7982" s="435">
        <v>26150</v>
      </c>
      <c r="L7982" t="s">
        <v>208</v>
      </c>
    </row>
    <row r="7983" spans="11:12">
      <c r="K7983" s="435">
        <v>26151</v>
      </c>
      <c r="L7983" t="s">
        <v>208</v>
      </c>
    </row>
    <row r="7984" spans="11:12">
      <c r="K7984" s="435">
        <v>26152</v>
      </c>
      <c r="L7984" t="s">
        <v>208</v>
      </c>
    </row>
    <row r="7985" spans="11:12">
      <c r="K7985" s="435">
        <v>26155</v>
      </c>
      <c r="L7985" t="s">
        <v>214</v>
      </c>
    </row>
    <row r="7986" spans="11:12">
      <c r="K7986" s="435">
        <v>26159</v>
      </c>
      <c r="L7986" t="s">
        <v>208</v>
      </c>
    </row>
    <row r="7987" spans="11:12">
      <c r="K7987" s="435">
        <v>26160</v>
      </c>
      <c r="L7987" t="s">
        <v>208</v>
      </c>
    </row>
    <row r="7988" spans="11:12">
      <c r="K7988" s="435">
        <v>26161</v>
      </c>
      <c r="L7988" t="s">
        <v>208</v>
      </c>
    </row>
    <row r="7989" spans="11:12">
      <c r="K7989" s="435">
        <v>26164</v>
      </c>
      <c r="L7989" t="s">
        <v>208</v>
      </c>
    </row>
    <row r="7990" spans="11:12">
      <c r="K7990" s="435">
        <v>26167</v>
      </c>
      <c r="L7990" t="s">
        <v>214</v>
      </c>
    </row>
    <row r="7991" spans="11:12">
      <c r="K7991" s="435">
        <v>26169</v>
      </c>
      <c r="L7991" t="s">
        <v>208</v>
      </c>
    </row>
    <row r="7992" spans="11:12">
      <c r="K7992" s="435">
        <v>26170</v>
      </c>
      <c r="L7992" t="s">
        <v>208</v>
      </c>
    </row>
    <row r="7993" spans="11:12">
      <c r="K7993" s="435">
        <v>26175</v>
      </c>
      <c r="L7993" t="s">
        <v>214</v>
      </c>
    </row>
    <row r="7994" spans="11:12">
      <c r="K7994" s="435">
        <v>26178</v>
      </c>
      <c r="L7994" t="s">
        <v>208</v>
      </c>
    </row>
    <row r="7995" spans="11:12">
      <c r="K7995" s="435">
        <v>26180</v>
      </c>
      <c r="L7995" t="s">
        <v>208</v>
      </c>
    </row>
    <row r="7996" spans="11:12">
      <c r="K7996" s="435">
        <v>26181</v>
      </c>
      <c r="L7996" t="s">
        <v>208</v>
      </c>
    </row>
    <row r="7997" spans="11:12">
      <c r="K7997" s="435">
        <v>26184</v>
      </c>
      <c r="L7997" t="s">
        <v>208</v>
      </c>
    </row>
    <row r="7998" spans="11:12">
      <c r="K7998" s="435">
        <v>26187</v>
      </c>
      <c r="L7998" t="s">
        <v>208</v>
      </c>
    </row>
    <row r="7999" spans="11:12">
      <c r="K7999" s="435">
        <v>26201</v>
      </c>
      <c r="L7999" t="s">
        <v>214</v>
      </c>
    </row>
    <row r="8000" spans="11:12">
      <c r="K8000" s="435">
        <v>26202</v>
      </c>
      <c r="L8000" t="s">
        <v>214</v>
      </c>
    </row>
    <row r="8001" spans="11:12">
      <c r="K8001" s="435">
        <v>26203</v>
      </c>
      <c r="L8001" t="s">
        <v>214</v>
      </c>
    </row>
    <row r="8002" spans="11:12">
      <c r="K8002" s="435">
        <v>26205</v>
      </c>
      <c r="L8002" t="s">
        <v>214</v>
      </c>
    </row>
    <row r="8003" spans="11:12">
      <c r="K8003" s="435">
        <v>26206</v>
      </c>
      <c r="L8003" t="s">
        <v>214</v>
      </c>
    </row>
    <row r="8004" spans="11:12">
      <c r="K8004" s="435">
        <v>26208</v>
      </c>
      <c r="L8004" t="s">
        <v>214</v>
      </c>
    </row>
    <row r="8005" spans="11:12">
      <c r="K8005" s="435">
        <v>26209</v>
      </c>
      <c r="L8005" t="s">
        <v>208</v>
      </c>
    </row>
    <row r="8006" spans="11:12">
      <c r="K8006" s="435">
        <v>26215</v>
      </c>
      <c r="L8006" t="s">
        <v>214</v>
      </c>
    </row>
    <row r="8007" spans="11:12">
      <c r="K8007" s="435">
        <v>26217</v>
      </c>
      <c r="L8007" t="s">
        <v>214</v>
      </c>
    </row>
    <row r="8008" spans="11:12">
      <c r="K8008" s="435">
        <v>26218</v>
      </c>
      <c r="L8008" t="s">
        <v>214</v>
      </c>
    </row>
    <row r="8009" spans="11:12">
      <c r="K8009" s="435">
        <v>26222</v>
      </c>
      <c r="L8009" t="s">
        <v>214</v>
      </c>
    </row>
    <row r="8010" spans="11:12">
      <c r="K8010" s="435">
        <v>26224</v>
      </c>
      <c r="L8010" t="s">
        <v>214</v>
      </c>
    </row>
    <row r="8011" spans="11:12">
      <c r="K8011" s="435">
        <v>26228</v>
      </c>
      <c r="L8011" t="s">
        <v>214</v>
      </c>
    </row>
    <row r="8012" spans="11:12">
      <c r="K8012" s="435">
        <v>26230</v>
      </c>
      <c r="L8012" t="s">
        <v>214</v>
      </c>
    </row>
    <row r="8013" spans="11:12">
      <c r="K8013" s="435">
        <v>26234</v>
      </c>
      <c r="L8013" t="s">
        <v>214</v>
      </c>
    </row>
    <row r="8014" spans="11:12">
      <c r="K8014" s="435">
        <v>26236</v>
      </c>
      <c r="L8014" t="s">
        <v>214</v>
      </c>
    </row>
    <row r="8015" spans="11:12">
      <c r="K8015" s="435">
        <v>26237</v>
      </c>
      <c r="L8015" t="s">
        <v>214</v>
      </c>
    </row>
    <row r="8016" spans="11:12">
      <c r="K8016" s="435">
        <v>26238</v>
      </c>
      <c r="L8016" t="s">
        <v>214</v>
      </c>
    </row>
    <row r="8017" spans="11:12">
      <c r="K8017" s="435">
        <v>26241</v>
      </c>
      <c r="L8017" t="s">
        <v>214</v>
      </c>
    </row>
    <row r="8018" spans="11:12">
      <c r="K8018" s="435">
        <v>26250</v>
      </c>
      <c r="L8018" t="s">
        <v>214</v>
      </c>
    </row>
    <row r="8019" spans="11:12">
      <c r="K8019" s="435">
        <v>26253</v>
      </c>
      <c r="L8019" t="s">
        <v>214</v>
      </c>
    </row>
    <row r="8020" spans="11:12">
      <c r="K8020" s="435">
        <v>26254</v>
      </c>
      <c r="L8020" t="s">
        <v>214</v>
      </c>
    </row>
    <row r="8021" spans="11:12">
      <c r="K8021" s="435">
        <v>26257</v>
      </c>
      <c r="L8021" t="s">
        <v>214</v>
      </c>
    </row>
    <row r="8022" spans="11:12">
      <c r="K8022" s="435">
        <v>26259</v>
      </c>
      <c r="L8022" t="s">
        <v>214</v>
      </c>
    </row>
    <row r="8023" spans="11:12">
      <c r="K8023" s="435">
        <v>26260</v>
      </c>
      <c r="L8023" t="s">
        <v>219</v>
      </c>
    </row>
    <row r="8024" spans="11:12">
      <c r="K8024" s="435">
        <v>26261</v>
      </c>
      <c r="L8024" t="s">
        <v>214</v>
      </c>
    </row>
    <row r="8025" spans="11:12">
      <c r="K8025" s="435">
        <v>26263</v>
      </c>
      <c r="L8025" t="s">
        <v>214</v>
      </c>
    </row>
    <row r="8026" spans="11:12">
      <c r="K8026" s="435">
        <v>26264</v>
      </c>
      <c r="L8026" t="s">
        <v>219</v>
      </c>
    </row>
    <row r="8027" spans="11:12">
      <c r="K8027" s="435">
        <v>26266</v>
      </c>
      <c r="L8027" t="s">
        <v>208</v>
      </c>
    </row>
    <row r="8028" spans="11:12">
      <c r="K8028" s="435">
        <v>26267</v>
      </c>
      <c r="L8028" t="s">
        <v>214</v>
      </c>
    </row>
    <row r="8029" spans="11:12">
      <c r="K8029" s="435">
        <v>26268</v>
      </c>
      <c r="L8029" t="s">
        <v>219</v>
      </c>
    </row>
    <row r="8030" spans="11:12">
      <c r="K8030" s="435">
        <v>26269</v>
      </c>
      <c r="L8030" t="s">
        <v>214</v>
      </c>
    </row>
    <row r="8031" spans="11:12">
      <c r="K8031" s="435">
        <v>26270</v>
      </c>
      <c r="L8031" t="s">
        <v>214</v>
      </c>
    </row>
    <row r="8032" spans="11:12">
      <c r="K8032" s="435">
        <v>26271</v>
      </c>
      <c r="L8032" t="s">
        <v>214</v>
      </c>
    </row>
    <row r="8033" spans="11:12">
      <c r="K8033" s="435">
        <v>26273</v>
      </c>
      <c r="L8033" t="s">
        <v>214</v>
      </c>
    </row>
    <row r="8034" spans="11:12">
      <c r="K8034" s="435">
        <v>26275</v>
      </c>
      <c r="L8034" t="s">
        <v>214</v>
      </c>
    </row>
    <row r="8035" spans="11:12">
      <c r="K8035" s="435">
        <v>26276</v>
      </c>
      <c r="L8035" t="s">
        <v>214</v>
      </c>
    </row>
    <row r="8036" spans="11:12">
      <c r="K8036" s="435">
        <v>26278</v>
      </c>
      <c r="L8036" t="s">
        <v>214</v>
      </c>
    </row>
    <row r="8037" spans="11:12">
      <c r="K8037" s="435">
        <v>26280</v>
      </c>
      <c r="L8037" t="s">
        <v>214</v>
      </c>
    </row>
    <row r="8038" spans="11:12">
      <c r="K8038" s="435">
        <v>26282</v>
      </c>
      <c r="L8038" t="s">
        <v>214</v>
      </c>
    </row>
    <row r="8039" spans="11:12">
      <c r="K8039" s="435">
        <v>26283</v>
      </c>
      <c r="L8039" t="s">
        <v>214</v>
      </c>
    </row>
    <row r="8040" spans="11:12">
      <c r="K8040" s="435">
        <v>26285</v>
      </c>
      <c r="L8040" t="s">
        <v>214</v>
      </c>
    </row>
    <row r="8041" spans="11:12">
      <c r="K8041" s="435">
        <v>26287</v>
      </c>
      <c r="L8041" t="s">
        <v>214</v>
      </c>
    </row>
    <row r="8042" spans="11:12">
      <c r="K8042" s="435">
        <v>26288</v>
      </c>
      <c r="L8042" t="s">
        <v>214</v>
      </c>
    </row>
    <row r="8043" spans="11:12">
      <c r="K8043" s="435">
        <v>26291</v>
      </c>
      <c r="L8043" t="s">
        <v>219</v>
      </c>
    </row>
    <row r="8044" spans="11:12">
      <c r="K8044" s="435">
        <v>26292</v>
      </c>
      <c r="L8044" t="s">
        <v>214</v>
      </c>
    </row>
    <row r="8045" spans="11:12">
      <c r="K8045" s="435">
        <v>26293</v>
      </c>
      <c r="L8045" t="s">
        <v>214</v>
      </c>
    </row>
    <row r="8046" spans="11:12">
      <c r="K8046" s="435">
        <v>26294</v>
      </c>
      <c r="L8046" t="s">
        <v>219</v>
      </c>
    </row>
    <row r="8047" spans="11:12">
      <c r="K8047" s="435">
        <v>26296</v>
      </c>
      <c r="L8047" t="s">
        <v>219</v>
      </c>
    </row>
    <row r="8048" spans="11:12">
      <c r="K8048" s="435">
        <v>26298</v>
      </c>
      <c r="L8048" t="s">
        <v>214</v>
      </c>
    </row>
    <row r="8049" spans="11:12">
      <c r="K8049" s="435">
        <v>26301</v>
      </c>
      <c r="L8049" t="s">
        <v>214</v>
      </c>
    </row>
    <row r="8050" spans="11:12">
      <c r="K8050" s="435">
        <v>26320</v>
      </c>
      <c r="L8050" t="s">
        <v>208</v>
      </c>
    </row>
    <row r="8051" spans="11:12">
      <c r="K8051" s="435">
        <v>26321</v>
      </c>
      <c r="L8051" t="s">
        <v>208</v>
      </c>
    </row>
    <row r="8052" spans="11:12">
      <c r="K8052" s="435">
        <v>26323</v>
      </c>
      <c r="L8052" t="s">
        <v>214</v>
      </c>
    </row>
    <row r="8053" spans="11:12">
      <c r="K8053" s="435">
        <v>26325</v>
      </c>
      <c r="L8053" t="s">
        <v>208</v>
      </c>
    </row>
    <row r="8054" spans="11:12">
      <c r="K8054" s="435">
        <v>26327</v>
      </c>
      <c r="L8054" t="s">
        <v>208</v>
      </c>
    </row>
    <row r="8055" spans="11:12">
      <c r="K8055" s="435">
        <v>26330</v>
      </c>
      <c r="L8055" t="s">
        <v>214</v>
      </c>
    </row>
    <row r="8056" spans="11:12">
      <c r="K8056" s="435">
        <v>26335</v>
      </c>
      <c r="L8056" t="s">
        <v>208</v>
      </c>
    </row>
    <row r="8057" spans="11:12">
      <c r="K8057" s="435">
        <v>26337</v>
      </c>
      <c r="L8057" t="s">
        <v>208</v>
      </c>
    </row>
    <row r="8058" spans="11:12">
      <c r="K8058" s="435">
        <v>26338</v>
      </c>
      <c r="L8058" t="s">
        <v>214</v>
      </c>
    </row>
    <row r="8059" spans="11:12">
      <c r="K8059" s="435">
        <v>26339</v>
      </c>
      <c r="L8059" t="s">
        <v>214</v>
      </c>
    </row>
    <row r="8060" spans="11:12">
      <c r="K8060" s="435">
        <v>26342</v>
      </c>
      <c r="L8060" t="s">
        <v>208</v>
      </c>
    </row>
    <row r="8061" spans="11:12">
      <c r="K8061" s="435">
        <v>26343</v>
      </c>
      <c r="L8061" t="s">
        <v>214</v>
      </c>
    </row>
    <row r="8062" spans="11:12">
      <c r="K8062" s="435">
        <v>26346</v>
      </c>
      <c r="L8062" t="s">
        <v>208</v>
      </c>
    </row>
    <row r="8063" spans="11:12">
      <c r="K8063" s="435">
        <v>26347</v>
      </c>
      <c r="L8063" t="s">
        <v>214</v>
      </c>
    </row>
    <row r="8064" spans="11:12">
      <c r="K8064" s="435">
        <v>26348</v>
      </c>
      <c r="L8064" t="s">
        <v>214</v>
      </c>
    </row>
    <row r="8065" spans="11:12">
      <c r="K8065" s="435">
        <v>26349</v>
      </c>
      <c r="L8065" t="s">
        <v>214</v>
      </c>
    </row>
    <row r="8066" spans="11:12">
      <c r="K8066" s="435">
        <v>26351</v>
      </c>
      <c r="L8066" t="s">
        <v>208</v>
      </c>
    </row>
    <row r="8067" spans="11:12">
      <c r="K8067" s="435">
        <v>26354</v>
      </c>
      <c r="L8067" t="s">
        <v>214</v>
      </c>
    </row>
    <row r="8068" spans="11:12">
      <c r="K8068" s="435">
        <v>26361</v>
      </c>
      <c r="L8068" t="s">
        <v>214</v>
      </c>
    </row>
    <row r="8069" spans="11:12">
      <c r="K8069" s="435">
        <v>26362</v>
      </c>
      <c r="L8069" t="s">
        <v>208</v>
      </c>
    </row>
    <row r="8070" spans="11:12">
      <c r="K8070" s="435">
        <v>26366</v>
      </c>
      <c r="L8070" t="s">
        <v>214</v>
      </c>
    </row>
    <row r="8071" spans="11:12">
      <c r="K8071" s="435">
        <v>26369</v>
      </c>
      <c r="L8071" t="s">
        <v>214</v>
      </c>
    </row>
    <row r="8072" spans="11:12">
      <c r="K8072" s="435">
        <v>26372</v>
      </c>
      <c r="L8072" t="s">
        <v>214</v>
      </c>
    </row>
    <row r="8073" spans="11:12">
      <c r="K8073" s="435">
        <v>26374</v>
      </c>
      <c r="L8073" t="s">
        <v>214</v>
      </c>
    </row>
    <row r="8074" spans="11:12">
      <c r="K8074" s="435">
        <v>26376</v>
      </c>
      <c r="L8074" t="s">
        <v>214</v>
      </c>
    </row>
    <row r="8075" spans="11:12">
      <c r="K8075" s="435">
        <v>26377</v>
      </c>
      <c r="L8075" t="s">
        <v>214</v>
      </c>
    </row>
    <row r="8076" spans="11:12">
      <c r="K8076" s="435">
        <v>26378</v>
      </c>
      <c r="L8076" t="s">
        <v>214</v>
      </c>
    </row>
    <row r="8077" spans="11:12">
      <c r="K8077" s="435">
        <v>26384</v>
      </c>
      <c r="L8077" t="s">
        <v>208</v>
      </c>
    </row>
    <row r="8078" spans="11:12">
      <c r="K8078" s="435">
        <v>26385</v>
      </c>
      <c r="L8078" t="s">
        <v>214</v>
      </c>
    </row>
    <row r="8079" spans="11:12">
      <c r="K8079" s="435">
        <v>26386</v>
      </c>
      <c r="L8079" t="s">
        <v>214</v>
      </c>
    </row>
    <row r="8080" spans="11:12">
      <c r="K8080" s="435">
        <v>26404</v>
      </c>
      <c r="L8080" t="s">
        <v>214</v>
      </c>
    </row>
    <row r="8081" spans="11:12">
      <c r="K8081" s="435">
        <v>26405</v>
      </c>
      <c r="L8081" t="s">
        <v>214</v>
      </c>
    </row>
    <row r="8082" spans="11:12">
      <c r="K8082" s="435">
        <v>26408</v>
      </c>
      <c r="L8082" t="s">
        <v>214</v>
      </c>
    </row>
    <row r="8083" spans="11:12">
      <c r="K8083" s="435">
        <v>26410</v>
      </c>
      <c r="L8083" t="s">
        <v>214</v>
      </c>
    </row>
    <row r="8084" spans="11:12">
      <c r="K8084" s="435">
        <v>26411</v>
      </c>
      <c r="L8084" t="s">
        <v>208</v>
      </c>
    </row>
    <row r="8085" spans="11:12">
      <c r="K8085" s="435">
        <v>26412</v>
      </c>
      <c r="L8085" t="s">
        <v>214</v>
      </c>
    </row>
    <row r="8086" spans="11:12">
      <c r="K8086" s="435">
        <v>26415</v>
      </c>
      <c r="L8086" t="s">
        <v>208</v>
      </c>
    </row>
    <row r="8087" spans="11:12">
      <c r="K8087" s="435">
        <v>26416</v>
      </c>
      <c r="L8087" t="s">
        <v>214</v>
      </c>
    </row>
    <row r="8088" spans="11:12">
      <c r="K8088" s="435">
        <v>26419</v>
      </c>
      <c r="L8088" t="s">
        <v>214</v>
      </c>
    </row>
    <row r="8089" spans="11:12">
      <c r="K8089" s="435">
        <v>26421</v>
      </c>
      <c r="L8089" t="s">
        <v>208</v>
      </c>
    </row>
    <row r="8090" spans="11:12">
      <c r="K8090" s="435">
        <v>26422</v>
      </c>
      <c r="L8090" t="s">
        <v>214</v>
      </c>
    </row>
    <row r="8091" spans="11:12">
      <c r="K8091" s="435">
        <v>26424</v>
      </c>
      <c r="L8091" t="s">
        <v>214</v>
      </c>
    </row>
    <row r="8092" spans="11:12">
      <c r="K8092" s="435">
        <v>26425</v>
      </c>
      <c r="L8092" t="s">
        <v>214</v>
      </c>
    </row>
    <row r="8093" spans="11:12">
      <c r="K8093" s="435">
        <v>26426</v>
      </c>
      <c r="L8093" t="s">
        <v>214</v>
      </c>
    </row>
    <row r="8094" spans="11:12">
      <c r="K8094" s="435">
        <v>26430</v>
      </c>
      <c r="L8094" t="s">
        <v>214</v>
      </c>
    </row>
    <row r="8095" spans="11:12">
      <c r="K8095" s="435">
        <v>26431</v>
      </c>
      <c r="L8095" t="s">
        <v>214</v>
      </c>
    </row>
    <row r="8096" spans="11:12">
      <c r="K8096" s="435">
        <v>26435</v>
      </c>
      <c r="L8096" t="s">
        <v>214</v>
      </c>
    </row>
    <row r="8097" spans="11:12">
      <c r="K8097" s="435">
        <v>26436</v>
      </c>
      <c r="L8097" t="s">
        <v>214</v>
      </c>
    </row>
    <row r="8098" spans="11:12">
      <c r="K8098" s="435">
        <v>26437</v>
      </c>
      <c r="L8098" t="s">
        <v>214</v>
      </c>
    </row>
    <row r="8099" spans="11:12">
      <c r="K8099" s="435">
        <v>26438</v>
      </c>
      <c r="L8099" t="s">
        <v>214</v>
      </c>
    </row>
    <row r="8100" spans="11:12">
      <c r="K8100" s="435">
        <v>26440</v>
      </c>
      <c r="L8100" t="s">
        <v>214</v>
      </c>
    </row>
    <row r="8101" spans="11:12">
      <c r="K8101" s="435">
        <v>26443</v>
      </c>
      <c r="L8101" t="s">
        <v>214</v>
      </c>
    </row>
    <row r="8102" spans="11:12">
      <c r="K8102" s="435">
        <v>26444</v>
      </c>
      <c r="L8102" t="s">
        <v>214</v>
      </c>
    </row>
    <row r="8103" spans="11:12">
      <c r="K8103" s="435">
        <v>26447</v>
      </c>
      <c r="L8103" t="s">
        <v>208</v>
      </c>
    </row>
    <row r="8104" spans="11:12">
      <c r="K8104" s="435">
        <v>26448</v>
      </c>
      <c r="L8104" t="s">
        <v>214</v>
      </c>
    </row>
    <row r="8105" spans="11:12">
      <c r="K8105" s="435">
        <v>26451</v>
      </c>
      <c r="L8105" t="s">
        <v>214</v>
      </c>
    </row>
    <row r="8106" spans="11:12">
      <c r="K8106" s="435">
        <v>26452</v>
      </c>
      <c r="L8106" t="s">
        <v>214</v>
      </c>
    </row>
    <row r="8107" spans="11:12">
      <c r="K8107" s="435">
        <v>26456</v>
      </c>
      <c r="L8107" t="s">
        <v>208</v>
      </c>
    </row>
    <row r="8108" spans="11:12">
      <c r="K8108" s="435">
        <v>26501</v>
      </c>
      <c r="L8108" t="s">
        <v>214</v>
      </c>
    </row>
    <row r="8109" spans="11:12">
      <c r="K8109" s="435">
        <v>26505</v>
      </c>
      <c r="L8109" t="s">
        <v>214</v>
      </c>
    </row>
    <row r="8110" spans="11:12">
      <c r="K8110" s="435">
        <v>26508</v>
      </c>
      <c r="L8110" t="s">
        <v>214</v>
      </c>
    </row>
    <row r="8111" spans="11:12">
      <c r="K8111" s="435">
        <v>26519</v>
      </c>
      <c r="L8111" t="s">
        <v>214</v>
      </c>
    </row>
    <row r="8112" spans="11:12">
      <c r="K8112" s="435">
        <v>26520</v>
      </c>
      <c r="L8112" t="s">
        <v>214</v>
      </c>
    </row>
    <row r="8113" spans="11:12">
      <c r="K8113" s="435">
        <v>26521</v>
      </c>
      <c r="L8113" t="s">
        <v>214</v>
      </c>
    </row>
    <row r="8114" spans="11:12">
      <c r="K8114" s="435">
        <v>26525</v>
      </c>
      <c r="L8114" t="s">
        <v>214</v>
      </c>
    </row>
    <row r="8115" spans="11:12">
      <c r="K8115" s="435">
        <v>26534</v>
      </c>
      <c r="L8115" t="s">
        <v>214</v>
      </c>
    </row>
    <row r="8116" spans="11:12">
      <c r="K8116" s="435">
        <v>26537</v>
      </c>
      <c r="L8116" t="s">
        <v>214</v>
      </c>
    </row>
    <row r="8117" spans="11:12">
      <c r="K8117" s="435">
        <v>26541</v>
      </c>
      <c r="L8117" t="s">
        <v>214</v>
      </c>
    </row>
    <row r="8118" spans="11:12">
      <c r="K8118" s="435">
        <v>26542</v>
      </c>
      <c r="L8118" t="s">
        <v>214</v>
      </c>
    </row>
    <row r="8119" spans="11:12">
      <c r="K8119" s="435">
        <v>26543</v>
      </c>
      <c r="L8119" t="s">
        <v>214</v>
      </c>
    </row>
    <row r="8120" spans="11:12">
      <c r="K8120" s="435">
        <v>26547</v>
      </c>
      <c r="L8120" t="s">
        <v>214</v>
      </c>
    </row>
    <row r="8121" spans="11:12">
      <c r="K8121" s="435">
        <v>26554</v>
      </c>
      <c r="L8121" t="s">
        <v>214</v>
      </c>
    </row>
    <row r="8122" spans="11:12">
      <c r="K8122" s="435">
        <v>26559</v>
      </c>
      <c r="L8122" t="s">
        <v>214</v>
      </c>
    </row>
    <row r="8123" spans="11:12">
      <c r="K8123" s="435">
        <v>26560</v>
      </c>
      <c r="L8123" t="s">
        <v>214</v>
      </c>
    </row>
    <row r="8124" spans="11:12">
      <c r="K8124" s="435">
        <v>26562</v>
      </c>
      <c r="L8124" t="s">
        <v>214</v>
      </c>
    </row>
    <row r="8125" spans="11:12">
      <c r="K8125" s="435">
        <v>26563</v>
      </c>
      <c r="L8125" t="s">
        <v>214</v>
      </c>
    </row>
    <row r="8126" spans="11:12">
      <c r="K8126" s="435">
        <v>26568</v>
      </c>
      <c r="L8126" t="s">
        <v>214</v>
      </c>
    </row>
    <row r="8127" spans="11:12">
      <c r="K8127" s="435">
        <v>26570</v>
      </c>
      <c r="L8127" t="s">
        <v>214</v>
      </c>
    </row>
    <row r="8128" spans="11:12">
      <c r="K8128" s="435">
        <v>26571</v>
      </c>
      <c r="L8128" t="s">
        <v>214</v>
      </c>
    </row>
    <row r="8129" spans="11:12">
      <c r="K8129" s="435">
        <v>26572</v>
      </c>
      <c r="L8129" t="s">
        <v>214</v>
      </c>
    </row>
    <row r="8130" spans="11:12">
      <c r="K8130" s="435">
        <v>26574</v>
      </c>
      <c r="L8130" t="s">
        <v>214</v>
      </c>
    </row>
    <row r="8131" spans="11:12">
      <c r="K8131" s="435">
        <v>26575</v>
      </c>
      <c r="L8131" t="s">
        <v>214</v>
      </c>
    </row>
    <row r="8132" spans="11:12">
      <c r="K8132" s="435">
        <v>26576</v>
      </c>
      <c r="L8132" t="s">
        <v>214</v>
      </c>
    </row>
    <row r="8133" spans="11:12">
      <c r="K8133" s="435">
        <v>26581</v>
      </c>
      <c r="L8133" t="s">
        <v>214</v>
      </c>
    </row>
    <row r="8134" spans="11:12">
      <c r="K8134" s="435">
        <v>26582</v>
      </c>
      <c r="L8134" t="s">
        <v>214</v>
      </c>
    </row>
    <row r="8135" spans="11:12">
      <c r="K8135" s="435">
        <v>26585</v>
      </c>
      <c r="L8135" t="s">
        <v>214</v>
      </c>
    </row>
    <row r="8136" spans="11:12">
      <c r="K8136" s="435">
        <v>26586</v>
      </c>
      <c r="L8136" t="s">
        <v>214</v>
      </c>
    </row>
    <row r="8137" spans="11:12">
      <c r="K8137" s="435">
        <v>26587</v>
      </c>
      <c r="L8137" t="s">
        <v>214</v>
      </c>
    </row>
    <row r="8138" spans="11:12">
      <c r="K8138" s="435">
        <v>26588</v>
      </c>
      <c r="L8138" t="s">
        <v>214</v>
      </c>
    </row>
    <row r="8139" spans="11:12">
      <c r="K8139" s="435">
        <v>26590</v>
      </c>
      <c r="L8139" t="s">
        <v>214</v>
      </c>
    </row>
    <row r="8140" spans="11:12">
      <c r="K8140" s="435">
        <v>26591</v>
      </c>
      <c r="L8140" t="s">
        <v>214</v>
      </c>
    </row>
    <row r="8141" spans="11:12">
      <c r="K8141" s="435">
        <v>26601</v>
      </c>
      <c r="L8141" t="s">
        <v>208</v>
      </c>
    </row>
    <row r="8142" spans="11:12">
      <c r="K8142" s="435">
        <v>26610</v>
      </c>
      <c r="L8142" t="s">
        <v>214</v>
      </c>
    </row>
    <row r="8143" spans="11:12">
      <c r="K8143" s="435">
        <v>26611</v>
      </c>
      <c r="L8143" t="s">
        <v>208</v>
      </c>
    </row>
    <row r="8144" spans="11:12">
      <c r="K8144" s="435">
        <v>26615</v>
      </c>
      <c r="L8144" t="s">
        <v>214</v>
      </c>
    </row>
    <row r="8145" spans="11:12">
      <c r="K8145" s="435">
        <v>26617</v>
      </c>
      <c r="L8145" t="s">
        <v>214</v>
      </c>
    </row>
    <row r="8146" spans="11:12">
      <c r="K8146" s="435">
        <v>26619</v>
      </c>
      <c r="L8146" t="s">
        <v>214</v>
      </c>
    </row>
    <row r="8147" spans="11:12">
      <c r="K8147" s="435">
        <v>26621</v>
      </c>
      <c r="L8147" t="s">
        <v>214</v>
      </c>
    </row>
    <row r="8148" spans="11:12">
      <c r="K8148" s="435">
        <v>26623</v>
      </c>
      <c r="L8148" t="s">
        <v>208</v>
      </c>
    </row>
    <row r="8149" spans="11:12">
      <c r="K8149" s="435">
        <v>26624</v>
      </c>
      <c r="L8149" t="s">
        <v>208</v>
      </c>
    </row>
    <row r="8150" spans="11:12">
      <c r="K8150" s="435">
        <v>26627</v>
      </c>
      <c r="L8150" t="s">
        <v>214</v>
      </c>
    </row>
    <row r="8151" spans="11:12">
      <c r="K8151" s="435">
        <v>26629</v>
      </c>
      <c r="L8151" t="s">
        <v>214</v>
      </c>
    </row>
    <row r="8152" spans="11:12">
      <c r="K8152" s="435">
        <v>26631</v>
      </c>
      <c r="L8152" t="s">
        <v>208</v>
      </c>
    </row>
    <row r="8153" spans="11:12">
      <c r="K8153" s="435">
        <v>26636</v>
      </c>
      <c r="L8153" t="s">
        <v>208</v>
      </c>
    </row>
    <row r="8154" spans="11:12">
      <c r="K8154" s="435">
        <v>26638</v>
      </c>
      <c r="L8154" t="s">
        <v>208</v>
      </c>
    </row>
    <row r="8155" spans="11:12">
      <c r="K8155" s="435">
        <v>26651</v>
      </c>
      <c r="L8155" t="s">
        <v>214</v>
      </c>
    </row>
    <row r="8156" spans="11:12">
      <c r="K8156" s="435">
        <v>26656</v>
      </c>
      <c r="L8156" t="s">
        <v>208</v>
      </c>
    </row>
    <row r="8157" spans="11:12">
      <c r="K8157" s="435">
        <v>26660</v>
      </c>
      <c r="L8157" t="s">
        <v>214</v>
      </c>
    </row>
    <row r="8158" spans="11:12">
      <c r="K8158" s="435">
        <v>26662</v>
      </c>
      <c r="L8158" t="s">
        <v>214</v>
      </c>
    </row>
    <row r="8159" spans="11:12">
      <c r="K8159" s="435">
        <v>26676</v>
      </c>
      <c r="L8159" t="s">
        <v>214</v>
      </c>
    </row>
    <row r="8160" spans="11:12">
      <c r="K8160" s="435">
        <v>26678</v>
      </c>
      <c r="L8160" t="s">
        <v>214</v>
      </c>
    </row>
    <row r="8161" spans="11:12">
      <c r="K8161" s="435">
        <v>26679</v>
      </c>
      <c r="L8161" t="s">
        <v>214</v>
      </c>
    </row>
    <row r="8162" spans="11:12">
      <c r="K8162" s="435">
        <v>26680</v>
      </c>
      <c r="L8162" t="s">
        <v>214</v>
      </c>
    </row>
    <row r="8163" spans="11:12">
      <c r="K8163" s="435">
        <v>26681</v>
      </c>
      <c r="L8163" t="s">
        <v>214</v>
      </c>
    </row>
    <row r="8164" spans="11:12">
      <c r="K8164" s="435">
        <v>26684</v>
      </c>
      <c r="L8164" t="s">
        <v>214</v>
      </c>
    </row>
    <row r="8165" spans="11:12">
      <c r="K8165" s="435">
        <v>26690</v>
      </c>
      <c r="L8165" t="s">
        <v>208</v>
      </c>
    </row>
    <row r="8166" spans="11:12">
      <c r="K8166" s="435">
        <v>26691</v>
      </c>
      <c r="L8166" t="s">
        <v>214</v>
      </c>
    </row>
    <row r="8167" spans="11:12">
      <c r="K8167" s="435">
        <v>26704</v>
      </c>
      <c r="L8167" t="s">
        <v>214</v>
      </c>
    </row>
    <row r="8168" spans="11:12">
      <c r="K8168" s="435">
        <v>26705</v>
      </c>
      <c r="L8168" t="s">
        <v>214</v>
      </c>
    </row>
    <row r="8169" spans="11:12">
      <c r="K8169" s="435">
        <v>26707</v>
      </c>
      <c r="L8169" t="s">
        <v>214</v>
      </c>
    </row>
    <row r="8170" spans="11:12">
      <c r="K8170" s="435">
        <v>26710</v>
      </c>
      <c r="L8170" t="s">
        <v>208</v>
      </c>
    </row>
    <row r="8171" spans="11:12">
      <c r="K8171" s="435">
        <v>26711</v>
      </c>
      <c r="L8171" t="s">
        <v>214</v>
      </c>
    </row>
    <row r="8172" spans="11:12">
      <c r="K8172" s="435">
        <v>26714</v>
      </c>
      <c r="L8172" t="s">
        <v>208</v>
      </c>
    </row>
    <row r="8173" spans="11:12">
      <c r="K8173" s="435">
        <v>26716</v>
      </c>
      <c r="L8173" t="s">
        <v>214</v>
      </c>
    </row>
    <row r="8174" spans="11:12">
      <c r="K8174" s="435">
        <v>26717</v>
      </c>
      <c r="L8174" t="s">
        <v>214</v>
      </c>
    </row>
    <row r="8175" spans="11:12">
      <c r="K8175" s="435">
        <v>26719</v>
      </c>
      <c r="L8175" t="s">
        <v>208</v>
      </c>
    </row>
    <row r="8176" spans="11:12">
      <c r="K8176" s="435">
        <v>26720</v>
      </c>
      <c r="L8176" t="s">
        <v>214</v>
      </c>
    </row>
    <row r="8177" spans="11:12">
      <c r="K8177" s="435">
        <v>26722</v>
      </c>
      <c r="L8177" t="s">
        <v>208</v>
      </c>
    </row>
    <row r="8178" spans="11:12">
      <c r="K8178" s="435">
        <v>26726</v>
      </c>
      <c r="L8178" t="s">
        <v>214</v>
      </c>
    </row>
    <row r="8179" spans="11:12">
      <c r="K8179" s="435">
        <v>26731</v>
      </c>
      <c r="L8179" t="s">
        <v>214</v>
      </c>
    </row>
    <row r="8180" spans="11:12">
      <c r="K8180" s="435">
        <v>26739</v>
      </c>
      <c r="L8180" t="s">
        <v>214</v>
      </c>
    </row>
    <row r="8181" spans="11:12">
      <c r="K8181" s="435">
        <v>26743</v>
      </c>
      <c r="L8181" t="s">
        <v>214</v>
      </c>
    </row>
    <row r="8182" spans="11:12">
      <c r="K8182" s="435">
        <v>26750</v>
      </c>
      <c r="L8182" t="s">
        <v>214</v>
      </c>
    </row>
    <row r="8183" spans="11:12">
      <c r="K8183" s="435">
        <v>26753</v>
      </c>
      <c r="L8183" t="s">
        <v>214</v>
      </c>
    </row>
    <row r="8184" spans="11:12">
      <c r="K8184" s="435">
        <v>26755</v>
      </c>
      <c r="L8184" t="s">
        <v>208</v>
      </c>
    </row>
    <row r="8185" spans="11:12">
      <c r="K8185" s="435">
        <v>26757</v>
      </c>
      <c r="L8185" t="s">
        <v>214</v>
      </c>
    </row>
    <row r="8186" spans="11:12">
      <c r="K8186" s="435">
        <v>26761</v>
      </c>
      <c r="L8186" t="s">
        <v>214</v>
      </c>
    </row>
    <row r="8187" spans="11:12">
      <c r="K8187" s="435">
        <v>26763</v>
      </c>
      <c r="L8187" t="s">
        <v>208</v>
      </c>
    </row>
    <row r="8188" spans="11:12">
      <c r="K8188" s="435">
        <v>26764</v>
      </c>
      <c r="L8188" t="s">
        <v>214</v>
      </c>
    </row>
    <row r="8189" spans="11:12">
      <c r="K8189" s="435">
        <v>26767</v>
      </c>
      <c r="L8189" t="s">
        <v>214</v>
      </c>
    </row>
    <row r="8190" spans="11:12">
      <c r="K8190" s="435">
        <v>26801</v>
      </c>
      <c r="L8190" t="s">
        <v>208</v>
      </c>
    </row>
    <row r="8191" spans="11:12">
      <c r="K8191" s="435">
        <v>26802</v>
      </c>
      <c r="L8191" t="s">
        <v>208</v>
      </c>
    </row>
    <row r="8192" spans="11:12">
      <c r="K8192" s="435">
        <v>26804</v>
      </c>
      <c r="L8192" t="s">
        <v>219</v>
      </c>
    </row>
    <row r="8193" spans="11:12">
      <c r="K8193" s="435">
        <v>26807</v>
      </c>
      <c r="L8193" t="s">
        <v>208</v>
      </c>
    </row>
    <row r="8194" spans="11:12">
      <c r="K8194" s="435">
        <v>26808</v>
      </c>
      <c r="L8194" t="s">
        <v>214</v>
      </c>
    </row>
    <row r="8195" spans="11:12">
      <c r="K8195" s="435">
        <v>26810</v>
      </c>
      <c r="L8195" t="s">
        <v>208</v>
      </c>
    </row>
    <row r="8196" spans="11:12">
      <c r="K8196" s="435">
        <v>26812</v>
      </c>
      <c r="L8196" t="s">
        <v>208</v>
      </c>
    </row>
    <row r="8197" spans="11:12">
      <c r="K8197" s="435">
        <v>26814</v>
      </c>
      <c r="L8197" t="s">
        <v>214</v>
      </c>
    </row>
    <row r="8198" spans="11:12">
      <c r="K8198" s="435">
        <v>26815</v>
      </c>
      <c r="L8198" t="s">
        <v>208</v>
      </c>
    </row>
    <row r="8199" spans="11:12">
      <c r="K8199" s="435">
        <v>26817</v>
      </c>
      <c r="L8199" t="s">
        <v>208</v>
      </c>
    </row>
    <row r="8200" spans="11:12">
      <c r="K8200" s="435">
        <v>26818</v>
      </c>
      <c r="L8200" t="s">
        <v>208</v>
      </c>
    </row>
    <row r="8201" spans="11:12">
      <c r="K8201" s="435">
        <v>26823</v>
      </c>
      <c r="L8201" t="s">
        <v>208</v>
      </c>
    </row>
    <row r="8202" spans="11:12">
      <c r="K8202" s="435">
        <v>26833</v>
      </c>
      <c r="L8202" t="s">
        <v>214</v>
      </c>
    </row>
    <row r="8203" spans="11:12">
      <c r="K8203" s="435">
        <v>26836</v>
      </c>
      <c r="L8203" t="s">
        <v>208</v>
      </c>
    </row>
    <row r="8204" spans="11:12">
      <c r="K8204" s="435">
        <v>26845</v>
      </c>
      <c r="L8204" t="s">
        <v>208</v>
      </c>
    </row>
    <row r="8205" spans="11:12">
      <c r="K8205" s="435">
        <v>26847</v>
      </c>
      <c r="L8205" t="s">
        <v>214</v>
      </c>
    </row>
    <row r="8206" spans="11:12">
      <c r="K8206" s="435">
        <v>26851</v>
      </c>
      <c r="L8206" t="s">
        <v>208</v>
      </c>
    </row>
    <row r="8207" spans="11:12">
      <c r="K8207" s="435">
        <v>26852</v>
      </c>
      <c r="L8207" t="s">
        <v>208</v>
      </c>
    </row>
    <row r="8208" spans="11:12">
      <c r="K8208" s="435">
        <v>26855</v>
      </c>
      <c r="L8208" t="s">
        <v>214</v>
      </c>
    </row>
    <row r="8209" spans="11:12">
      <c r="K8209" s="435">
        <v>26865</v>
      </c>
      <c r="L8209" t="s">
        <v>208</v>
      </c>
    </row>
    <row r="8210" spans="11:12">
      <c r="K8210" s="435">
        <v>26866</v>
      </c>
      <c r="L8210" t="s">
        <v>208</v>
      </c>
    </row>
    <row r="8211" spans="11:12">
      <c r="K8211" s="435">
        <v>26884</v>
      </c>
      <c r="L8211" t="s">
        <v>214</v>
      </c>
    </row>
    <row r="8212" spans="11:12">
      <c r="K8212" s="435">
        <v>27006</v>
      </c>
      <c r="L8212" t="s">
        <v>208</v>
      </c>
    </row>
    <row r="8213" spans="11:12">
      <c r="K8213" s="435">
        <v>27007</v>
      </c>
      <c r="L8213" t="s">
        <v>208</v>
      </c>
    </row>
    <row r="8214" spans="11:12">
      <c r="K8214" s="435">
        <v>27009</v>
      </c>
      <c r="L8214" t="s">
        <v>208</v>
      </c>
    </row>
    <row r="8215" spans="11:12">
      <c r="K8215" s="435">
        <v>27011</v>
      </c>
      <c r="L8215" t="s">
        <v>208</v>
      </c>
    </row>
    <row r="8216" spans="11:12">
      <c r="K8216" s="435">
        <v>27012</v>
      </c>
      <c r="L8216" t="s">
        <v>208</v>
      </c>
    </row>
    <row r="8217" spans="11:12">
      <c r="K8217" s="435">
        <v>27013</v>
      </c>
      <c r="L8217" t="s">
        <v>208</v>
      </c>
    </row>
    <row r="8218" spans="11:12">
      <c r="K8218" s="435">
        <v>27014</v>
      </c>
      <c r="L8218" t="s">
        <v>208</v>
      </c>
    </row>
    <row r="8219" spans="11:12">
      <c r="K8219" s="435">
        <v>27016</v>
      </c>
      <c r="L8219" t="s">
        <v>208</v>
      </c>
    </row>
    <row r="8220" spans="11:12">
      <c r="K8220" s="435">
        <v>27017</v>
      </c>
      <c r="L8220" t="s">
        <v>208</v>
      </c>
    </row>
    <row r="8221" spans="11:12">
      <c r="K8221" s="435">
        <v>27018</v>
      </c>
      <c r="L8221" t="s">
        <v>208</v>
      </c>
    </row>
    <row r="8222" spans="11:12">
      <c r="K8222" s="435">
        <v>27019</v>
      </c>
      <c r="L8222" t="s">
        <v>208</v>
      </c>
    </row>
    <row r="8223" spans="11:12">
      <c r="K8223" s="435">
        <v>27020</v>
      </c>
      <c r="L8223" t="s">
        <v>208</v>
      </c>
    </row>
    <row r="8224" spans="11:12">
      <c r="K8224" s="435">
        <v>27021</v>
      </c>
      <c r="L8224" t="s">
        <v>208</v>
      </c>
    </row>
    <row r="8225" spans="11:12">
      <c r="K8225" s="435">
        <v>27022</v>
      </c>
      <c r="L8225" t="s">
        <v>208</v>
      </c>
    </row>
    <row r="8226" spans="11:12">
      <c r="K8226" s="435">
        <v>27023</v>
      </c>
      <c r="L8226" t="s">
        <v>208</v>
      </c>
    </row>
    <row r="8227" spans="11:12">
      <c r="K8227" s="435">
        <v>27024</v>
      </c>
      <c r="L8227" t="s">
        <v>208</v>
      </c>
    </row>
    <row r="8228" spans="11:12">
      <c r="K8228" s="435">
        <v>27025</v>
      </c>
      <c r="L8228" t="s">
        <v>208</v>
      </c>
    </row>
    <row r="8229" spans="11:12">
      <c r="K8229" s="435">
        <v>27027</v>
      </c>
      <c r="L8229" t="s">
        <v>208</v>
      </c>
    </row>
    <row r="8230" spans="11:12">
      <c r="K8230" s="435">
        <v>27028</v>
      </c>
      <c r="L8230" t="s">
        <v>208</v>
      </c>
    </row>
    <row r="8231" spans="11:12">
      <c r="K8231" s="435">
        <v>27030</v>
      </c>
      <c r="L8231" t="s">
        <v>208</v>
      </c>
    </row>
    <row r="8232" spans="11:12">
      <c r="K8232" s="435">
        <v>27040</v>
      </c>
      <c r="L8232" t="s">
        <v>208</v>
      </c>
    </row>
    <row r="8233" spans="11:12">
      <c r="K8233" s="435">
        <v>27041</v>
      </c>
      <c r="L8233" t="s">
        <v>208</v>
      </c>
    </row>
    <row r="8234" spans="11:12">
      <c r="K8234" s="435">
        <v>27042</v>
      </c>
      <c r="L8234" t="s">
        <v>208</v>
      </c>
    </row>
    <row r="8235" spans="11:12">
      <c r="K8235" s="435">
        <v>27043</v>
      </c>
      <c r="L8235" t="s">
        <v>208</v>
      </c>
    </row>
    <row r="8236" spans="11:12">
      <c r="K8236" s="435">
        <v>27045</v>
      </c>
      <c r="L8236" t="s">
        <v>208</v>
      </c>
    </row>
    <row r="8237" spans="11:12">
      <c r="K8237" s="435">
        <v>27046</v>
      </c>
      <c r="L8237" t="s">
        <v>208</v>
      </c>
    </row>
    <row r="8238" spans="11:12">
      <c r="K8238" s="435">
        <v>27047</v>
      </c>
      <c r="L8238" t="s">
        <v>208</v>
      </c>
    </row>
    <row r="8239" spans="11:12">
      <c r="K8239" s="435">
        <v>27048</v>
      </c>
      <c r="L8239" t="s">
        <v>208</v>
      </c>
    </row>
    <row r="8240" spans="11:12">
      <c r="K8240" s="435">
        <v>27050</v>
      </c>
      <c r="L8240" t="s">
        <v>208</v>
      </c>
    </row>
    <row r="8241" spans="11:12">
      <c r="K8241" s="435">
        <v>27051</v>
      </c>
      <c r="L8241" t="s">
        <v>208</v>
      </c>
    </row>
    <row r="8242" spans="11:12">
      <c r="K8242" s="435">
        <v>27052</v>
      </c>
      <c r="L8242" t="s">
        <v>208</v>
      </c>
    </row>
    <row r="8243" spans="11:12">
      <c r="K8243" s="435">
        <v>27053</v>
      </c>
      <c r="L8243" t="s">
        <v>208</v>
      </c>
    </row>
    <row r="8244" spans="11:12">
      <c r="K8244" s="435">
        <v>27054</v>
      </c>
      <c r="L8244" t="s">
        <v>208</v>
      </c>
    </row>
    <row r="8245" spans="11:12">
      <c r="K8245" s="435">
        <v>27055</v>
      </c>
      <c r="L8245" t="s">
        <v>208</v>
      </c>
    </row>
    <row r="8246" spans="11:12">
      <c r="K8246" s="435">
        <v>27101</v>
      </c>
      <c r="L8246" t="s">
        <v>208</v>
      </c>
    </row>
    <row r="8247" spans="11:12">
      <c r="K8247" s="435">
        <v>27103</v>
      </c>
      <c r="L8247" t="s">
        <v>208</v>
      </c>
    </row>
    <row r="8248" spans="11:12">
      <c r="K8248" s="435">
        <v>27104</v>
      </c>
      <c r="L8248" t="s">
        <v>208</v>
      </c>
    </row>
    <row r="8249" spans="11:12">
      <c r="K8249" s="435">
        <v>27105</v>
      </c>
      <c r="L8249" t="s">
        <v>208</v>
      </c>
    </row>
    <row r="8250" spans="11:12">
      <c r="K8250" s="435">
        <v>27106</v>
      </c>
      <c r="L8250" t="s">
        <v>208</v>
      </c>
    </row>
    <row r="8251" spans="11:12">
      <c r="K8251" s="435">
        <v>27107</v>
      </c>
      <c r="L8251" t="s">
        <v>208</v>
      </c>
    </row>
    <row r="8252" spans="11:12">
      <c r="K8252" s="435">
        <v>27109</v>
      </c>
      <c r="L8252" t="s">
        <v>208</v>
      </c>
    </row>
    <row r="8253" spans="11:12">
      <c r="K8253" s="435">
        <v>27110</v>
      </c>
      <c r="L8253" t="s">
        <v>208</v>
      </c>
    </row>
    <row r="8254" spans="11:12">
      <c r="K8254" s="435">
        <v>27127</v>
      </c>
      <c r="L8254" t="s">
        <v>208</v>
      </c>
    </row>
    <row r="8255" spans="11:12">
      <c r="K8255" s="435">
        <v>27201</v>
      </c>
      <c r="L8255" t="s">
        <v>208</v>
      </c>
    </row>
    <row r="8256" spans="11:12">
      <c r="K8256" s="435">
        <v>27203</v>
      </c>
      <c r="L8256" t="s">
        <v>208</v>
      </c>
    </row>
    <row r="8257" spans="11:12">
      <c r="K8257" s="435">
        <v>27205</v>
      </c>
      <c r="L8257" t="s">
        <v>208</v>
      </c>
    </row>
    <row r="8258" spans="11:12">
      <c r="K8258" s="435">
        <v>27207</v>
      </c>
      <c r="L8258" t="s">
        <v>208</v>
      </c>
    </row>
    <row r="8259" spans="11:12">
      <c r="K8259" s="435">
        <v>27208</v>
      </c>
      <c r="L8259" t="s">
        <v>202</v>
      </c>
    </row>
    <row r="8260" spans="11:12">
      <c r="K8260" s="435">
        <v>27209</v>
      </c>
      <c r="L8260" t="s">
        <v>208</v>
      </c>
    </row>
    <row r="8261" spans="11:12">
      <c r="K8261" s="435">
        <v>27212</v>
      </c>
      <c r="L8261" t="s">
        <v>208</v>
      </c>
    </row>
    <row r="8262" spans="11:12">
      <c r="K8262" s="435">
        <v>27214</v>
      </c>
      <c r="L8262" t="s">
        <v>208</v>
      </c>
    </row>
    <row r="8263" spans="11:12">
      <c r="K8263" s="435">
        <v>27215</v>
      </c>
      <c r="L8263" t="s">
        <v>208</v>
      </c>
    </row>
    <row r="8264" spans="11:12">
      <c r="K8264" s="435">
        <v>27217</v>
      </c>
      <c r="L8264" t="s">
        <v>208</v>
      </c>
    </row>
    <row r="8265" spans="11:12">
      <c r="K8265" s="435">
        <v>27229</v>
      </c>
      <c r="L8265" t="s">
        <v>202</v>
      </c>
    </row>
    <row r="8266" spans="11:12">
      <c r="K8266" s="435">
        <v>27231</v>
      </c>
      <c r="L8266" t="s">
        <v>208</v>
      </c>
    </row>
    <row r="8267" spans="11:12">
      <c r="K8267" s="435">
        <v>27233</v>
      </c>
      <c r="L8267" t="s">
        <v>208</v>
      </c>
    </row>
    <row r="8268" spans="11:12">
      <c r="K8268" s="435">
        <v>27235</v>
      </c>
      <c r="L8268" t="s">
        <v>208</v>
      </c>
    </row>
    <row r="8269" spans="11:12">
      <c r="K8269" s="435">
        <v>27239</v>
      </c>
      <c r="L8269" t="s">
        <v>202</v>
      </c>
    </row>
    <row r="8270" spans="11:12">
      <c r="K8270" s="435">
        <v>27242</v>
      </c>
      <c r="L8270" t="s">
        <v>202</v>
      </c>
    </row>
    <row r="8271" spans="11:12">
      <c r="K8271" s="435">
        <v>27243</v>
      </c>
      <c r="L8271" t="s">
        <v>208</v>
      </c>
    </row>
    <row r="8272" spans="11:12">
      <c r="K8272" s="435">
        <v>27244</v>
      </c>
      <c r="L8272" t="s">
        <v>208</v>
      </c>
    </row>
    <row r="8273" spans="11:12">
      <c r="K8273" s="435">
        <v>27248</v>
      </c>
      <c r="L8273" t="s">
        <v>208</v>
      </c>
    </row>
    <row r="8274" spans="11:12">
      <c r="K8274" s="435">
        <v>27249</v>
      </c>
      <c r="L8274" t="s">
        <v>208</v>
      </c>
    </row>
    <row r="8275" spans="11:12">
      <c r="K8275" s="435">
        <v>27252</v>
      </c>
      <c r="L8275" t="s">
        <v>208</v>
      </c>
    </row>
    <row r="8276" spans="11:12">
      <c r="K8276" s="435">
        <v>27253</v>
      </c>
      <c r="L8276" t="s">
        <v>208</v>
      </c>
    </row>
    <row r="8277" spans="11:12">
      <c r="K8277" s="435">
        <v>27258</v>
      </c>
      <c r="L8277" t="s">
        <v>208</v>
      </c>
    </row>
    <row r="8278" spans="11:12">
      <c r="K8278" s="435">
        <v>27260</v>
      </c>
      <c r="L8278" t="s">
        <v>208</v>
      </c>
    </row>
    <row r="8279" spans="11:12">
      <c r="K8279" s="435">
        <v>27262</v>
      </c>
      <c r="L8279" t="s">
        <v>208</v>
      </c>
    </row>
    <row r="8280" spans="11:12">
      <c r="K8280" s="435">
        <v>27263</v>
      </c>
      <c r="L8280" t="s">
        <v>208</v>
      </c>
    </row>
    <row r="8281" spans="11:12">
      <c r="K8281" s="435">
        <v>27265</v>
      </c>
      <c r="L8281" t="s">
        <v>208</v>
      </c>
    </row>
    <row r="8282" spans="11:12">
      <c r="K8282" s="435">
        <v>27278</v>
      </c>
      <c r="L8282" t="s">
        <v>208</v>
      </c>
    </row>
    <row r="8283" spans="11:12">
      <c r="K8283" s="435">
        <v>27281</v>
      </c>
      <c r="L8283" t="s">
        <v>202</v>
      </c>
    </row>
    <row r="8284" spans="11:12">
      <c r="K8284" s="435">
        <v>27282</v>
      </c>
      <c r="L8284" t="s">
        <v>208</v>
      </c>
    </row>
    <row r="8285" spans="11:12">
      <c r="K8285" s="435">
        <v>27283</v>
      </c>
      <c r="L8285" t="s">
        <v>208</v>
      </c>
    </row>
    <row r="8286" spans="11:12">
      <c r="K8286" s="435">
        <v>27284</v>
      </c>
      <c r="L8286" t="s">
        <v>208</v>
      </c>
    </row>
    <row r="8287" spans="11:12">
      <c r="K8287" s="435">
        <v>27288</v>
      </c>
      <c r="L8287" t="s">
        <v>208</v>
      </c>
    </row>
    <row r="8288" spans="11:12">
      <c r="K8288" s="435">
        <v>27291</v>
      </c>
      <c r="L8288" t="s">
        <v>208</v>
      </c>
    </row>
    <row r="8289" spans="11:12">
      <c r="K8289" s="435">
        <v>27292</v>
      </c>
      <c r="L8289" t="s">
        <v>208</v>
      </c>
    </row>
    <row r="8290" spans="11:12">
      <c r="K8290" s="435">
        <v>27295</v>
      </c>
      <c r="L8290" t="s">
        <v>208</v>
      </c>
    </row>
    <row r="8291" spans="11:12">
      <c r="K8291" s="435">
        <v>27298</v>
      </c>
      <c r="L8291" t="s">
        <v>208</v>
      </c>
    </row>
    <row r="8292" spans="11:12">
      <c r="K8292" s="435">
        <v>27299</v>
      </c>
      <c r="L8292" t="s">
        <v>208</v>
      </c>
    </row>
    <row r="8293" spans="11:12">
      <c r="K8293" s="435">
        <v>27301</v>
      </c>
      <c r="L8293" t="s">
        <v>208</v>
      </c>
    </row>
    <row r="8294" spans="11:12">
      <c r="K8294" s="435">
        <v>27302</v>
      </c>
      <c r="L8294" t="s">
        <v>208</v>
      </c>
    </row>
    <row r="8295" spans="11:12">
      <c r="K8295" s="435">
        <v>27305</v>
      </c>
      <c r="L8295" t="s">
        <v>208</v>
      </c>
    </row>
    <row r="8296" spans="11:12">
      <c r="K8296" s="435">
        <v>27306</v>
      </c>
      <c r="L8296" t="s">
        <v>202</v>
      </c>
    </row>
    <row r="8297" spans="11:12">
      <c r="K8297" s="435">
        <v>27310</v>
      </c>
      <c r="L8297" t="s">
        <v>208</v>
      </c>
    </row>
    <row r="8298" spans="11:12">
      <c r="K8298" s="435">
        <v>27311</v>
      </c>
      <c r="L8298" t="s">
        <v>208</v>
      </c>
    </row>
    <row r="8299" spans="11:12">
      <c r="K8299" s="435">
        <v>27312</v>
      </c>
      <c r="L8299" t="s">
        <v>208</v>
      </c>
    </row>
    <row r="8300" spans="11:12">
      <c r="K8300" s="435">
        <v>27313</v>
      </c>
      <c r="L8300" t="s">
        <v>208</v>
      </c>
    </row>
    <row r="8301" spans="11:12">
      <c r="K8301" s="435">
        <v>27314</v>
      </c>
      <c r="L8301" t="s">
        <v>208</v>
      </c>
    </row>
    <row r="8302" spans="11:12">
      <c r="K8302" s="435">
        <v>27315</v>
      </c>
      <c r="L8302" t="s">
        <v>208</v>
      </c>
    </row>
    <row r="8303" spans="11:12">
      <c r="K8303" s="435">
        <v>27316</v>
      </c>
      <c r="L8303" t="s">
        <v>208</v>
      </c>
    </row>
    <row r="8304" spans="11:12">
      <c r="K8304" s="435">
        <v>27317</v>
      </c>
      <c r="L8304" t="s">
        <v>208</v>
      </c>
    </row>
    <row r="8305" spans="11:12">
      <c r="K8305" s="435">
        <v>27320</v>
      </c>
      <c r="L8305" t="s">
        <v>208</v>
      </c>
    </row>
    <row r="8306" spans="11:12">
      <c r="K8306" s="435">
        <v>27325</v>
      </c>
      <c r="L8306" t="s">
        <v>202</v>
      </c>
    </row>
    <row r="8307" spans="11:12">
      <c r="K8307" s="435">
        <v>27326</v>
      </c>
      <c r="L8307" t="s">
        <v>208</v>
      </c>
    </row>
    <row r="8308" spans="11:12">
      <c r="K8308" s="435">
        <v>27330</v>
      </c>
      <c r="L8308" t="s">
        <v>202</v>
      </c>
    </row>
    <row r="8309" spans="11:12">
      <c r="K8309" s="435">
        <v>27332</v>
      </c>
      <c r="L8309" t="s">
        <v>202</v>
      </c>
    </row>
    <row r="8310" spans="11:12">
      <c r="K8310" s="435">
        <v>27340</v>
      </c>
      <c r="L8310" t="s">
        <v>208</v>
      </c>
    </row>
    <row r="8311" spans="11:12">
      <c r="K8311" s="435">
        <v>27341</v>
      </c>
      <c r="L8311" t="s">
        <v>208</v>
      </c>
    </row>
    <row r="8312" spans="11:12">
      <c r="K8312" s="435">
        <v>27343</v>
      </c>
      <c r="L8312" t="s">
        <v>208</v>
      </c>
    </row>
    <row r="8313" spans="11:12">
      <c r="K8313" s="435">
        <v>27344</v>
      </c>
      <c r="L8313" t="s">
        <v>208</v>
      </c>
    </row>
    <row r="8314" spans="11:12">
      <c r="K8314" s="435">
        <v>27349</v>
      </c>
      <c r="L8314" t="s">
        <v>208</v>
      </c>
    </row>
    <row r="8315" spans="11:12">
      <c r="K8315" s="435">
        <v>27350</v>
      </c>
      <c r="L8315" t="s">
        <v>208</v>
      </c>
    </row>
    <row r="8316" spans="11:12">
      <c r="K8316" s="435">
        <v>27355</v>
      </c>
      <c r="L8316" t="s">
        <v>208</v>
      </c>
    </row>
    <row r="8317" spans="11:12">
      <c r="K8317" s="435">
        <v>27356</v>
      </c>
      <c r="L8317" t="s">
        <v>202</v>
      </c>
    </row>
    <row r="8318" spans="11:12">
      <c r="K8318" s="435">
        <v>27357</v>
      </c>
      <c r="L8318" t="s">
        <v>208</v>
      </c>
    </row>
    <row r="8319" spans="11:12">
      <c r="K8319" s="435">
        <v>27358</v>
      </c>
      <c r="L8319" t="s">
        <v>208</v>
      </c>
    </row>
    <row r="8320" spans="11:12">
      <c r="K8320" s="435">
        <v>27360</v>
      </c>
      <c r="L8320" t="s">
        <v>208</v>
      </c>
    </row>
    <row r="8321" spans="11:12">
      <c r="K8321" s="435">
        <v>27370</v>
      </c>
      <c r="L8321" t="s">
        <v>208</v>
      </c>
    </row>
    <row r="8322" spans="11:12">
      <c r="K8322" s="435">
        <v>27371</v>
      </c>
      <c r="L8322" t="s">
        <v>202</v>
      </c>
    </row>
    <row r="8323" spans="11:12">
      <c r="K8323" s="435">
        <v>27376</v>
      </c>
      <c r="L8323" t="s">
        <v>202</v>
      </c>
    </row>
    <row r="8324" spans="11:12">
      <c r="K8324" s="435">
        <v>27377</v>
      </c>
      <c r="L8324" t="s">
        <v>208</v>
      </c>
    </row>
    <row r="8325" spans="11:12">
      <c r="K8325" s="435">
        <v>27379</v>
      </c>
      <c r="L8325" t="s">
        <v>208</v>
      </c>
    </row>
    <row r="8326" spans="11:12">
      <c r="K8326" s="435">
        <v>27401</v>
      </c>
      <c r="L8326" t="s">
        <v>208</v>
      </c>
    </row>
    <row r="8327" spans="11:12">
      <c r="K8327" s="435">
        <v>27403</v>
      </c>
      <c r="L8327" t="s">
        <v>208</v>
      </c>
    </row>
    <row r="8328" spans="11:12">
      <c r="K8328" s="435">
        <v>27405</v>
      </c>
      <c r="L8328" t="s">
        <v>208</v>
      </c>
    </row>
    <row r="8329" spans="11:12">
      <c r="K8329" s="435">
        <v>27406</v>
      </c>
      <c r="L8329" t="s">
        <v>208</v>
      </c>
    </row>
    <row r="8330" spans="11:12">
      <c r="K8330" s="435">
        <v>27407</v>
      </c>
      <c r="L8330" t="s">
        <v>208</v>
      </c>
    </row>
    <row r="8331" spans="11:12">
      <c r="K8331" s="435">
        <v>27408</v>
      </c>
      <c r="L8331" t="s">
        <v>208</v>
      </c>
    </row>
    <row r="8332" spans="11:12">
      <c r="K8332" s="435">
        <v>27409</v>
      </c>
      <c r="L8332" t="s">
        <v>208</v>
      </c>
    </row>
    <row r="8333" spans="11:12">
      <c r="K8333" s="435">
        <v>27410</v>
      </c>
      <c r="L8333" t="s">
        <v>208</v>
      </c>
    </row>
    <row r="8334" spans="11:12">
      <c r="K8334" s="435">
        <v>27455</v>
      </c>
      <c r="L8334" t="s">
        <v>208</v>
      </c>
    </row>
    <row r="8335" spans="11:12">
      <c r="K8335" s="435">
        <v>27501</v>
      </c>
      <c r="L8335" t="s">
        <v>208</v>
      </c>
    </row>
    <row r="8336" spans="11:12">
      <c r="K8336" s="435">
        <v>27502</v>
      </c>
      <c r="L8336" t="s">
        <v>208</v>
      </c>
    </row>
    <row r="8337" spans="11:12">
      <c r="K8337" s="435">
        <v>27503</v>
      </c>
      <c r="L8337" t="s">
        <v>208</v>
      </c>
    </row>
    <row r="8338" spans="11:12">
      <c r="K8338" s="435">
        <v>27504</v>
      </c>
      <c r="L8338" t="s">
        <v>202</v>
      </c>
    </row>
    <row r="8339" spans="11:12">
      <c r="K8339" s="435">
        <v>27505</v>
      </c>
      <c r="L8339" t="s">
        <v>202</v>
      </c>
    </row>
    <row r="8340" spans="11:12">
      <c r="K8340" s="435">
        <v>27507</v>
      </c>
      <c r="L8340" t="s">
        <v>208</v>
      </c>
    </row>
    <row r="8341" spans="11:12">
      <c r="K8341" s="435">
        <v>27508</v>
      </c>
      <c r="L8341" t="s">
        <v>208</v>
      </c>
    </row>
    <row r="8342" spans="11:12">
      <c r="K8342" s="435">
        <v>27509</v>
      </c>
      <c r="L8342" t="s">
        <v>208</v>
      </c>
    </row>
    <row r="8343" spans="11:12">
      <c r="K8343" s="435">
        <v>27510</v>
      </c>
      <c r="L8343" t="s">
        <v>208</v>
      </c>
    </row>
    <row r="8344" spans="11:12">
      <c r="K8344" s="435">
        <v>27511</v>
      </c>
      <c r="L8344" t="s">
        <v>208</v>
      </c>
    </row>
    <row r="8345" spans="11:12">
      <c r="K8345" s="435">
        <v>27513</v>
      </c>
      <c r="L8345" t="s">
        <v>208</v>
      </c>
    </row>
    <row r="8346" spans="11:12">
      <c r="K8346" s="435">
        <v>27514</v>
      </c>
      <c r="L8346" t="s">
        <v>208</v>
      </c>
    </row>
    <row r="8347" spans="11:12">
      <c r="K8347" s="435">
        <v>27516</v>
      </c>
      <c r="L8347" t="s">
        <v>208</v>
      </c>
    </row>
    <row r="8348" spans="11:12">
      <c r="K8348" s="435">
        <v>27517</v>
      </c>
      <c r="L8348" t="s">
        <v>208</v>
      </c>
    </row>
    <row r="8349" spans="11:12">
      <c r="K8349" s="435">
        <v>27518</v>
      </c>
      <c r="L8349" t="s">
        <v>208</v>
      </c>
    </row>
    <row r="8350" spans="11:12">
      <c r="K8350" s="435">
        <v>27519</v>
      </c>
      <c r="L8350" t="s">
        <v>208</v>
      </c>
    </row>
    <row r="8351" spans="11:12">
      <c r="K8351" s="435">
        <v>27520</v>
      </c>
      <c r="L8351" t="s">
        <v>208</v>
      </c>
    </row>
    <row r="8352" spans="11:12">
      <c r="K8352" s="435">
        <v>27521</v>
      </c>
      <c r="L8352" t="s">
        <v>208</v>
      </c>
    </row>
    <row r="8353" spans="11:12">
      <c r="K8353" s="435">
        <v>27522</v>
      </c>
      <c r="L8353" t="s">
        <v>208</v>
      </c>
    </row>
    <row r="8354" spans="11:12">
      <c r="K8354" s="435">
        <v>27523</v>
      </c>
      <c r="L8354" t="s">
        <v>208</v>
      </c>
    </row>
    <row r="8355" spans="11:12">
      <c r="K8355" s="435">
        <v>27524</v>
      </c>
      <c r="L8355" t="s">
        <v>202</v>
      </c>
    </row>
    <row r="8356" spans="11:12">
      <c r="K8356" s="435">
        <v>27525</v>
      </c>
      <c r="L8356" t="s">
        <v>208</v>
      </c>
    </row>
    <row r="8357" spans="11:12">
      <c r="K8357" s="435">
        <v>27526</v>
      </c>
      <c r="L8357" t="s">
        <v>208</v>
      </c>
    </row>
    <row r="8358" spans="11:12">
      <c r="K8358" s="435">
        <v>27527</v>
      </c>
      <c r="L8358" t="s">
        <v>208</v>
      </c>
    </row>
    <row r="8359" spans="11:12">
      <c r="K8359" s="435">
        <v>27529</v>
      </c>
      <c r="L8359" t="s">
        <v>208</v>
      </c>
    </row>
    <row r="8360" spans="11:12">
      <c r="K8360" s="435">
        <v>27530</v>
      </c>
      <c r="L8360" t="s">
        <v>202</v>
      </c>
    </row>
    <row r="8361" spans="11:12">
      <c r="K8361" s="435">
        <v>27531</v>
      </c>
      <c r="L8361" t="s">
        <v>202</v>
      </c>
    </row>
    <row r="8362" spans="11:12">
      <c r="K8362" s="435">
        <v>27534</v>
      </c>
      <c r="L8362" t="s">
        <v>202</v>
      </c>
    </row>
    <row r="8363" spans="11:12">
      <c r="K8363" s="435">
        <v>27536</v>
      </c>
      <c r="L8363" t="s">
        <v>208</v>
      </c>
    </row>
    <row r="8364" spans="11:12">
      <c r="K8364" s="435">
        <v>27537</v>
      </c>
      <c r="L8364" t="s">
        <v>208</v>
      </c>
    </row>
    <row r="8365" spans="11:12">
      <c r="K8365" s="435">
        <v>27539</v>
      </c>
      <c r="L8365" t="s">
        <v>208</v>
      </c>
    </row>
    <row r="8366" spans="11:12">
      <c r="K8366" s="435">
        <v>27540</v>
      </c>
      <c r="L8366" t="s">
        <v>208</v>
      </c>
    </row>
    <row r="8367" spans="11:12">
      <c r="K8367" s="435">
        <v>27541</v>
      </c>
      <c r="L8367" t="s">
        <v>208</v>
      </c>
    </row>
    <row r="8368" spans="11:12">
      <c r="K8368" s="435">
        <v>27542</v>
      </c>
      <c r="L8368" t="s">
        <v>202</v>
      </c>
    </row>
    <row r="8369" spans="11:12">
      <c r="K8369" s="435">
        <v>27544</v>
      </c>
      <c r="L8369" t="s">
        <v>208</v>
      </c>
    </row>
    <row r="8370" spans="11:12">
      <c r="K8370" s="435">
        <v>27545</v>
      </c>
      <c r="L8370" t="s">
        <v>208</v>
      </c>
    </row>
    <row r="8371" spans="11:12">
      <c r="K8371" s="435">
        <v>27546</v>
      </c>
      <c r="L8371" t="s">
        <v>202</v>
      </c>
    </row>
    <row r="8372" spans="11:12">
      <c r="K8372" s="435">
        <v>27549</v>
      </c>
      <c r="L8372" t="s">
        <v>208</v>
      </c>
    </row>
    <row r="8373" spans="11:12">
      <c r="K8373" s="435">
        <v>27551</v>
      </c>
      <c r="L8373" t="s">
        <v>208</v>
      </c>
    </row>
    <row r="8374" spans="11:12">
      <c r="K8374" s="435">
        <v>27553</v>
      </c>
      <c r="L8374" t="s">
        <v>208</v>
      </c>
    </row>
    <row r="8375" spans="11:12">
      <c r="K8375" s="435">
        <v>27555</v>
      </c>
      <c r="L8375" t="s">
        <v>202</v>
      </c>
    </row>
    <row r="8376" spans="11:12">
      <c r="K8376" s="435">
        <v>27556</v>
      </c>
      <c r="L8376" t="s">
        <v>208</v>
      </c>
    </row>
    <row r="8377" spans="11:12">
      <c r="K8377" s="435">
        <v>27557</v>
      </c>
      <c r="L8377" t="s">
        <v>208</v>
      </c>
    </row>
    <row r="8378" spans="11:12">
      <c r="K8378" s="435">
        <v>27559</v>
      </c>
      <c r="L8378" t="s">
        <v>208</v>
      </c>
    </row>
    <row r="8379" spans="11:12">
      <c r="K8379" s="435">
        <v>27560</v>
      </c>
      <c r="L8379" t="s">
        <v>208</v>
      </c>
    </row>
    <row r="8380" spans="11:12">
      <c r="K8380" s="435">
        <v>27562</v>
      </c>
      <c r="L8380" t="s">
        <v>208</v>
      </c>
    </row>
    <row r="8381" spans="11:12">
      <c r="K8381" s="435">
        <v>27563</v>
      </c>
      <c r="L8381" t="s">
        <v>208</v>
      </c>
    </row>
    <row r="8382" spans="11:12">
      <c r="K8382" s="435">
        <v>27565</v>
      </c>
      <c r="L8382" t="s">
        <v>208</v>
      </c>
    </row>
    <row r="8383" spans="11:12">
      <c r="K8383" s="435">
        <v>27568</v>
      </c>
      <c r="L8383" t="s">
        <v>202</v>
      </c>
    </row>
    <row r="8384" spans="11:12">
      <c r="K8384" s="435">
        <v>27569</v>
      </c>
      <c r="L8384" t="s">
        <v>202</v>
      </c>
    </row>
    <row r="8385" spans="11:12">
      <c r="K8385" s="435">
        <v>27571</v>
      </c>
      <c r="L8385" t="s">
        <v>208</v>
      </c>
    </row>
    <row r="8386" spans="11:12">
      <c r="K8386" s="435">
        <v>27572</v>
      </c>
      <c r="L8386" t="s">
        <v>208</v>
      </c>
    </row>
    <row r="8387" spans="11:12">
      <c r="K8387" s="435">
        <v>27573</v>
      </c>
      <c r="L8387" t="s">
        <v>208</v>
      </c>
    </row>
    <row r="8388" spans="11:12">
      <c r="K8388" s="435">
        <v>27574</v>
      </c>
      <c r="L8388" t="s">
        <v>208</v>
      </c>
    </row>
    <row r="8389" spans="11:12">
      <c r="K8389" s="435">
        <v>27576</v>
      </c>
      <c r="L8389" t="s">
        <v>202</v>
      </c>
    </row>
    <row r="8390" spans="11:12">
      <c r="K8390" s="435">
        <v>27577</v>
      </c>
      <c r="L8390" t="s">
        <v>202</v>
      </c>
    </row>
    <row r="8391" spans="11:12">
      <c r="K8391" s="435">
        <v>27581</v>
      </c>
      <c r="L8391" t="s">
        <v>208</v>
      </c>
    </row>
    <row r="8392" spans="11:12">
      <c r="K8392" s="435">
        <v>27582</v>
      </c>
      <c r="L8392" t="s">
        <v>208</v>
      </c>
    </row>
    <row r="8393" spans="11:12">
      <c r="K8393" s="435">
        <v>27583</v>
      </c>
      <c r="L8393" t="s">
        <v>208</v>
      </c>
    </row>
    <row r="8394" spans="11:12">
      <c r="K8394" s="435">
        <v>27587</v>
      </c>
      <c r="L8394" t="s">
        <v>208</v>
      </c>
    </row>
    <row r="8395" spans="11:12">
      <c r="K8395" s="435">
        <v>27589</v>
      </c>
      <c r="L8395" t="s">
        <v>208</v>
      </c>
    </row>
    <row r="8396" spans="11:12">
      <c r="K8396" s="435">
        <v>27591</v>
      </c>
      <c r="L8396" t="s">
        <v>208</v>
      </c>
    </row>
    <row r="8397" spans="11:12">
      <c r="K8397" s="435">
        <v>27592</v>
      </c>
      <c r="L8397" t="s">
        <v>208</v>
      </c>
    </row>
    <row r="8398" spans="11:12">
      <c r="K8398" s="435">
        <v>27596</v>
      </c>
      <c r="L8398" t="s">
        <v>208</v>
      </c>
    </row>
    <row r="8399" spans="11:12">
      <c r="K8399" s="435">
        <v>27597</v>
      </c>
      <c r="L8399" t="s">
        <v>208</v>
      </c>
    </row>
    <row r="8400" spans="11:12">
      <c r="K8400" s="435">
        <v>27601</v>
      </c>
      <c r="L8400" t="s">
        <v>208</v>
      </c>
    </row>
    <row r="8401" spans="11:12">
      <c r="K8401" s="435">
        <v>27603</v>
      </c>
      <c r="L8401" t="s">
        <v>208</v>
      </c>
    </row>
    <row r="8402" spans="11:12">
      <c r="K8402" s="435">
        <v>27604</v>
      </c>
      <c r="L8402" t="s">
        <v>208</v>
      </c>
    </row>
    <row r="8403" spans="11:12">
      <c r="K8403" s="435">
        <v>27605</v>
      </c>
      <c r="L8403" t="s">
        <v>208</v>
      </c>
    </row>
    <row r="8404" spans="11:12">
      <c r="K8404" s="435">
        <v>27606</v>
      </c>
      <c r="L8404" t="s">
        <v>208</v>
      </c>
    </row>
    <row r="8405" spans="11:12">
      <c r="K8405" s="435">
        <v>27607</v>
      </c>
      <c r="L8405" t="s">
        <v>208</v>
      </c>
    </row>
    <row r="8406" spans="11:12">
      <c r="K8406" s="435">
        <v>27608</v>
      </c>
      <c r="L8406" t="s">
        <v>208</v>
      </c>
    </row>
    <row r="8407" spans="11:12">
      <c r="K8407" s="435">
        <v>27609</v>
      </c>
      <c r="L8407" t="s">
        <v>208</v>
      </c>
    </row>
    <row r="8408" spans="11:12">
      <c r="K8408" s="435">
        <v>27610</v>
      </c>
      <c r="L8408" t="s">
        <v>208</v>
      </c>
    </row>
    <row r="8409" spans="11:12">
      <c r="K8409" s="435">
        <v>27612</v>
      </c>
      <c r="L8409" t="s">
        <v>208</v>
      </c>
    </row>
    <row r="8410" spans="11:12">
      <c r="K8410" s="435">
        <v>27613</v>
      </c>
      <c r="L8410" t="s">
        <v>208</v>
      </c>
    </row>
    <row r="8411" spans="11:12">
      <c r="K8411" s="435">
        <v>27614</v>
      </c>
      <c r="L8411" t="s">
        <v>208</v>
      </c>
    </row>
    <row r="8412" spans="11:12">
      <c r="K8412" s="435">
        <v>27615</v>
      </c>
      <c r="L8412" t="s">
        <v>208</v>
      </c>
    </row>
    <row r="8413" spans="11:12">
      <c r="K8413" s="435">
        <v>27616</v>
      </c>
      <c r="L8413" t="s">
        <v>208</v>
      </c>
    </row>
    <row r="8414" spans="11:12">
      <c r="K8414" s="435">
        <v>27617</v>
      </c>
      <c r="L8414" t="s">
        <v>208</v>
      </c>
    </row>
    <row r="8415" spans="11:12">
      <c r="K8415" s="435">
        <v>27701</v>
      </c>
      <c r="L8415" t="s">
        <v>208</v>
      </c>
    </row>
    <row r="8416" spans="11:12">
      <c r="K8416" s="435">
        <v>27703</v>
      </c>
      <c r="L8416" t="s">
        <v>208</v>
      </c>
    </row>
    <row r="8417" spans="11:12">
      <c r="K8417" s="435">
        <v>27704</v>
      </c>
      <c r="L8417" t="s">
        <v>208</v>
      </c>
    </row>
    <row r="8418" spans="11:12">
      <c r="K8418" s="435">
        <v>27705</v>
      </c>
      <c r="L8418" t="s">
        <v>208</v>
      </c>
    </row>
    <row r="8419" spans="11:12">
      <c r="K8419" s="435">
        <v>27707</v>
      </c>
      <c r="L8419" t="s">
        <v>208</v>
      </c>
    </row>
    <row r="8420" spans="11:12">
      <c r="K8420" s="435">
        <v>27709</v>
      </c>
      <c r="L8420" t="s">
        <v>208</v>
      </c>
    </row>
    <row r="8421" spans="11:12">
      <c r="K8421" s="435">
        <v>27712</v>
      </c>
      <c r="L8421" t="s">
        <v>208</v>
      </c>
    </row>
    <row r="8422" spans="11:12">
      <c r="K8422" s="435">
        <v>27713</v>
      </c>
      <c r="L8422" t="s">
        <v>208</v>
      </c>
    </row>
    <row r="8423" spans="11:12">
      <c r="K8423" s="435">
        <v>27801</v>
      </c>
      <c r="L8423" t="s">
        <v>208</v>
      </c>
    </row>
    <row r="8424" spans="11:12">
      <c r="K8424" s="435">
        <v>27803</v>
      </c>
      <c r="L8424" t="s">
        <v>208</v>
      </c>
    </row>
    <row r="8425" spans="11:12">
      <c r="K8425" s="435">
        <v>27804</v>
      </c>
      <c r="L8425" t="s">
        <v>202</v>
      </c>
    </row>
    <row r="8426" spans="11:12">
      <c r="K8426" s="435">
        <v>27805</v>
      </c>
      <c r="L8426" t="s">
        <v>208</v>
      </c>
    </row>
    <row r="8427" spans="11:12">
      <c r="K8427" s="435">
        <v>27806</v>
      </c>
      <c r="L8427" t="s">
        <v>202</v>
      </c>
    </row>
    <row r="8428" spans="11:12">
      <c r="K8428" s="435">
        <v>27807</v>
      </c>
      <c r="L8428" t="s">
        <v>208</v>
      </c>
    </row>
    <row r="8429" spans="11:12">
      <c r="K8429" s="435">
        <v>27808</v>
      </c>
      <c r="L8429" t="s">
        <v>202</v>
      </c>
    </row>
    <row r="8430" spans="11:12">
      <c r="K8430" s="435">
        <v>27809</v>
      </c>
      <c r="L8430" t="s">
        <v>208</v>
      </c>
    </row>
    <row r="8431" spans="11:12">
      <c r="K8431" s="435">
        <v>27810</v>
      </c>
      <c r="L8431" t="s">
        <v>202</v>
      </c>
    </row>
    <row r="8432" spans="11:12">
      <c r="K8432" s="435">
        <v>27812</v>
      </c>
      <c r="L8432" t="s">
        <v>202</v>
      </c>
    </row>
    <row r="8433" spans="11:12">
      <c r="K8433" s="435">
        <v>27813</v>
      </c>
      <c r="L8433" t="s">
        <v>202</v>
      </c>
    </row>
    <row r="8434" spans="11:12">
      <c r="K8434" s="435">
        <v>27814</v>
      </c>
      <c r="L8434" t="s">
        <v>202</v>
      </c>
    </row>
    <row r="8435" spans="11:12">
      <c r="K8435" s="435">
        <v>27816</v>
      </c>
      <c r="L8435" t="s">
        <v>208</v>
      </c>
    </row>
    <row r="8436" spans="11:12">
      <c r="K8436" s="435">
        <v>27817</v>
      </c>
      <c r="L8436" t="s">
        <v>202</v>
      </c>
    </row>
    <row r="8437" spans="11:12">
      <c r="K8437" s="435">
        <v>27818</v>
      </c>
      <c r="L8437" t="s">
        <v>208</v>
      </c>
    </row>
    <row r="8438" spans="11:12">
      <c r="K8438" s="435">
        <v>27819</v>
      </c>
      <c r="L8438" t="s">
        <v>202</v>
      </c>
    </row>
    <row r="8439" spans="11:12">
      <c r="K8439" s="435">
        <v>27820</v>
      </c>
      <c r="L8439" t="s">
        <v>208</v>
      </c>
    </row>
    <row r="8440" spans="11:12">
      <c r="K8440" s="435">
        <v>27821</v>
      </c>
      <c r="L8440" t="s">
        <v>202</v>
      </c>
    </row>
    <row r="8441" spans="11:12">
      <c r="K8441" s="435">
        <v>27822</v>
      </c>
      <c r="L8441" t="s">
        <v>208</v>
      </c>
    </row>
    <row r="8442" spans="11:12">
      <c r="K8442" s="435">
        <v>27823</v>
      </c>
      <c r="L8442" t="s">
        <v>208</v>
      </c>
    </row>
    <row r="8443" spans="11:12">
      <c r="K8443" s="435">
        <v>27824</v>
      </c>
      <c r="L8443" t="s">
        <v>202</v>
      </c>
    </row>
    <row r="8444" spans="11:12">
      <c r="K8444" s="435">
        <v>27825</v>
      </c>
      <c r="L8444" t="s">
        <v>202</v>
      </c>
    </row>
    <row r="8445" spans="11:12">
      <c r="K8445" s="435">
        <v>27826</v>
      </c>
      <c r="L8445" t="s">
        <v>202</v>
      </c>
    </row>
    <row r="8446" spans="11:12">
      <c r="K8446" s="435">
        <v>27827</v>
      </c>
      <c r="L8446" t="s">
        <v>202</v>
      </c>
    </row>
    <row r="8447" spans="11:12">
      <c r="K8447" s="435">
        <v>27828</v>
      </c>
      <c r="L8447" t="s">
        <v>202</v>
      </c>
    </row>
    <row r="8448" spans="11:12">
      <c r="K8448" s="435">
        <v>27829</v>
      </c>
      <c r="L8448" t="s">
        <v>202</v>
      </c>
    </row>
    <row r="8449" spans="11:12">
      <c r="K8449" s="435">
        <v>27830</v>
      </c>
      <c r="L8449" t="s">
        <v>202</v>
      </c>
    </row>
    <row r="8450" spans="11:12">
      <c r="K8450" s="435">
        <v>27831</v>
      </c>
      <c r="L8450" t="s">
        <v>208</v>
      </c>
    </row>
    <row r="8451" spans="11:12">
      <c r="K8451" s="435">
        <v>27832</v>
      </c>
      <c r="L8451" t="s">
        <v>208</v>
      </c>
    </row>
    <row r="8452" spans="11:12">
      <c r="K8452" s="435">
        <v>27834</v>
      </c>
      <c r="L8452" t="s">
        <v>202</v>
      </c>
    </row>
    <row r="8453" spans="11:12">
      <c r="K8453" s="435">
        <v>27837</v>
      </c>
      <c r="L8453" t="s">
        <v>202</v>
      </c>
    </row>
    <row r="8454" spans="11:12">
      <c r="K8454" s="435">
        <v>27839</v>
      </c>
      <c r="L8454" t="s">
        <v>208</v>
      </c>
    </row>
    <row r="8455" spans="11:12">
      <c r="K8455" s="435">
        <v>27840</v>
      </c>
      <c r="L8455" t="s">
        <v>202</v>
      </c>
    </row>
    <row r="8456" spans="11:12">
      <c r="K8456" s="435">
        <v>27841</v>
      </c>
      <c r="L8456" t="s">
        <v>202</v>
      </c>
    </row>
    <row r="8457" spans="11:12">
      <c r="K8457" s="435">
        <v>27842</v>
      </c>
      <c r="L8457" t="s">
        <v>208</v>
      </c>
    </row>
    <row r="8458" spans="11:12">
      <c r="K8458" s="435">
        <v>27843</v>
      </c>
      <c r="L8458" t="s">
        <v>208</v>
      </c>
    </row>
    <row r="8459" spans="11:12">
      <c r="K8459" s="435">
        <v>27844</v>
      </c>
      <c r="L8459" t="s">
        <v>208</v>
      </c>
    </row>
    <row r="8460" spans="11:12">
      <c r="K8460" s="435">
        <v>27845</v>
      </c>
      <c r="L8460" t="s">
        <v>208</v>
      </c>
    </row>
    <row r="8461" spans="11:12">
      <c r="K8461" s="435">
        <v>27846</v>
      </c>
      <c r="L8461" t="s">
        <v>202</v>
      </c>
    </row>
    <row r="8462" spans="11:12">
      <c r="K8462" s="435">
        <v>27847</v>
      </c>
      <c r="L8462" t="s">
        <v>208</v>
      </c>
    </row>
    <row r="8463" spans="11:12">
      <c r="K8463" s="435">
        <v>27849</v>
      </c>
      <c r="L8463" t="s">
        <v>208</v>
      </c>
    </row>
    <row r="8464" spans="11:12">
      <c r="K8464" s="435">
        <v>27850</v>
      </c>
      <c r="L8464" t="s">
        <v>208</v>
      </c>
    </row>
    <row r="8465" spans="11:12">
      <c r="K8465" s="435">
        <v>27851</v>
      </c>
      <c r="L8465" t="s">
        <v>202</v>
      </c>
    </row>
    <row r="8466" spans="11:12">
      <c r="K8466" s="435">
        <v>27852</v>
      </c>
      <c r="L8466" t="s">
        <v>202</v>
      </c>
    </row>
    <row r="8467" spans="11:12">
      <c r="K8467" s="435">
        <v>27853</v>
      </c>
      <c r="L8467" t="s">
        <v>208</v>
      </c>
    </row>
    <row r="8468" spans="11:12">
      <c r="K8468" s="435">
        <v>27855</v>
      </c>
      <c r="L8468" t="s">
        <v>208</v>
      </c>
    </row>
    <row r="8469" spans="11:12">
      <c r="K8469" s="435">
        <v>27856</v>
      </c>
      <c r="L8469" t="s">
        <v>208</v>
      </c>
    </row>
    <row r="8470" spans="11:12">
      <c r="K8470" s="435">
        <v>27857</v>
      </c>
      <c r="L8470" t="s">
        <v>202</v>
      </c>
    </row>
    <row r="8471" spans="11:12">
      <c r="K8471" s="435">
        <v>27858</v>
      </c>
      <c r="L8471" t="s">
        <v>202</v>
      </c>
    </row>
    <row r="8472" spans="11:12">
      <c r="K8472" s="435">
        <v>27860</v>
      </c>
      <c r="L8472" t="s">
        <v>202</v>
      </c>
    </row>
    <row r="8473" spans="11:12">
      <c r="K8473" s="435">
        <v>27861</v>
      </c>
      <c r="L8473" t="s">
        <v>202</v>
      </c>
    </row>
    <row r="8474" spans="11:12">
      <c r="K8474" s="435">
        <v>27862</v>
      </c>
      <c r="L8474" t="s">
        <v>208</v>
      </c>
    </row>
    <row r="8475" spans="11:12">
      <c r="K8475" s="435">
        <v>27863</v>
      </c>
      <c r="L8475" t="s">
        <v>202</v>
      </c>
    </row>
    <row r="8476" spans="11:12">
      <c r="K8476" s="435">
        <v>27864</v>
      </c>
      <c r="L8476" t="s">
        <v>202</v>
      </c>
    </row>
    <row r="8477" spans="11:12">
      <c r="K8477" s="435">
        <v>27865</v>
      </c>
      <c r="L8477" t="s">
        <v>202</v>
      </c>
    </row>
    <row r="8478" spans="11:12">
      <c r="K8478" s="435">
        <v>27866</v>
      </c>
      <c r="L8478" t="s">
        <v>208</v>
      </c>
    </row>
    <row r="8479" spans="11:12">
      <c r="K8479" s="435">
        <v>27869</v>
      </c>
      <c r="L8479" t="s">
        <v>208</v>
      </c>
    </row>
    <row r="8480" spans="11:12">
      <c r="K8480" s="435">
        <v>27870</v>
      </c>
      <c r="L8480" t="s">
        <v>208</v>
      </c>
    </row>
    <row r="8481" spans="11:12">
      <c r="K8481" s="435">
        <v>27871</v>
      </c>
      <c r="L8481" t="s">
        <v>202</v>
      </c>
    </row>
    <row r="8482" spans="11:12">
      <c r="K8482" s="435">
        <v>27872</v>
      </c>
      <c r="L8482" t="s">
        <v>202</v>
      </c>
    </row>
    <row r="8483" spans="11:12">
      <c r="K8483" s="435">
        <v>27873</v>
      </c>
      <c r="L8483" t="s">
        <v>202</v>
      </c>
    </row>
    <row r="8484" spans="11:12">
      <c r="K8484" s="435">
        <v>27874</v>
      </c>
      <c r="L8484" t="s">
        <v>208</v>
      </c>
    </row>
    <row r="8485" spans="11:12">
      <c r="K8485" s="435">
        <v>27875</v>
      </c>
      <c r="L8485" t="s">
        <v>202</v>
      </c>
    </row>
    <row r="8486" spans="11:12">
      <c r="K8486" s="435">
        <v>27876</v>
      </c>
      <c r="L8486" t="s">
        <v>208</v>
      </c>
    </row>
    <row r="8487" spans="11:12">
      <c r="K8487" s="435">
        <v>27878</v>
      </c>
      <c r="L8487" t="s">
        <v>202</v>
      </c>
    </row>
    <row r="8488" spans="11:12">
      <c r="K8488" s="435">
        <v>27879</v>
      </c>
      <c r="L8488" t="s">
        <v>202</v>
      </c>
    </row>
    <row r="8489" spans="11:12">
      <c r="K8489" s="435">
        <v>27880</v>
      </c>
      <c r="L8489" t="s">
        <v>202</v>
      </c>
    </row>
    <row r="8490" spans="11:12">
      <c r="K8490" s="435">
        <v>27881</v>
      </c>
      <c r="L8490" t="s">
        <v>202</v>
      </c>
    </row>
    <row r="8491" spans="11:12">
      <c r="K8491" s="435">
        <v>27882</v>
      </c>
      <c r="L8491" t="s">
        <v>208</v>
      </c>
    </row>
    <row r="8492" spans="11:12">
      <c r="K8492" s="435">
        <v>27883</v>
      </c>
      <c r="L8492" t="s">
        <v>202</v>
      </c>
    </row>
    <row r="8493" spans="11:12">
      <c r="K8493" s="435">
        <v>27884</v>
      </c>
      <c r="L8493" t="s">
        <v>202</v>
      </c>
    </row>
    <row r="8494" spans="11:12">
      <c r="K8494" s="435">
        <v>27885</v>
      </c>
      <c r="L8494" t="s">
        <v>202</v>
      </c>
    </row>
    <row r="8495" spans="11:12">
      <c r="K8495" s="435">
        <v>27886</v>
      </c>
      <c r="L8495" t="s">
        <v>202</v>
      </c>
    </row>
    <row r="8496" spans="11:12">
      <c r="K8496" s="435">
        <v>27888</v>
      </c>
      <c r="L8496" t="s">
        <v>202</v>
      </c>
    </row>
    <row r="8497" spans="11:12">
      <c r="K8497" s="435">
        <v>27889</v>
      </c>
      <c r="L8497" t="s">
        <v>202</v>
      </c>
    </row>
    <row r="8498" spans="11:12">
      <c r="K8498" s="435">
        <v>27890</v>
      </c>
      <c r="L8498" t="s">
        <v>202</v>
      </c>
    </row>
    <row r="8499" spans="11:12">
      <c r="K8499" s="435">
        <v>27891</v>
      </c>
      <c r="L8499" t="s">
        <v>208</v>
      </c>
    </row>
    <row r="8500" spans="11:12">
      <c r="K8500" s="435">
        <v>27892</v>
      </c>
      <c r="L8500" t="s">
        <v>202</v>
      </c>
    </row>
    <row r="8501" spans="11:12">
      <c r="K8501" s="435">
        <v>27893</v>
      </c>
      <c r="L8501" t="s">
        <v>202</v>
      </c>
    </row>
    <row r="8502" spans="11:12">
      <c r="K8502" s="435">
        <v>27896</v>
      </c>
      <c r="L8502" t="s">
        <v>202</v>
      </c>
    </row>
    <row r="8503" spans="11:12">
      <c r="K8503" s="435">
        <v>27897</v>
      </c>
      <c r="L8503" t="s">
        <v>208</v>
      </c>
    </row>
    <row r="8504" spans="11:12">
      <c r="K8504" s="435">
        <v>27909</v>
      </c>
      <c r="L8504" t="s">
        <v>202</v>
      </c>
    </row>
    <row r="8505" spans="11:12">
      <c r="K8505" s="435">
        <v>27910</v>
      </c>
      <c r="L8505" t="s">
        <v>208</v>
      </c>
    </row>
    <row r="8506" spans="11:12">
      <c r="K8506" s="435">
        <v>27915</v>
      </c>
      <c r="L8506" t="s">
        <v>202</v>
      </c>
    </row>
    <row r="8507" spans="11:12">
      <c r="K8507" s="435">
        <v>27916</v>
      </c>
      <c r="L8507" t="s">
        <v>208</v>
      </c>
    </row>
    <row r="8508" spans="11:12">
      <c r="K8508" s="435">
        <v>27917</v>
      </c>
      <c r="L8508" t="s">
        <v>208</v>
      </c>
    </row>
    <row r="8509" spans="11:12">
      <c r="K8509" s="435">
        <v>27919</v>
      </c>
      <c r="L8509" t="s">
        <v>202</v>
      </c>
    </row>
    <row r="8510" spans="11:12">
      <c r="K8510" s="435">
        <v>27920</v>
      </c>
      <c r="L8510" t="s">
        <v>202</v>
      </c>
    </row>
    <row r="8511" spans="11:12">
      <c r="K8511" s="435">
        <v>27921</v>
      </c>
      <c r="L8511" t="s">
        <v>208</v>
      </c>
    </row>
    <row r="8512" spans="11:12">
      <c r="K8512" s="435">
        <v>27922</v>
      </c>
      <c r="L8512" t="s">
        <v>208</v>
      </c>
    </row>
    <row r="8513" spans="11:12">
      <c r="K8513" s="435">
        <v>27923</v>
      </c>
      <c r="L8513" t="s">
        <v>208</v>
      </c>
    </row>
    <row r="8514" spans="11:12">
      <c r="K8514" s="435">
        <v>27924</v>
      </c>
      <c r="L8514" t="s">
        <v>208</v>
      </c>
    </row>
    <row r="8515" spans="11:12">
      <c r="K8515" s="435">
        <v>27925</v>
      </c>
      <c r="L8515" t="s">
        <v>202</v>
      </c>
    </row>
    <row r="8516" spans="11:12">
      <c r="K8516" s="435">
        <v>27926</v>
      </c>
      <c r="L8516" t="s">
        <v>208</v>
      </c>
    </row>
    <row r="8517" spans="11:12">
      <c r="K8517" s="435">
        <v>27927</v>
      </c>
      <c r="L8517" t="s">
        <v>202</v>
      </c>
    </row>
    <row r="8518" spans="11:12">
      <c r="K8518" s="435">
        <v>27928</v>
      </c>
      <c r="L8518" t="s">
        <v>202</v>
      </c>
    </row>
    <row r="8519" spans="11:12">
      <c r="K8519" s="435">
        <v>27929</v>
      </c>
      <c r="L8519" t="s">
        <v>208</v>
      </c>
    </row>
    <row r="8520" spans="11:12">
      <c r="K8520" s="435">
        <v>27932</v>
      </c>
      <c r="L8520" t="s">
        <v>202</v>
      </c>
    </row>
    <row r="8521" spans="11:12">
      <c r="K8521" s="435">
        <v>27935</v>
      </c>
      <c r="L8521" t="s">
        <v>208</v>
      </c>
    </row>
    <row r="8522" spans="11:12">
      <c r="K8522" s="435">
        <v>27936</v>
      </c>
      <c r="L8522" t="s">
        <v>202</v>
      </c>
    </row>
    <row r="8523" spans="11:12">
      <c r="K8523" s="435">
        <v>27937</v>
      </c>
      <c r="L8523" t="s">
        <v>208</v>
      </c>
    </row>
    <row r="8524" spans="11:12">
      <c r="K8524" s="435">
        <v>27938</v>
      </c>
      <c r="L8524" t="s">
        <v>208</v>
      </c>
    </row>
    <row r="8525" spans="11:12">
      <c r="K8525" s="435">
        <v>27939</v>
      </c>
      <c r="L8525" t="s">
        <v>208</v>
      </c>
    </row>
    <row r="8526" spans="11:12">
      <c r="K8526" s="435">
        <v>27941</v>
      </c>
      <c r="L8526" t="s">
        <v>208</v>
      </c>
    </row>
    <row r="8527" spans="11:12">
      <c r="K8527" s="435">
        <v>27942</v>
      </c>
      <c r="L8527" t="s">
        <v>208</v>
      </c>
    </row>
    <row r="8528" spans="11:12">
      <c r="K8528" s="435">
        <v>27943</v>
      </c>
      <c r="L8528" t="s">
        <v>202</v>
      </c>
    </row>
    <row r="8529" spans="11:12">
      <c r="K8529" s="435">
        <v>27944</v>
      </c>
      <c r="L8529" t="s">
        <v>202</v>
      </c>
    </row>
    <row r="8530" spans="11:12">
      <c r="K8530" s="435">
        <v>27946</v>
      </c>
      <c r="L8530" t="s">
        <v>208</v>
      </c>
    </row>
    <row r="8531" spans="11:12">
      <c r="K8531" s="435">
        <v>27947</v>
      </c>
      <c r="L8531" t="s">
        <v>208</v>
      </c>
    </row>
    <row r="8532" spans="11:12">
      <c r="K8532" s="435">
        <v>27948</v>
      </c>
      <c r="L8532" t="s">
        <v>202</v>
      </c>
    </row>
    <row r="8533" spans="11:12">
      <c r="K8533" s="435">
        <v>27949</v>
      </c>
      <c r="L8533" t="s">
        <v>202</v>
      </c>
    </row>
    <row r="8534" spans="11:12">
      <c r="K8534" s="435">
        <v>27950</v>
      </c>
      <c r="L8534" t="s">
        <v>208</v>
      </c>
    </row>
    <row r="8535" spans="11:12">
      <c r="K8535" s="435">
        <v>27953</v>
      </c>
      <c r="L8535" t="s">
        <v>202</v>
      </c>
    </row>
    <row r="8536" spans="11:12">
      <c r="K8536" s="435">
        <v>27954</v>
      </c>
      <c r="L8536" t="s">
        <v>202</v>
      </c>
    </row>
    <row r="8537" spans="11:12">
      <c r="K8537" s="435">
        <v>27956</v>
      </c>
      <c r="L8537" t="s">
        <v>208</v>
      </c>
    </row>
    <row r="8538" spans="11:12">
      <c r="K8538" s="435">
        <v>27957</v>
      </c>
      <c r="L8538" t="s">
        <v>202</v>
      </c>
    </row>
    <row r="8539" spans="11:12">
      <c r="K8539" s="435">
        <v>27958</v>
      </c>
      <c r="L8539" t="s">
        <v>208</v>
      </c>
    </row>
    <row r="8540" spans="11:12">
      <c r="K8540" s="435">
        <v>27959</v>
      </c>
      <c r="L8540" t="s">
        <v>202</v>
      </c>
    </row>
    <row r="8541" spans="11:12">
      <c r="K8541" s="435">
        <v>27960</v>
      </c>
      <c r="L8541" t="s">
        <v>202</v>
      </c>
    </row>
    <row r="8542" spans="11:12">
      <c r="K8542" s="435">
        <v>27962</v>
      </c>
      <c r="L8542" t="s">
        <v>202</v>
      </c>
    </row>
    <row r="8543" spans="11:12">
      <c r="K8543" s="435">
        <v>27964</v>
      </c>
      <c r="L8543" t="s">
        <v>208</v>
      </c>
    </row>
    <row r="8544" spans="11:12">
      <c r="K8544" s="435">
        <v>27965</v>
      </c>
      <c r="L8544" t="s">
        <v>202</v>
      </c>
    </row>
    <row r="8545" spans="11:12">
      <c r="K8545" s="435">
        <v>27966</v>
      </c>
      <c r="L8545" t="s">
        <v>202</v>
      </c>
    </row>
    <row r="8546" spans="11:12">
      <c r="K8546" s="435">
        <v>27967</v>
      </c>
      <c r="L8546" t="s">
        <v>202</v>
      </c>
    </row>
    <row r="8547" spans="11:12">
      <c r="K8547" s="435">
        <v>27968</v>
      </c>
      <c r="L8547" t="s">
        <v>202</v>
      </c>
    </row>
    <row r="8548" spans="11:12">
      <c r="K8548" s="435">
        <v>27970</v>
      </c>
      <c r="L8548" t="s">
        <v>202</v>
      </c>
    </row>
    <row r="8549" spans="11:12">
      <c r="K8549" s="435">
        <v>27972</v>
      </c>
      <c r="L8549" t="s">
        <v>202</v>
      </c>
    </row>
    <row r="8550" spans="11:12">
      <c r="K8550" s="435">
        <v>27973</v>
      </c>
      <c r="L8550" t="s">
        <v>208</v>
      </c>
    </row>
    <row r="8551" spans="11:12">
      <c r="K8551" s="435">
        <v>27974</v>
      </c>
      <c r="L8551" t="s">
        <v>202</v>
      </c>
    </row>
    <row r="8552" spans="11:12">
      <c r="K8552" s="435">
        <v>27976</v>
      </c>
      <c r="L8552" t="s">
        <v>208</v>
      </c>
    </row>
    <row r="8553" spans="11:12">
      <c r="K8553" s="435">
        <v>27978</v>
      </c>
      <c r="L8553" t="s">
        <v>202</v>
      </c>
    </row>
    <row r="8554" spans="11:12">
      <c r="K8554" s="435">
        <v>27979</v>
      </c>
      <c r="L8554" t="s">
        <v>208</v>
      </c>
    </row>
    <row r="8555" spans="11:12">
      <c r="K8555" s="435">
        <v>27980</v>
      </c>
      <c r="L8555" t="s">
        <v>208</v>
      </c>
    </row>
    <row r="8556" spans="11:12">
      <c r="K8556" s="435">
        <v>27981</v>
      </c>
      <c r="L8556" t="s">
        <v>202</v>
      </c>
    </row>
    <row r="8557" spans="11:12">
      <c r="K8557" s="435">
        <v>27982</v>
      </c>
      <c r="L8557" t="s">
        <v>202</v>
      </c>
    </row>
    <row r="8558" spans="11:12">
      <c r="K8558" s="435">
        <v>27983</v>
      </c>
      <c r="L8558" t="s">
        <v>202</v>
      </c>
    </row>
    <row r="8559" spans="11:12">
      <c r="K8559" s="435">
        <v>27985</v>
      </c>
      <c r="L8559" t="s">
        <v>208</v>
      </c>
    </row>
    <row r="8560" spans="11:12">
      <c r="K8560" s="435">
        <v>27986</v>
      </c>
      <c r="L8560" t="s">
        <v>208</v>
      </c>
    </row>
    <row r="8561" spans="11:12">
      <c r="K8561" s="435">
        <v>28001</v>
      </c>
      <c r="L8561" t="s">
        <v>202</v>
      </c>
    </row>
    <row r="8562" spans="11:12">
      <c r="K8562" s="435">
        <v>28006</v>
      </c>
      <c r="L8562" t="s">
        <v>202</v>
      </c>
    </row>
    <row r="8563" spans="11:12">
      <c r="K8563" s="435">
        <v>28007</v>
      </c>
      <c r="L8563" t="s">
        <v>202</v>
      </c>
    </row>
    <row r="8564" spans="11:12">
      <c r="K8564" s="435">
        <v>28009</v>
      </c>
      <c r="L8564" t="s">
        <v>208</v>
      </c>
    </row>
    <row r="8565" spans="11:12">
      <c r="K8565" s="435">
        <v>28012</v>
      </c>
      <c r="L8565" t="s">
        <v>202</v>
      </c>
    </row>
    <row r="8566" spans="11:12">
      <c r="K8566" s="435">
        <v>28016</v>
      </c>
      <c r="L8566" t="s">
        <v>202</v>
      </c>
    </row>
    <row r="8567" spans="11:12">
      <c r="K8567" s="435">
        <v>28017</v>
      </c>
      <c r="L8567" t="s">
        <v>208</v>
      </c>
    </row>
    <row r="8568" spans="11:12">
      <c r="K8568" s="435">
        <v>28018</v>
      </c>
      <c r="L8568" t="s">
        <v>208</v>
      </c>
    </row>
    <row r="8569" spans="11:12">
      <c r="K8569" s="435">
        <v>28019</v>
      </c>
      <c r="L8569" t="s">
        <v>202</v>
      </c>
    </row>
    <row r="8570" spans="11:12">
      <c r="K8570" s="435">
        <v>28020</v>
      </c>
      <c r="L8570" t="s">
        <v>208</v>
      </c>
    </row>
    <row r="8571" spans="11:12">
      <c r="K8571" s="435">
        <v>28021</v>
      </c>
      <c r="L8571" t="s">
        <v>202</v>
      </c>
    </row>
    <row r="8572" spans="11:12">
      <c r="K8572" s="435">
        <v>28023</v>
      </c>
      <c r="L8572" t="s">
        <v>202</v>
      </c>
    </row>
    <row r="8573" spans="11:12">
      <c r="K8573" s="435">
        <v>28025</v>
      </c>
      <c r="L8573" t="s">
        <v>202</v>
      </c>
    </row>
    <row r="8574" spans="11:12">
      <c r="K8574" s="435">
        <v>28027</v>
      </c>
      <c r="L8574" t="s">
        <v>202</v>
      </c>
    </row>
    <row r="8575" spans="11:12">
      <c r="K8575" s="435">
        <v>28031</v>
      </c>
      <c r="L8575" t="s">
        <v>202</v>
      </c>
    </row>
    <row r="8576" spans="11:12">
      <c r="K8576" s="435">
        <v>28032</v>
      </c>
      <c r="L8576" t="s">
        <v>202</v>
      </c>
    </row>
    <row r="8577" spans="11:12">
      <c r="K8577" s="435">
        <v>28033</v>
      </c>
      <c r="L8577" t="s">
        <v>202</v>
      </c>
    </row>
    <row r="8578" spans="11:12">
      <c r="K8578" s="435">
        <v>28034</v>
      </c>
      <c r="L8578" t="s">
        <v>202</v>
      </c>
    </row>
    <row r="8579" spans="11:12">
      <c r="K8579" s="435">
        <v>28036</v>
      </c>
      <c r="L8579" t="s">
        <v>202</v>
      </c>
    </row>
    <row r="8580" spans="11:12">
      <c r="K8580" s="435">
        <v>28037</v>
      </c>
      <c r="L8580" t="s">
        <v>202</v>
      </c>
    </row>
    <row r="8581" spans="11:12">
      <c r="K8581" s="435">
        <v>28039</v>
      </c>
      <c r="L8581" t="s">
        <v>208</v>
      </c>
    </row>
    <row r="8582" spans="11:12">
      <c r="K8582" s="435">
        <v>28040</v>
      </c>
      <c r="L8582" t="s">
        <v>208</v>
      </c>
    </row>
    <row r="8583" spans="11:12">
      <c r="K8583" s="435">
        <v>28043</v>
      </c>
      <c r="L8583" t="s">
        <v>202</v>
      </c>
    </row>
    <row r="8584" spans="11:12">
      <c r="K8584" s="435">
        <v>28052</v>
      </c>
      <c r="L8584" t="s">
        <v>202</v>
      </c>
    </row>
    <row r="8585" spans="11:12">
      <c r="K8585" s="435">
        <v>28054</v>
      </c>
      <c r="L8585" t="s">
        <v>202</v>
      </c>
    </row>
    <row r="8586" spans="11:12">
      <c r="K8586" s="435">
        <v>28056</v>
      </c>
      <c r="L8586" t="s">
        <v>202</v>
      </c>
    </row>
    <row r="8587" spans="11:12">
      <c r="K8587" s="435">
        <v>28071</v>
      </c>
      <c r="L8587" t="s">
        <v>202</v>
      </c>
    </row>
    <row r="8588" spans="11:12">
      <c r="K8588" s="435">
        <v>28072</v>
      </c>
      <c r="L8588" t="s">
        <v>208</v>
      </c>
    </row>
    <row r="8589" spans="11:12">
      <c r="K8589" s="435">
        <v>28073</v>
      </c>
      <c r="L8589" t="s">
        <v>202</v>
      </c>
    </row>
    <row r="8590" spans="11:12">
      <c r="K8590" s="435">
        <v>28075</v>
      </c>
      <c r="L8590" t="s">
        <v>202</v>
      </c>
    </row>
    <row r="8591" spans="11:12">
      <c r="K8591" s="435">
        <v>28076</v>
      </c>
      <c r="L8591" t="s">
        <v>202</v>
      </c>
    </row>
    <row r="8592" spans="11:12">
      <c r="K8592" s="435">
        <v>28077</v>
      </c>
      <c r="L8592" t="s">
        <v>202</v>
      </c>
    </row>
    <row r="8593" spans="11:12">
      <c r="K8593" s="435">
        <v>28078</v>
      </c>
      <c r="L8593" t="s">
        <v>202</v>
      </c>
    </row>
    <row r="8594" spans="11:12">
      <c r="K8594" s="435">
        <v>28079</v>
      </c>
      <c r="L8594" t="s">
        <v>202</v>
      </c>
    </row>
    <row r="8595" spans="11:12">
      <c r="K8595" s="435">
        <v>28080</v>
      </c>
      <c r="L8595" t="s">
        <v>202</v>
      </c>
    </row>
    <row r="8596" spans="11:12">
      <c r="K8596" s="435">
        <v>28081</v>
      </c>
      <c r="L8596" t="s">
        <v>202</v>
      </c>
    </row>
    <row r="8597" spans="11:12">
      <c r="K8597" s="435">
        <v>28083</v>
      </c>
      <c r="L8597" t="s">
        <v>202</v>
      </c>
    </row>
    <row r="8598" spans="11:12">
      <c r="K8598" s="435">
        <v>28086</v>
      </c>
      <c r="L8598" t="s">
        <v>202</v>
      </c>
    </row>
    <row r="8599" spans="11:12">
      <c r="K8599" s="435">
        <v>28088</v>
      </c>
      <c r="L8599" t="s">
        <v>202</v>
      </c>
    </row>
    <row r="8600" spans="11:12">
      <c r="K8600" s="435">
        <v>28089</v>
      </c>
      <c r="L8600" t="s">
        <v>208</v>
      </c>
    </row>
    <row r="8601" spans="11:12">
      <c r="K8601" s="435">
        <v>28090</v>
      </c>
      <c r="L8601" t="s">
        <v>202</v>
      </c>
    </row>
    <row r="8602" spans="11:12">
      <c r="K8602" s="435">
        <v>28091</v>
      </c>
      <c r="L8602" t="s">
        <v>202</v>
      </c>
    </row>
    <row r="8603" spans="11:12">
      <c r="K8603" s="435">
        <v>28092</v>
      </c>
      <c r="L8603" t="s">
        <v>202</v>
      </c>
    </row>
    <row r="8604" spans="11:12">
      <c r="K8604" s="435">
        <v>28097</v>
      </c>
      <c r="L8604" t="s">
        <v>202</v>
      </c>
    </row>
    <row r="8605" spans="11:12">
      <c r="K8605" s="435">
        <v>28098</v>
      </c>
      <c r="L8605" t="s">
        <v>202</v>
      </c>
    </row>
    <row r="8606" spans="11:12">
      <c r="K8606" s="435">
        <v>28101</v>
      </c>
      <c r="L8606" t="s">
        <v>202</v>
      </c>
    </row>
    <row r="8607" spans="11:12">
      <c r="K8607" s="435">
        <v>28102</v>
      </c>
      <c r="L8607" t="s">
        <v>202</v>
      </c>
    </row>
    <row r="8608" spans="11:12">
      <c r="K8608" s="435">
        <v>28103</v>
      </c>
      <c r="L8608" t="s">
        <v>202</v>
      </c>
    </row>
    <row r="8609" spans="11:12">
      <c r="K8609" s="435">
        <v>28104</v>
      </c>
      <c r="L8609" t="s">
        <v>202</v>
      </c>
    </row>
    <row r="8610" spans="11:12">
      <c r="K8610" s="435">
        <v>28105</v>
      </c>
      <c r="L8610" t="s">
        <v>202</v>
      </c>
    </row>
    <row r="8611" spans="11:12">
      <c r="K8611" s="435">
        <v>28107</v>
      </c>
      <c r="L8611" t="s">
        <v>202</v>
      </c>
    </row>
    <row r="8612" spans="11:12">
      <c r="K8612" s="435">
        <v>28108</v>
      </c>
      <c r="L8612" t="s">
        <v>202</v>
      </c>
    </row>
    <row r="8613" spans="11:12">
      <c r="K8613" s="435">
        <v>28109</v>
      </c>
      <c r="L8613" t="s">
        <v>208</v>
      </c>
    </row>
    <row r="8614" spans="11:12">
      <c r="K8614" s="435">
        <v>28110</v>
      </c>
      <c r="L8614" t="s">
        <v>202</v>
      </c>
    </row>
    <row r="8615" spans="11:12">
      <c r="K8615" s="435">
        <v>28112</v>
      </c>
      <c r="L8615" t="s">
        <v>202</v>
      </c>
    </row>
    <row r="8616" spans="11:12">
      <c r="K8616" s="435">
        <v>28114</v>
      </c>
      <c r="L8616" t="s">
        <v>202</v>
      </c>
    </row>
    <row r="8617" spans="11:12">
      <c r="K8617" s="435">
        <v>28115</v>
      </c>
      <c r="L8617" t="s">
        <v>202</v>
      </c>
    </row>
    <row r="8618" spans="11:12">
      <c r="K8618" s="435">
        <v>28117</v>
      </c>
      <c r="L8618" t="s">
        <v>202</v>
      </c>
    </row>
    <row r="8619" spans="11:12">
      <c r="K8619" s="435">
        <v>28119</v>
      </c>
      <c r="L8619" t="s">
        <v>202</v>
      </c>
    </row>
    <row r="8620" spans="11:12">
      <c r="K8620" s="435">
        <v>28120</v>
      </c>
      <c r="L8620" t="s">
        <v>202</v>
      </c>
    </row>
    <row r="8621" spans="11:12">
      <c r="K8621" s="435">
        <v>28124</v>
      </c>
      <c r="L8621" t="s">
        <v>202</v>
      </c>
    </row>
    <row r="8622" spans="11:12">
      <c r="K8622" s="435">
        <v>28125</v>
      </c>
      <c r="L8622" t="s">
        <v>208</v>
      </c>
    </row>
    <row r="8623" spans="11:12">
      <c r="K8623" s="435">
        <v>28127</v>
      </c>
      <c r="L8623" t="s">
        <v>202</v>
      </c>
    </row>
    <row r="8624" spans="11:12">
      <c r="K8624" s="435">
        <v>28128</v>
      </c>
      <c r="L8624" t="s">
        <v>202</v>
      </c>
    </row>
    <row r="8625" spans="11:12">
      <c r="K8625" s="435">
        <v>28129</v>
      </c>
      <c r="L8625" t="s">
        <v>202</v>
      </c>
    </row>
    <row r="8626" spans="11:12">
      <c r="K8626" s="435">
        <v>28133</v>
      </c>
      <c r="L8626" t="s">
        <v>202</v>
      </c>
    </row>
    <row r="8627" spans="11:12">
      <c r="K8627" s="435">
        <v>28134</v>
      </c>
      <c r="L8627" t="s">
        <v>202</v>
      </c>
    </row>
    <row r="8628" spans="11:12">
      <c r="K8628" s="435">
        <v>28135</v>
      </c>
      <c r="L8628" t="s">
        <v>202</v>
      </c>
    </row>
    <row r="8629" spans="11:12">
      <c r="K8629" s="435">
        <v>28137</v>
      </c>
      <c r="L8629" t="s">
        <v>202</v>
      </c>
    </row>
    <row r="8630" spans="11:12">
      <c r="K8630" s="435">
        <v>28138</v>
      </c>
      <c r="L8630" t="s">
        <v>202</v>
      </c>
    </row>
    <row r="8631" spans="11:12">
      <c r="K8631" s="435">
        <v>28139</v>
      </c>
      <c r="L8631" t="s">
        <v>202</v>
      </c>
    </row>
    <row r="8632" spans="11:12">
      <c r="K8632" s="435">
        <v>28144</v>
      </c>
      <c r="L8632" t="s">
        <v>208</v>
      </c>
    </row>
    <row r="8633" spans="11:12">
      <c r="K8633" s="435">
        <v>28146</v>
      </c>
      <c r="L8633" t="s">
        <v>208</v>
      </c>
    </row>
    <row r="8634" spans="11:12">
      <c r="K8634" s="435">
        <v>28147</v>
      </c>
      <c r="L8634" t="s">
        <v>202</v>
      </c>
    </row>
    <row r="8635" spans="11:12">
      <c r="K8635" s="435">
        <v>28150</v>
      </c>
      <c r="L8635" t="s">
        <v>202</v>
      </c>
    </row>
    <row r="8636" spans="11:12">
      <c r="K8636" s="435">
        <v>28152</v>
      </c>
      <c r="L8636" t="s">
        <v>202</v>
      </c>
    </row>
    <row r="8637" spans="11:12">
      <c r="K8637" s="435">
        <v>28159</v>
      </c>
      <c r="L8637" t="s">
        <v>202</v>
      </c>
    </row>
    <row r="8638" spans="11:12">
      <c r="K8638" s="435">
        <v>28160</v>
      </c>
      <c r="L8638" t="s">
        <v>202</v>
      </c>
    </row>
    <row r="8639" spans="11:12">
      <c r="K8639" s="435">
        <v>28163</v>
      </c>
      <c r="L8639" t="s">
        <v>202</v>
      </c>
    </row>
    <row r="8640" spans="11:12">
      <c r="K8640" s="435">
        <v>28164</v>
      </c>
      <c r="L8640" t="s">
        <v>202</v>
      </c>
    </row>
    <row r="8641" spans="11:12">
      <c r="K8641" s="435">
        <v>28166</v>
      </c>
      <c r="L8641" t="s">
        <v>202</v>
      </c>
    </row>
    <row r="8642" spans="11:12">
      <c r="K8642" s="435">
        <v>28167</v>
      </c>
      <c r="L8642" t="s">
        <v>208</v>
      </c>
    </row>
    <row r="8643" spans="11:12">
      <c r="K8643" s="435">
        <v>28168</v>
      </c>
      <c r="L8643" t="s">
        <v>208</v>
      </c>
    </row>
    <row r="8644" spans="11:12">
      <c r="K8644" s="435">
        <v>28169</v>
      </c>
      <c r="L8644" t="s">
        <v>208</v>
      </c>
    </row>
    <row r="8645" spans="11:12">
      <c r="K8645" s="435">
        <v>28170</v>
      </c>
      <c r="L8645" t="s">
        <v>202</v>
      </c>
    </row>
    <row r="8646" spans="11:12">
      <c r="K8646" s="435">
        <v>28173</v>
      </c>
      <c r="L8646" t="s">
        <v>202</v>
      </c>
    </row>
    <row r="8647" spans="11:12">
      <c r="K8647" s="435">
        <v>28174</v>
      </c>
      <c r="L8647" t="s">
        <v>202</v>
      </c>
    </row>
    <row r="8648" spans="11:12">
      <c r="K8648" s="435">
        <v>28202</v>
      </c>
      <c r="L8648" t="s">
        <v>202</v>
      </c>
    </row>
    <row r="8649" spans="11:12">
      <c r="K8649" s="435">
        <v>28203</v>
      </c>
      <c r="L8649" t="s">
        <v>202</v>
      </c>
    </row>
    <row r="8650" spans="11:12">
      <c r="K8650" s="435">
        <v>28204</v>
      </c>
      <c r="L8650" t="s">
        <v>202</v>
      </c>
    </row>
    <row r="8651" spans="11:12">
      <c r="K8651" s="435">
        <v>28205</v>
      </c>
      <c r="L8651" t="s">
        <v>202</v>
      </c>
    </row>
    <row r="8652" spans="11:12">
      <c r="K8652" s="435">
        <v>28206</v>
      </c>
      <c r="L8652" t="s">
        <v>202</v>
      </c>
    </row>
    <row r="8653" spans="11:12">
      <c r="K8653" s="435">
        <v>28207</v>
      </c>
      <c r="L8653" t="s">
        <v>202</v>
      </c>
    </row>
    <row r="8654" spans="11:12">
      <c r="K8654" s="435">
        <v>28208</v>
      </c>
      <c r="L8654" t="s">
        <v>202</v>
      </c>
    </row>
    <row r="8655" spans="11:12">
      <c r="K8655" s="435">
        <v>28209</v>
      </c>
      <c r="L8655" t="s">
        <v>202</v>
      </c>
    </row>
    <row r="8656" spans="11:12">
      <c r="K8656" s="435">
        <v>28210</v>
      </c>
      <c r="L8656" t="s">
        <v>202</v>
      </c>
    </row>
    <row r="8657" spans="11:12">
      <c r="K8657" s="435">
        <v>28211</v>
      </c>
      <c r="L8657" t="s">
        <v>202</v>
      </c>
    </row>
    <row r="8658" spans="11:12">
      <c r="K8658" s="435">
        <v>28212</v>
      </c>
      <c r="L8658" t="s">
        <v>202</v>
      </c>
    </row>
    <row r="8659" spans="11:12">
      <c r="K8659" s="435">
        <v>28213</v>
      </c>
      <c r="L8659" t="s">
        <v>202</v>
      </c>
    </row>
    <row r="8660" spans="11:12">
      <c r="K8660" s="435">
        <v>28214</v>
      </c>
      <c r="L8660" t="s">
        <v>202</v>
      </c>
    </row>
    <row r="8661" spans="11:12">
      <c r="K8661" s="435">
        <v>28215</v>
      </c>
      <c r="L8661" t="s">
        <v>202</v>
      </c>
    </row>
    <row r="8662" spans="11:12">
      <c r="K8662" s="435">
        <v>28216</v>
      </c>
      <c r="L8662" t="s">
        <v>202</v>
      </c>
    </row>
    <row r="8663" spans="11:12">
      <c r="K8663" s="435">
        <v>28217</v>
      </c>
      <c r="L8663" t="s">
        <v>202</v>
      </c>
    </row>
    <row r="8664" spans="11:12">
      <c r="K8664" s="435">
        <v>28226</v>
      </c>
      <c r="L8664" t="s">
        <v>202</v>
      </c>
    </row>
    <row r="8665" spans="11:12">
      <c r="K8665" s="435">
        <v>28227</v>
      </c>
      <c r="L8665" t="s">
        <v>202</v>
      </c>
    </row>
    <row r="8666" spans="11:12">
      <c r="K8666" s="435">
        <v>28244</v>
      </c>
      <c r="L8666" t="s">
        <v>202</v>
      </c>
    </row>
    <row r="8667" spans="11:12">
      <c r="K8667" s="435">
        <v>28262</v>
      </c>
      <c r="L8667" t="s">
        <v>202</v>
      </c>
    </row>
    <row r="8668" spans="11:12">
      <c r="K8668" s="435">
        <v>28269</v>
      </c>
      <c r="L8668" t="s">
        <v>202</v>
      </c>
    </row>
    <row r="8669" spans="11:12">
      <c r="K8669" s="435">
        <v>28270</v>
      </c>
      <c r="L8669" t="s">
        <v>202</v>
      </c>
    </row>
    <row r="8670" spans="11:12">
      <c r="K8670" s="435">
        <v>28273</v>
      </c>
      <c r="L8670" t="s">
        <v>202</v>
      </c>
    </row>
    <row r="8671" spans="11:12">
      <c r="K8671" s="435">
        <v>28277</v>
      </c>
      <c r="L8671" t="s">
        <v>202</v>
      </c>
    </row>
    <row r="8672" spans="11:12">
      <c r="K8672" s="435">
        <v>28278</v>
      </c>
      <c r="L8672" t="s">
        <v>202</v>
      </c>
    </row>
    <row r="8673" spans="11:12">
      <c r="K8673" s="435">
        <v>28280</v>
      </c>
      <c r="L8673" t="s">
        <v>202</v>
      </c>
    </row>
    <row r="8674" spans="11:12">
      <c r="K8674" s="435">
        <v>28282</v>
      </c>
      <c r="L8674" t="s">
        <v>202</v>
      </c>
    </row>
    <row r="8675" spans="11:12">
      <c r="K8675" s="435">
        <v>28301</v>
      </c>
      <c r="L8675" t="s">
        <v>202</v>
      </c>
    </row>
    <row r="8676" spans="11:12">
      <c r="K8676" s="435">
        <v>28303</v>
      </c>
      <c r="L8676" t="s">
        <v>202</v>
      </c>
    </row>
    <row r="8677" spans="11:12">
      <c r="K8677" s="435">
        <v>28304</v>
      </c>
      <c r="L8677" t="s">
        <v>202</v>
      </c>
    </row>
    <row r="8678" spans="11:12">
      <c r="K8678" s="435">
        <v>28305</v>
      </c>
      <c r="L8678" t="s">
        <v>202</v>
      </c>
    </row>
    <row r="8679" spans="11:12">
      <c r="K8679" s="435">
        <v>28306</v>
      </c>
      <c r="L8679" t="s">
        <v>202</v>
      </c>
    </row>
    <row r="8680" spans="11:12">
      <c r="K8680" s="435">
        <v>28307</v>
      </c>
      <c r="L8680" t="s">
        <v>202</v>
      </c>
    </row>
    <row r="8681" spans="11:12">
      <c r="K8681" s="435">
        <v>28308</v>
      </c>
      <c r="L8681" t="s">
        <v>202</v>
      </c>
    </row>
    <row r="8682" spans="11:12">
      <c r="K8682" s="435">
        <v>28310</v>
      </c>
      <c r="L8682" t="s">
        <v>202</v>
      </c>
    </row>
    <row r="8683" spans="11:12">
      <c r="K8683" s="435">
        <v>28311</v>
      </c>
      <c r="L8683" t="s">
        <v>202</v>
      </c>
    </row>
    <row r="8684" spans="11:12">
      <c r="K8684" s="435">
        <v>28312</v>
      </c>
      <c r="L8684" t="s">
        <v>202</v>
      </c>
    </row>
    <row r="8685" spans="11:12">
      <c r="K8685" s="435">
        <v>28314</v>
      </c>
      <c r="L8685" t="s">
        <v>202</v>
      </c>
    </row>
    <row r="8686" spans="11:12">
      <c r="K8686" s="435">
        <v>28315</v>
      </c>
      <c r="L8686" t="s">
        <v>202</v>
      </c>
    </row>
    <row r="8687" spans="11:12">
      <c r="K8687" s="435">
        <v>28318</v>
      </c>
      <c r="L8687" t="s">
        <v>202</v>
      </c>
    </row>
    <row r="8688" spans="11:12">
      <c r="K8688" s="435">
        <v>28320</v>
      </c>
      <c r="L8688" t="s">
        <v>202</v>
      </c>
    </row>
    <row r="8689" spans="11:12">
      <c r="K8689" s="435">
        <v>28323</v>
      </c>
      <c r="L8689" t="s">
        <v>202</v>
      </c>
    </row>
    <row r="8690" spans="11:12">
      <c r="K8690" s="435">
        <v>28325</v>
      </c>
      <c r="L8690" t="s">
        <v>202</v>
      </c>
    </row>
    <row r="8691" spans="11:12">
      <c r="K8691" s="435">
        <v>28326</v>
      </c>
      <c r="L8691" t="s">
        <v>202</v>
      </c>
    </row>
    <row r="8692" spans="11:12">
      <c r="K8692" s="435">
        <v>28327</v>
      </c>
      <c r="L8692" t="s">
        <v>202</v>
      </c>
    </row>
    <row r="8693" spans="11:12">
      <c r="K8693" s="435">
        <v>28328</v>
      </c>
      <c r="L8693" t="s">
        <v>202</v>
      </c>
    </row>
    <row r="8694" spans="11:12">
      <c r="K8694" s="435">
        <v>28330</v>
      </c>
      <c r="L8694" t="s">
        <v>202</v>
      </c>
    </row>
    <row r="8695" spans="11:12">
      <c r="K8695" s="435">
        <v>28332</v>
      </c>
      <c r="L8695" t="s">
        <v>202</v>
      </c>
    </row>
    <row r="8696" spans="11:12">
      <c r="K8696" s="435">
        <v>28333</v>
      </c>
      <c r="L8696" t="s">
        <v>202</v>
      </c>
    </row>
    <row r="8697" spans="11:12">
      <c r="K8697" s="435">
        <v>28334</v>
      </c>
      <c r="L8697" t="s">
        <v>202</v>
      </c>
    </row>
    <row r="8698" spans="11:12">
      <c r="K8698" s="435">
        <v>28337</v>
      </c>
      <c r="L8698" t="s">
        <v>202</v>
      </c>
    </row>
    <row r="8699" spans="11:12">
      <c r="K8699" s="435">
        <v>28338</v>
      </c>
      <c r="L8699" t="s">
        <v>202</v>
      </c>
    </row>
    <row r="8700" spans="11:12">
      <c r="K8700" s="435">
        <v>28339</v>
      </c>
      <c r="L8700" t="s">
        <v>202</v>
      </c>
    </row>
    <row r="8701" spans="11:12">
      <c r="K8701" s="435">
        <v>28340</v>
      </c>
      <c r="L8701" t="s">
        <v>202</v>
      </c>
    </row>
    <row r="8702" spans="11:12">
      <c r="K8702" s="435">
        <v>28341</v>
      </c>
      <c r="L8702" t="s">
        <v>202</v>
      </c>
    </row>
    <row r="8703" spans="11:12">
      <c r="K8703" s="435">
        <v>28342</v>
      </c>
      <c r="L8703" t="s">
        <v>202</v>
      </c>
    </row>
    <row r="8704" spans="11:12">
      <c r="K8704" s="435">
        <v>28343</v>
      </c>
      <c r="L8704" t="s">
        <v>202</v>
      </c>
    </row>
    <row r="8705" spans="11:12">
      <c r="K8705" s="435">
        <v>28344</v>
      </c>
      <c r="L8705" t="s">
        <v>202</v>
      </c>
    </row>
    <row r="8706" spans="11:12">
      <c r="K8706" s="435">
        <v>28345</v>
      </c>
      <c r="L8706" t="s">
        <v>202</v>
      </c>
    </row>
    <row r="8707" spans="11:12">
      <c r="K8707" s="435">
        <v>28347</v>
      </c>
      <c r="L8707" t="s">
        <v>202</v>
      </c>
    </row>
    <row r="8708" spans="11:12">
      <c r="K8708" s="435">
        <v>28348</v>
      </c>
      <c r="L8708" t="s">
        <v>202</v>
      </c>
    </row>
    <row r="8709" spans="11:12">
      <c r="K8709" s="435">
        <v>28349</v>
      </c>
      <c r="L8709" t="s">
        <v>202</v>
      </c>
    </row>
    <row r="8710" spans="11:12">
      <c r="K8710" s="435">
        <v>28350</v>
      </c>
      <c r="L8710" t="s">
        <v>202</v>
      </c>
    </row>
    <row r="8711" spans="11:12">
      <c r="K8711" s="435">
        <v>28351</v>
      </c>
      <c r="L8711" t="s">
        <v>202</v>
      </c>
    </row>
    <row r="8712" spans="11:12">
      <c r="K8712" s="435">
        <v>28352</v>
      </c>
      <c r="L8712" t="s">
        <v>202</v>
      </c>
    </row>
    <row r="8713" spans="11:12">
      <c r="K8713" s="435">
        <v>28356</v>
      </c>
      <c r="L8713" t="s">
        <v>202</v>
      </c>
    </row>
    <row r="8714" spans="11:12">
      <c r="K8714" s="435">
        <v>28357</v>
      </c>
      <c r="L8714" t="s">
        <v>202</v>
      </c>
    </row>
    <row r="8715" spans="11:12">
      <c r="K8715" s="435">
        <v>28358</v>
      </c>
      <c r="L8715" t="s">
        <v>202</v>
      </c>
    </row>
    <row r="8716" spans="11:12">
      <c r="K8716" s="435">
        <v>28360</v>
      </c>
      <c r="L8716" t="s">
        <v>202</v>
      </c>
    </row>
    <row r="8717" spans="11:12">
      <c r="K8717" s="435">
        <v>28363</v>
      </c>
      <c r="L8717" t="s">
        <v>202</v>
      </c>
    </row>
    <row r="8718" spans="11:12">
      <c r="K8718" s="435">
        <v>28364</v>
      </c>
      <c r="L8718" t="s">
        <v>202</v>
      </c>
    </row>
    <row r="8719" spans="11:12">
      <c r="K8719" s="435">
        <v>28365</v>
      </c>
      <c r="L8719" t="s">
        <v>202</v>
      </c>
    </row>
    <row r="8720" spans="11:12">
      <c r="K8720" s="435">
        <v>28366</v>
      </c>
      <c r="L8720" t="s">
        <v>202</v>
      </c>
    </row>
    <row r="8721" spans="11:12">
      <c r="K8721" s="435">
        <v>28367</v>
      </c>
      <c r="L8721" t="s">
        <v>202</v>
      </c>
    </row>
    <row r="8722" spans="11:12">
      <c r="K8722" s="435">
        <v>28369</v>
      </c>
      <c r="L8722" t="s">
        <v>202</v>
      </c>
    </row>
    <row r="8723" spans="11:12">
      <c r="K8723" s="435">
        <v>28371</v>
      </c>
      <c r="L8723" t="s">
        <v>202</v>
      </c>
    </row>
    <row r="8724" spans="11:12">
      <c r="K8724" s="435">
        <v>28372</v>
      </c>
      <c r="L8724" t="s">
        <v>202</v>
      </c>
    </row>
    <row r="8725" spans="11:12">
      <c r="K8725" s="435">
        <v>28373</v>
      </c>
      <c r="L8725" t="s">
        <v>202</v>
      </c>
    </row>
    <row r="8726" spans="11:12">
      <c r="K8726" s="435">
        <v>28374</v>
      </c>
      <c r="L8726" t="s">
        <v>202</v>
      </c>
    </row>
    <row r="8727" spans="11:12">
      <c r="K8727" s="435">
        <v>28375</v>
      </c>
      <c r="L8727" t="s">
        <v>202</v>
      </c>
    </row>
    <row r="8728" spans="11:12">
      <c r="K8728" s="435">
        <v>28376</v>
      </c>
      <c r="L8728" t="s">
        <v>202</v>
      </c>
    </row>
    <row r="8729" spans="11:12">
      <c r="K8729" s="435">
        <v>28377</v>
      </c>
      <c r="L8729" t="s">
        <v>202</v>
      </c>
    </row>
    <row r="8730" spans="11:12">
      <c r="K8730" s="435">
        <v>28379</v>
      </c>
      <c r="L8730" t="s">
        <v>202</v>
      </c>
    </row>
    <row r="8731" spans="11:12">
      <c r="K8731" s="435">
        <v>28382</v>
      </c>
      <c r="L8731" t="s">
        <v>202</v>
      </c>
    </row>
    <row r="8732" spans="11:12">
      <c r="K8732" s="435">
        <v>28383</v>
      </c>
      <c r="L8732" t="s">
        <v>202</v>
      </c>
    </row>
    <row r="8733" spans="11:12">
      <c r="K8733" s="435">
        <v>28384</v>
      </c>
      <c r="L8733" t="s">
        <v>202</v>
      </c>
    </row>
    <row r="8734" spans="11:12">
      <c r="K8734" s="435">
        <v>28385</v>
      </c>
      <c r="L8734" t="s">
        <v>202</v>
      </c>
    </row>
    <row r="8735" spans="11:12">
      <c r="K8735" s="435">
        <v>28386</v>
      </c>
      <c r="L8735" t="s">
        <v>202</v>
      </c>
    </row>
    <row r="8736" spans="11:12">
      <c r="K8736" s="435">
        <v>28387</v>
      </c>
      <c r="L8736" t="s">
        <v>202</v>
      </c>
    </row>
    <row r="8737" spans="11:12">
      <c r="K8737" s="435">
        <v>28390</v>
      </c>
      <c r="L8737" t="s">
        <v>202</v>
      </c>
    </row>
    <row r="8738" spans="11:12">
      <c r="K8738" s="435">
        <v>28391</v>
      </c>
      <c r="L8738" t="s">
        <v>202</v>
      </c>
    </row>
    <row r="8739" spans="11:12">
      <c r="K8739" s="435">
        <v>28392</v>
      </c>
      <c r="L8739" t="s">
        <v>202</v>
      </c>
    </row>
    <row r="8740" spans="11:12">
      <c r="K8740" s="435">
        <v>28393</v>
      </c>
      <c r="L8740" t="s">
        <v>202</v>
      </c>
    </row>
    <row r="8741" spans="11:12">
      <c r="K8741" s="435">
        <v>28394</v>
      </c>
      <c r="L8741" t="s">
        <v>202</v>
      </c>
    </row>
    <row r="8742" spans="11:12">
      <c r="K8742" s="435">
        <v>28395</v>
      </c>
      <c r="L8742" t="s">
        <v>202</v>
      </c>
    </row>
    <row r="8743" spans="11:12">
      <c r="K8743" s="435">
        <v>28396</v>
      </c>
      <c r="L8743" t="s">
        <v>202</v>
      </c>
    </row>
    <row r="8744" spans="11:12">
      <c r="K8744" s="435">
        <v>28398</v>
      </c>
      <c r="L8744" t="s">
        <v>202</v>
      </c>
    </row>
    <row r="8745" spans="11:12">
      <c r="K8745" s="435">
        <v>28399</v>
      </c>
      <c r="L8745" t="s">
        <v>202</v>
      </c>
    </row>
    <row r="8746" spans="11:12">
      <c r="K8746" s="435">
        <v>28401</v>
      </c>
      <c r="L8746" t="s">
        <v>202</v>
      </c>
    </row>
    <row r="8747" spans="11:12">
      <c r="K8747" s="435">
        <v>28403</v>
      </c>
      <c r="L8747" t="s">
        <v>202</v>
      </c>
    </row>
    <row r="8748" spans="11:12">
      <c r="K8748" s="435">
        <v>28405</v>
      </c>
      <c r="L8748" t="s">
        <v>202</v>
      </c>
    </row>
    <row r="8749" spans="11:12">
      <c r="K8749" s="435">
        <v>28409</v>
      </c>
      <c r="L8749" t="s">
        <v>202</v>
      </c>
    </row>
    <row r="8750" spans="11:12">
      <c r="K8750" s="435">
        <v>28411</v>
      </c>
      <c r="L8750" t="s">
        <v>202</v>
      </c>
    </row>
    <row r="8751" spans="11:12">
      <c r="K8751" s="435">
        <v>28412</v>
      </c>
      <c r="L8751" t="s">
        <v>202</v>
      </c>
    </row>
    <row r="8752" spans="11:12">
      <c r="K8752" s="435">
        <v>28420</v>
      </c>
      <c r="L8752" t="s">
        <v>202</v>
      </c>
    </row>
    <row r="8753" spans="11:12">
      <c r="K8753" s="435">
        <v>28421</v>
      </c>
      <c r="L8753" t="s">
        <v>202</v>
      </c>
    </row>
    <row r="8754" spans="11:12">
      <c r="K8754" s="435">
        <v>28422</v>
      </c>
      <c r="L8754" t="s">
        <v>202</v>
      </c>
    </row>
    <row r="8755" spans="11:12">
      <c r="K8755" s="435">
        <v>28423</v>
      </c>
      <c r="L8755" t="s">
        <v>202</v>
      </c>
    </row>
    <row r="8756" spans="11:12">
      <c r="K8756" s="435">
        <v>28424</v>
      </c>
      <c r="L8756" t="s">
        <v>202</v>
      </c>
    </row>
    <row r="8757" spans="11:12">
      <c r="K8757" s="435">
        <v>28425</v>
      </c>
      <c r="L8757" t="s">
        <v>202</v>
      </c>
    </row>
    <row r="8758" spans="11:12">
      <c r="K8758" s="435">
        <v>28428</v>
      </c>
      <c r="L8758" t="s">
        <v>202</v>
      </c>
    </row>
    <row r="8759" spans="11:12">
      <c r="K8759" s="435">
        <v>28429</v>
      </c>
      <c r="L8759" t="s">
        <v>202</v>
      </c>
    </row>
    <row r="8760" spans="11:12">
      <c r="K8760" s="435">
        <v>28430</v>
      </c>
      <c r="L8760" t="s">
        <v>202</v>
      </c>
    </row>
    <row r="8761" spans="11:12">
      <c r="K8761" s="435">
        <v>28431</v>
      </c>
      <c r="L8761" t="s">
        <v>202</v>
      </c>
    </row>
    <row r="8762" spans="11:12">
      <c r="K8762" s="435">
        <v>28432</v>
      </c>
      <c r="L8762" t="s">
        <v>202</v>
      </c>
    </row>
    <row r="8763" spans="11:12">
      <c r="K8763" s="435">
        <v>28433</v>
      </c>
      <c r="L8763" t="s">
        <v>202</v>
      </c>
    </row>
    <row r="8764" spans="11:12">
      <c r="K8764" s="435">
        <v>28434</v>
      </c>
      <c r="L8764" t="s">
        <v>202</v>
      </c>
    </row>
    <row r="8765" spans="11:12">
      <c r="K8765" s="435">
        <v>28435</v>
      </c>
      <c r="L8765" t="s">
        <v>202</v>
      </c>
    </row>
    <row r="8766" spans="11:12">
      <c r="K8766" s="435">
        <v>28436</v>
      </c>
      <c r="L8766" t="s">
        <v>202</v>
      </c>
    </row>
    <row r="8767" spans="11:12">
      <c r="K8767" s="435">
        <v>28438</v>
      </c>
      <c r="L8767" t="s">
        <v>202</v>
      </c>
    </row>
    <row r="8768" spans="11:12">
      <c r="K8768" s="435">
        <v>28439</v>
      </c>
      <c r="L8768" t="s">
        <v>202</v>
      </c>
    </row>
    <row r="8769" spans="11:12">
      <c r="K8769" s="435">
        <v>28441</v>
      </c>
      <c r="L8769" t="s">
        <v>202</v>
      </c>
    </row>
    <row r="8770" spans="11:12">
      <c r="K8770" s="435">
        <v>28442</v>
      </c>
      <c r="L8770" t="s">
        <v>202</v>
      </c>
    </row>
    <row r="8771" spans="11:12">
      <c r="K8771" s="435">
        <v>28443</v>
      </c>
      <c r="L8771" t="s">
        <v>202</v>
      </c>
    </row>
    <row r="8772" spans="11:12">
      <c r="K8772" s="435">
        <v>28444</v>
      </c>
      <c r="L8772" t="s">
        <v>202</v>
      </c>
    </row>
    <row r="8773" spans="11:12">
      <c r="K8773" s="435">
        <v>28445</v>
      </c>
      <c r="L8773" t="s">
        <v>202</v>
      </c>
    </row>
    <row r="8774" spans="11:12">
      <c r="K8774" s="435">
        <v>28447</v>
      </c>
      <c r="L8774" t="s">
        <v>202</v>
      </c>
    </row>
    <row r="8775" spans="11:12">
      <c r="K8775" s="435">
        <v>28448</v>
      </c>
      <c r="L8775" t="s">
        <v>202</v>
      </c>
    </row>
    <row r="8776" spans="11:12">
      <c r="K8776" s="435">
        <v>28449</v>
      </c>
      <c r="L8776" t="s">
        <v>202</v>
      </c>
    </row>
    <row r="8777" spans="11:12">
      <c r="K8777" s="435">
        <v>28450</v>
      </c>
      <c r="L8777" t="s">
        <v>202</v>
      </c>
    </row>
    <row r="8778" spans="11:12">
      <c r="K8778" s="435">
        <v>28451</v>
      </c>
      <c r="L8778" t="s">
        <v>202</v>
      </c>
    </row>
    <row r="8779" spans="11:12">
      <c r="K8779" s="435">
        <v>28452</v>
      </c>
      <c r="L8779" t="s">
        <v>202</v>
      </c>
    </row>
    <row r="8780" spans="11:12">
      <c r="K8780" s="435">
        <v>28453</v>
      </c>
      <c r="L8780" t="s">
        <v>202</v>
      </c>
    </row>
    <row r="8781" spans="11:12">
      <c r="K8781" s="435">
        <v>28454</v>
      </c>
      <c r="L8781" t="s">
        <v>202</v>
      </c>
    </row>
    <row r="8782" spans="11:12">
      <c r="K8782" s="435">
        <v>28455</v>
      </c>
      <c r="L8782" t="s">
        <v>202</v>
      </c>
    </row>
    <row r="8783" spans="11:12">
      <c r="K8783" s="435">
        <v>28456</v>
      </c>
      <c r="L8783" t="s">
        <v>202</v>
      </c>
    </row>
    <row r="8784" spans="11:12">
      <c r="K8784" s="435">
        <v>28457</v>
      </c>
      <c r="L8784" t="s">
        <v>202</v>
      </c>
    </row>
    <row r="8785" spans="11:12">
      <c r="K8785" s="435">
        <v>28458</v>
      </c>
      <c r="L8785" t="s">
        <v>202</v>
      </c>
    </row>
    <row r="8786" spans="11:12">
      <c r="K8786" s="435">
        <v>28460</v>
      </c>
      <c r="L8786" t="s">
        <v>202</v>
      </c>
    </row>
    <row r="8787" spans="11:12">
      <c r="K8787" s="435">
        <v>28461</v>
      </c>
      <c r="L8787" t="s">
        <v>202</v>
      </c>
    </row>
    <row r="8788" spans="11:12">
      <c r="K8788" s="435">
        <v>28462</v>
      </c>
      <c r="L8788" t="s">
        <v>202</v>
      </c>
    </row>
    <row r="8789" spans="11:12">
      <c r="K8789" s="435">
        <v>28463</v>
      </c>
      <c r="L8789" t="s">
        <v>202</v>
      </c>
    </row>
    <row r="8790" spans="11:12">
      <c r="K8790" s="435">
        <v>28464</v>
      </c>
      <c r="L8790" t="s">
        <v>202</v>
      </c>
    </row>
    <row r="8791" spans="11:12">
      <c r="K8791" s="435">
        <v>28465</v>
      </c>
      <c r="L8791" t="s">
        <v>202</v>
      </c>
    </row>
    <row r="8792" spans="11:12">
      <c r="K8792" s="435">
        <v>28466</v>
      </c>
      <c r="L8792" t="s">
        <v>202</v>
      </c>
    </row>
    <row r="8793" spans="11:12">
      <c r="K8793" s="435">
        <v>28467</v>
      </c>
      <c r="L8793" t="s">
        <v>202</v>
      </c>
    </row>
    <row r="8794" spans="11:12">
      <c r="K8794" s="435">
        <v>28468</v>
      </c>
      <c r="L8794" t="s">
        <v>202</v>
      </c>
    </row>
    <row r="8795" spans="11:12">
      <c r="K8795" s="435">
        <v>28469</v>
      </c>
      <c r="L8795" t="s">
        <v>202</v>
      </c>
    </row>
    <row r="8796" spans="11:12">
      <c r="K8796" s="435">
        <v>28470</v>
      </c>
      <c r="L8796" t="s">
        <v>202</v>
      </c>
    </row>
    <row r="8797" spans="11:12">
      <c r="K8797" s="435">
        <v>28472</v>
      </c>
      <c r="L8797" t="s">
        <v>202</v>
      </c>
    </row>
    <row r="8798" spans="11:12">
      <c r="K8798" s="435">
        <v>28478</v>
      </c>
      <c r="L8798" t="s">
        <v>202</v>
      </c>
    </row>
    <row r="8799" spans="11:12">
      <c r="K8799" s="435">
        <v>28479</v>
      </c>
      <c r="L8799" t="s">
        <v>202</v>
      </c>
    </row>
    <row r="8800" spans="11:12">
      <c r="K8800" s="435">
        <v>28480</v>
      </c>
      <c r="L8800" t="s">
        <v>202</v>
      </c>
    </row>
    <row r="8801" spans="11:12">
      <c r="K8801" s="435">
        <v>28501</v>
      </c>
      <c r="L8801" t="s">
        <v>202</v>
      </c>
    </row>
    <row r="8802" spans="11:12">
      <c r="K8802" s="435">
        <v>28504</v>
      </c>
      <c r="L8802" t="s">
        <v>202</v>
      </c>
    </row>
    <row r="8803" spans="11:12">
      <c r="K8803" s="435">
        <v>28508</v>
      </c>
      <c r="L8803" t="s">
        <v>202</v>
      </c>
    </row>
    <row r="8804" spans="11:12">
      <c r="K8804" s="435">
        <v>28510</v>
      </c>
      <c r="L8804" t="s">
        <v>202</v>
      </c>
    </row>
    <row r="8805" spans="11:12">
      <c r="K8805" s="435">
        <v>28511</v>
      </c>
      <c r="L8805" t="s">
        <v>202</v>
      </c>
    </row>
    <row r="8806" spans="11:12">
      <c r="K8806" s="435">
        <v>28512</v>
      </c>
      <c r="L8806" t="s">
        <v>202</v>
      </c>
    </row>
    <row r="8807" spans="11:12">
      <c r="K8807" s="435">
        <v>28513</v>
      </c>
      <c r="L8807" t="s">
        <v>202</v>
      </c>
    </row>
    <row r="8808" spans="11:12">
      <c r="K8808" s="435">
        <v>28515</v>
      </c>
      <c r="L8808" t="s">
        <v>202</v>
      </c>
    </row>
    <row r="8809" spans="11:12">
      <c r="K8809" s="435">
        <v>28516</v>
      </c>
      <c r="L8809" t="s">
        <v>202</v>
      </c>
    </row>
    <row r="8810" spans="11:12">
      <c r="K8810" s="435">
        <v>28518</v>
      </c>
      <c r="L8810" t="s">
        <v>202</v>
      </c>
    </row>
    <row r="8811" spans="11:12">
      <c r="K8811" s="435">
        <v>28519</v>
      </c>
      <c r="L8811" t="s">
        <v>202</v>
      </c>
    </row>
    <row r="8812" spans="11:12">
      <c r="K8812" s="435">
        <v>28520</v>
      </c>
      <c r="L8812" t="s">
        <v>202</v>
      </c>
    </row>
    <row r="8813" spans="11:12">
      <c r="K8813" s="435">
        <v>28521</v>
      </c>
      <c r="L8813" t="s">
        <v>202</v>
      </c>
    </row>
    <row r="8814" spans="11:12">
      <c r="K8814" s="435">
        <v>28523</v>
      </c>
      <c r="L8814" t="s">
        <v>202</v>
      </c>
    </row>
    <row r="8815" spans="11:12">
      <c r="K8815" s="435">
        <v>28524</v>
      </c>
      <c r="L8815" t="s">
        <v>202</v>
      </c>
    </row>
    <row r="8816" spans="11:12">
      <c r="K8816" s="435">
        <v>28525</v>
      </c>
      <c r="L8816" t="s">
        <v>202</v>
      </c>
    </row>
    <row r="8817" spans="11:12">
      <c r="K8817" s="435">
        <v>28526</v>
      </c>
      <c r="L8817" t="s">
        <v>202</v>
      </c>
    </row>
    <row r="8818" spans="11:12">
      <c r="K8818" s="435">
        <v>28527</v>
      </c>
      <c r="L8818" t="s">
        <v>202</v>
      </c>
    </row>
    <row r="8819" spans="11:12">
      <c r="K8819" s="435">
        <v>28528</v>
      </c>
      <c r="L8819" t="s">
        <v>202</v>
      </c>
    </row>
    <row r="8820" spans="11:12">
      <c r="K8820" s="435">
        <v>28529</v>
      </c>
      <c r="L8820" t="s">
        <v>202</v>
      </c>
    </row>
    <row r="8821" spans="11:12">
      <c r="K8821" s="435">
        <v>28530</v>
      </c>
      <c r="L8821" t="s">
        <v>202</v>
      </c>
    </row>
    <row r="8822" spans="11:12">
      <c r="K8822" s="435">
        <v>28531</v>
      </c>
      <c r="L8822" t="s">
        <v>202</v>
      </c>
    </row>
    <row r="8823" spans="11:12">
      <c r="K8823" s="435">
        <v>28532</v>
      </c>
      <c r="L8823" t="s">
        <v>202</v>
      </c>
    </row>
    <row r="8824" spans="11:12">
      <c r="K8824" s="435">
        <v>28533</v>
      </c>
      <c r="L8824" t="s">
        <v>202</v>
      </c>
    </row>
    <row r="8825" spans="11:12">
      <c r="K8825" s="435">
        <v>28537</v>
      </c>
      <c r="L8825" t="s">
        <v>202</v>
      </c>
    </row>
    <row r="8826" spans="11:12">
      <c r="K8826" s="435">
        <v>28538</v>
      </c>
      <c r="L8826" t="s">
        <v>202</v>
      </c>
    </row>
    <row r="8827" spans="11:12">
      <c r="K8827" s="435">
        <v>28539</v>
      </c>
      <c r="L8827" t="s">
        <v>202</v>
      </c>
    </row>
    <row r="8828" spans="11:12">
      <c r="K8828" s="435">
        <v>28540</v>
      </c>
      <c r="L8828" t="s">
        <v>202</v>
      </c>
    </row>
    <row r="8829" spans="11:12">
      <c r="K8829" s="435">
        <v>28543</v>
      </c>
      <c r="L8829" t="s">
        <v>202</v>
      </c>
    </row>
    <row r="8830" spans="11:12">
      <c r="K8830" s="435">
        <v>28544</v>
      </c>
      <c r="L8830" t="s">
        <v>202</v>
      </c>
    </row>
    <row r="8831" spans="11:12">
      <c r="K8831" s="435">
        <v>28546</v>
      </c>
      <c r="L8831" t="s">
        <v>202</v>
      </c>
    </row>
    <row r="8832" spans="11:12">
      <c r="K8832" s="435">
        <v>28547</v>
      </c>
      <c r="L8832" t="s">
        <v>202</v>
      </c>
    </row>
    <row r="8833" spans="11:12">
      <c r="K8833" s="435">
        <v>28551</v>
      </c>
      <c r="L8833" t="s">
        <v>202</v>
      </c>
    </row>
    <row r="8834" spans="11:12">
      <c r="K8834" s="435">
        <v>28552</v>
      </c>
      <c r="L8834" t="s">
        <v>202</v>
      </c>
    </row>
    <row r="8835" spans="11:12">
      <c r="K8835" s="435">
        <v>28553</v>
      </c>
      <c r="L8835" t="s">
        <v>202</v>
      </c>
    </row>
    <row r="8836" spans="11:12">
      <c r="K8836" s="435">
        <v>28554</v>
      </c>
      <c r="L8836" t="s">
        <v>202</v>
      </c>
    </row>
    <row r="8837" spans="11:12">
      <c r="K8837" s="435">
        <v>28555</v>
      </c>
      <c r="L8837" t="s">
        <v>202</v>
      </c>
    </row>
    <row r="8838" spans="11:12">
      <c r="K8838" s="435">
        <v>28556</v>
      </c>
      <c r="L8838" t="s">
        <v>202</v>
      </c>
    </row>
    <row r="8839" spans="11:12">
      <c r="K8839" s="435">
        <v>28557</v>
      </c>
      <c r="L8839" t="s">
        <v>202</v>
      </c>
    </row>
    <row r="8840" spans="11:12">
      <c r="K8840" s="435">
        <v>28560</v>
      </c>
      <c r="L8840" t="s">
        <v>202</v>
      </c>
    </row>
    <row r="8841" spans="11:12">
      <c r="K8841" s="435">
        <v>28562</v>
      </c>
      <c r="L8841" t="s">
        <v>202</v>
      </c>
    </row>
    <row r="8842" spans="11:12">
      <c r="K8842" s="435">
        <v>28570</v>
      </c>
      <c r="L8842" t="s">
        <v>202</v>
      </c>
    </row>
    <row r="8843" spans="11:12">
      <c r="K8843" s="435">
        <v>28571</v>
      </c>
      <c r="L8843" t="s">
        <v>202</v>
      </c>
    </row>
    <row r="8844" spans="11:12">
      <c r="K8844" s="435">
        <v>28572</v>
      </c>
      <c r="L8844" t="s">
        <v>202</v>
      </c>
    </row>
    <row r="8845" spans="11:12">
      <c r="K8845" s="435">
        <v>28573</v>
      </c>
      <c r="L8845" t="s">
        <v>202</v>
      </c>
    </row>
    <row r="8846" spans="11:12">
      <c r="K8846" s="435">
        <v>28574</v>
      </c>
      <c r="L8846" t="s">
        <v>202</v>
      </c>
    </row>
    <row r="8847" spans="11:12">
      <c r="K8847" s="435">
        <v>28575</v>
      </c>
      <c r="L8847" t="s">
        <v>202</v>
      </c>
    </row>
    <row r="8848" spans="11:12">
      <c r="K8848" s="435">
        <v>28577</v>
      </c>
      <c r="L8848" t="s">
        <v>202</v>
      </c>
    </row>
    <row r="8849" spans="11:12">
      <c r="K8849" s="435">
        <v>28578</v>
      </c>
      <c r="L8849" t="s">
        <v>202</v>
      </c>
    </row>
    <row r="8850" spans="11:12">
      <c r="K8850" s="435">
        <v>28579</v>
      </c>
      <c r="L8850" t="s">
        <v>202</v>
      </c>
    </row>
    <row r="8851" spans="11:12">
      <c r="K8851" s="435">
        <v>28580</v>
      </c>
      <c r="L8851" t="s">
        <v>202</v>
      </c>
    </row>
    <row r="8852" spans="11:12">
      <c r="K8852" s="435">
        <v>28581</v>
      </c>
      <c r="L8852" t="s">
        <v>202</v>
      </c>
    </row>
    <row r="8853" spans="11:12">
      <c r="K8853" s="435">
        <v>28582</v>
      </c>
      <c r="L8853" t="s">
        <v>202</v>
      </c>
    </row>
    <row r="8854" spans="11:12">
      <c r="K8854" s="435">
        <v>28583</v>
      </c>
      <c r="L8854" t="s">
        <v>202</v>
      </c>
    </row>
    <row r="8855" spans="11:12">
      <c r="K8855" s="435">
        <v>28584</v>
      </c>
      <c r="L8855" t="s">
        <v>202</v>
      </c>
    </row>
    <row r="8856" spans="11:12">
      <c r="K8856" s="435">
        <v>28585</v>
      </c>
      <c r="L8856" t="s">
        <v>202</v>
      </c>
    </row>
    <row r="8857" spans="11:12">
      <c r="K8857" s="435">
        <v>28586</v>
      </c>
      <c r="L8857" t="s">
        <v>202</v>
      </c>
    </row>
    <row r="8858" spans="11:12">
      <c r="K8858" s="435">
        <v>28587</v>
      </c>
      <c r="L8858" t="s">
        <v>202</v>
      </c>
    </row>
    <row r="8859" spans="11:12">
      <c r="K8859" s="435">
        <v>28589</v>
      </c>
      <c r="L8859" t="s">
        <v>202</v>
      </c>
    </row>
    <row r="8860" spans="11:12">
      <c r="K8860" s="435">
        <v>28590</v>
      </c>
      <c r="L8860" t="s">
        <v>202</v>
      </c>
    </row>
    <row r="8861" spans="11:12">
      <c r="K8861" s="435">
        <v>28594</v>
      </c>
      <c r="L8861" t="s">
        <v>202</v>
      </c>
    </row>
    <row r="8862" spans="11:12">
      <c r="K8862" s="435">
        <v>28601</v>
      </c>
      <c r="L8862" t="s">
        <v>208</v>
      </c>
    </row>
    <row r="8863" spans="11:12">
      <c r="K8863" s="435">
        <v>28602</v>
      </c>
      <c r="L8863" t="s">
        <v>208</v>
      </c>
    </row>
    <row r="8864" spans="11:12">
      <c r="K8864" s="435">
        <v>28604</v>
      </c>
      <c r="L8864" t="s">
        <v>208</v>
      </c>
    </row>
    <row r="8865" spans="11:12">
      <c r="K8865" s="435">
        <v>28605</v>
      </c>
      <c r="L8865" t="s">
        <v>208</v>
      </c>
    </row>
    <row r="8866" spans="11:12">
      <c r="K8866" s="435">
        <v>28606</v>
      </c>
      <c r="L8866" t="s">
        <v>208</v>
      </c>
    </row>
    <row r="8867" spans="11:12">
      <c r="K8867" s="435">
        <v>28607</v>
      </c>
      <c r="L8867" t="s">
        <v>208</v>
      </c>
    </row>
    <row r="8868" spans="11:12">
      <c r="K8868" s="435">
        <v>28609</v>
      </c>
      <c r="L8868" t="s">
        <v>208</v>
      </c>
    </row>
    <row r="8869" spans="11:12">
      <c r="K8869" s="435">
        <v>28610</v>
      </c>
      <c r="L8869" t="s">
        <v>208</v>
      </c>
    </row>
    <row r="8870" spans="11:12">
      <c r="K8870" s="435">
        <v>28611</v>
      </c>
      <c r="L8870" t="s">
        <v>208</v>
      </c>
    </row>
    <row r="8871" spans="11:12">
      <c r="K8871" s="435">
        <v>28612</v>
      </c>
      <c r="L8871" t="s">
        <v>208</v>
      </c>
    </row>
    <row r="8872" spans="11:12">
      <c r="K8872" s="435">
        <v>28613</v>
      </c>
      <c r="L8872" t="s">
        <v>208</v>
      </c>
    </row>
    <row r="8873" spans="11:12">
      <c r="K8873" s="435">
        <v>28615</v>
      </c>
      <c r="L8873" t="s">
        <v>208</v>
      </c>
    </row>
    <row r="8874" spans="11:12">
      <c r="K8874" s="435">
        <v>28616</v>
      </c>
      <c r="L8874" t="s">
        <v>208</v>
      </c>
    </row>
    <row r="8875" spans="11:12">
      <c r="K8875" s="435">
        <v>28617</v>
      </c>
      <c r="L8875" t="s">
        <v>208</v>
      </c>
    </row>
    <row r="8876" spans="11:12">
      <c r="K8876" s="435">
        <v>28618</v>
      </c>
      <c r="L8876" t="s">
        <v>208</v>
      </c>
    </row>
    <row r="8877" spans="11:12">
      <c r="K8877" s="435">
        <v>28619</v>
      </c>
      <c r="L8877" t="s">
        <v>208</v>
      </c>
    </row>
    <row r="8878" spans="11:12">
      <c r="K8878" s="435">
        <v>28621</v>
      </c>
      <c r="L8878" t="s">
        <v>208</v>
      </c>
    </row>
    <row r="8879" spans="11:12">
      <c r="K8879" s="435">
        <v>28622</v>
      </c>
      <c r="L8879" t="s">
        <v>208</v>
      </c>
    </row>
    <row r="8880" spans="11:12">
      <c r="K8880" s="435">
        <v>28623</v>
      </c>
      <c r="L8880" t="s">
        <v>208</v>
      </c>
    </row>
    <row r="8881" spans="11:12">
      <c r="K8881" s="435">
        <v>28624</v>
      </c>
      <c r="L8881" t="s">
        <v>208</v>
      </c>
    </row>
    <row r="8882" spans="11:12">
      <c r="K8882" s="435">
        <v>28625</v>
      </c>
      <c r="L8882" t="s">
        <v>208</v>
      </c>
    </row>
    <row r="8883" spans="11:12">
      <c r="K8883" s="435">
        <v>28626</v>
      </c>
      <c r="L8883" t="s">
        <v>208</v>
      </c>
    </row>
    <row r="8884" spans="11:12">
      <c r="K8884" s="435">
        <v>28627</v>
      </c>
      <c r="L8884" t="s">
        <v>208</v>
      </c>
    </row>
    <row r="8885" spans="11:12">
      <c r="K8885" s="435">
        <v>28628</v>
      </c>
      <c r="L8885" t="s">
        <v>208</v>
      </c>
    </row>
    <row r="8886" spans="11:12">
      <c r="K8886" s="435">
        <v>28629</v>
      </c>
      <c r="L8886" t="s">
        <v>208</v>
      </c>
    </row>
    <row r="8887" spans="11:12">
      <c r="K8887" s="435">
        <v>28630</v>
      </c>
      <c r="L8887" t="s">
        <v>208</v>
      </c>
    </row>
    <row r="8888" spans="11:12">
      <c r="K8888" s="435">
        <v>28631</v>
      </c>
      <c r="L8888" t="s">
        <v>208</v>
      </c>
    </row>
    <row r="8889" spans="11:12">
      <c r="K8889" s="435">
        <v>28634</v>
      </c>
      <c r="L8889" t="s">
        <v>208</v>
      </c>
    </row>
    <row r="8890" spans="11:12">
      <c r="K8890" s="435">
        <v>28635</v>
      </c>
      <c r="L8890" t="s">
        <v>208</v>
      </c>
    </row>
    <row r="8891" spans="11:12">
      <c r="K8891" s="435">
        <v>28636</v>
      </c>
      <c r="L8891" t="s">
        <v>208</v>
      </c>
    </row>
    <row r="8892" spans="11:12">
      <c r="K8892" s="435">
        <v>28637</v>
      </c>
      <c r="L8892" t="s">
        <v>208</v>
      </c>
    </row>
    <row r="8893" spans="11:12">
      <c r="K8893" s="435">
        <v>28638</v>
      </c>
      <c r="L8893" t="s">
        <v>208</v>
      </c>
    </row>
    <row r="8894" spans="11:12">
      <c r="K8894" s="435">
        <v>28640</v>
      </c>
      <c r="L8894" t="s">
        <v>208</v>
      </c>
    </row>
    <row r="8895" spans="11:12">
      <c r="K8895" s="435">
        <v>28642</v>
      </c>
      <c r="L8895" t="s">
        <v>208</v>
      </c>
    </row>
    <row r="8896" spans="11:12">
      <c r="K8896" s="435">
        <v>28643</v>
      </c>
      <c r="L8896" t="s">
        <v>208</v>
      </c>
    </row>
    <row r="8897" spans="11:12">
      <c r="K8897" s="435">
        <v>28644</v>
      </c>
      <c r="L8897" t="s">
        <v>208</v>
      </c>
    </row>
    <row r="8898" spans="11:12">
      <c r="K8898" s="435">
        <v>28645</v>
      </c>
      <c r="L8898" t="s">
        <v>208</v>
      </c>
    </row>
    <row r="8899" spans="11:12">
      <c r="K8899" s="435">
        <v>28646</v>
      </c>
      <c r="L8899" t="s">
        <v>208</v>
      </c>
    </row>
    <row r="8900" spans="11:12">
      <c r="K8900" s="435">
        <v>28647</v>
      </c>
      <c r="L8900" t="s">
        <v>208</v>
      </c>
    </row>
    <row r="8901" spans="11:12">
      <c r="K8901" s="435">
        <v>28649</v>
      </c>
      <c r="L8901" t="s">
        <v>208</v>
      </c>
    </row>
    <row r="8902" spans="11:12">
      <c r="K8902" s="435">
        <v>28650</v>
      </c>
      <c r="L8902" t="s">
        <v>208</v>
      </c>
    </row>
    <row r="8903" spans="11:12">
      <c r="K8903" s="435">
        <v>28651</v>
      </c>
      <c r="L8903" t="s">
        <v>208</v>
      </c>
    </row>
    <row r="8904" spans="11:12">
      <c r="K8904" s="435">
        <v>28652</v>
      </c>
      <c r="L8904" t="s">
        <v>208</v>
      </c>
    </row>
    <row r="8905" spans="11:12">
      <c r="K8905" s="435">
        <v>28654</v>
      </c>
      <c r="L8905" t="s">
        <v>208</v>
      </c>
    </row>
    <row r="8906" spans="11:12">
      <c r="K8906" s="435">
        <v>28655</v>
      </c>
      <c r="L8906" t="s">
        <v>208</v>
      </c>
    </row>
    <row r="8907" spans="11:12">
      <c r="K8907" s="435">
        <v>28657</v>
      </c>
      <c r="L8907" t="s">
        <v>208</v>
      </c>
    </row>
    <row r="8908" spans="11:12">
      <c r="K8908" s="435">
        <v>28658</v>
      </c>
      <c r="L8908" t="s">
        <v>208</v>
      </c>
    </row>
    <row r="8909" spans="11:12">
      <c r="K8909" s="435">
        <v>28659</v>
      </c>
      <c r="L8909" t="s">
        <v>208</v>
      </c>
    </row>
    <row r="8910" spans="11:12">
      <c r="K8910" s="435">
        <v>28660</v>
      </c>
      <c r="L8910" t="s">
        <v>208</v>
      </c>
    </row>
    <row r="8911" spans="11:12">
      <c r="K8911" s="435">
        <v>28662</v>
      </c>
      <c r="L8911" t="s">
        <v>208</v>
      </c>
    </row>
    <row r="8912" spans="11:12">
      <c r="K8912" s="435">
        <v>28663</v>
      </c>
      <c r="L8912" t="s">
        <v>208</v>
      </c>
    </row>
    <row r="8913" spans="11:12">
      <c r="K8913" s="435">
        <v>28665</v>
      </c>
      <c r="L8913" t="s">
        <v>208</v>
      </c>
    </row>
    <row r="8914" spans="11:12">
      <c r="K8914" s="435">
        <v>28666</v>
      </c>
      <c r="L8914" t="s">
        <v>208</v>
      </c>
    </row>
    <row r="8915" spans="11:12">
      <c r="K8915" s="435">
        <v>28667</v>
      </c>
      <c r="L8915" t="s">
        <v>208</v>
      </c>
    </row>
    <row r="8916" spans="11:12">
      <c r="K8916" s="435">
        <v>28668</v>
      </c>
      <c r="L8916" t="s">
        <v>208</v>
      </c>
    </row>
    <row r="8917" spans="11:12">
      <c r="K8917" s="435">
        <v>28669</v>
      </c>
      <c r="L8917" t="s">
        <v>208</v>
      </c>
    </row>
    <row r="8918" spans="11:12">
      <c r="K8918" s="435">
        <v>28670</v>
      </c>
      <c r="L8918" t="s">
        <v>208</v>
      </c>
    </row>
    <row r="8919" spans="11:12">
      <c r="K8919" s="435">
        <v>28671</v>
      </c>
      <c r="L8919" t="s">
        <v>208</v>
      </c>
    </row>
    <row r="8920" spans="11:12">
      <c r="K8920" s="435">
        <v>28672</v>
      </c>
      <c r="L8920" t="s">
        <v>208</v>
      </c>
    </row>
    <row r="8921" spans="11:12">
      <c r="K8921" s="435">
        <v>28673</v>
      </c>
      <c r="L8921" t="s">
        <v>202</v>
      </c>
    </row>
    <row r="8922" spans="11:12">
      <c r="K8922" s="435">
        <v>28675</v>
      </c>
      <c r="L8922" t="s">
        <v>208</v>
      </c>
    </row>
    <row r="8923" spans="11:12">
      <c r="K8923" s="435">
        <v>28676</v>
      </c>
      <c r="L8923" t="s">
        <v>208</v>
      </c>
    </row>
    <row r="8924" spans="11:12">
      <c r="K8924" s="435">
        <v>28677</v>
      </c>
      <c r="L8924" t="s">
        <v>208</v>
      </c>
    </row>
    <row r="8925" spans="11:12">
      <c r="K8925" s="435">
        <v>28678</v>
      </c>
      <c r="L8925" t="s">
        <v>208</v>
      </c>
    </row>
    <row r="8926" spans="11:12">
      <c r="K8926" s="435">
        <v>28679</v>
      </c>
      <c r="L8926" t="s">
        <v>208</v>
      </c>
    </row>
    <row r="8927" spans="11:12">
      <c r="K8927" s="435">
        <v>28681</v>
      </c>
      <c r="L8927" t="s">
        <v>208</v>
      </c>
    </row>
    <row r="8928" spans="11:12">
      <c r="K8928" s="435">
        <v>28682</v>
      </c>
      <c r="L8928" t="s">
        <v>202</v>
      </c>
    </row>
    <row r="8929" spans="11:12">
      <c r="K8929" s="435">
        <v>28683</v>
      </c>
      <c r="L8929" t="s">
        <v>208</v>
      </c>
    </row>
    <row r="8930" spans="11:12">
      <c r="K8930" s="435">
        <v>28684</v>
      </c>
      <c r="L8930" t="s">
        <v>208</v>
      </c>
    </row>
    <row r="8931" spans="11:12">
      <c r="K8931" s="435">
        <v>28685</v>
      </c>
      <c r="L8931" t="s">
        <v>208</v>
      </c>
    </row>
    <row r="8932" spans="11:12">
      <c r="K8932" s="435">
        <v>28689</v>
      </c>
      <c r="L8932" t="s">
        <v>208</v>
      </c>
    </row>
    <row r="8933" spans="11:12">
      <c r="K8933" s="435">
        <v>28690</v>
      </c>
      <c r="L8933" t="s">
        <v>208</v>
      </c>
    </row>
    <row r="8934" spans="11:12">
      <c r="K8934" s="435">
        <v>28692</v>
      </c>
      <c r="L8934" t="s">
        <v>208</v>
      </c>
    </row>
    <row r="8935" spans="11:12">
      <c r="K8935" s="435">
        <v>28693</v>
      </c>
      <c r="L8935" t="s">
        <v>208</v>
      </c>
    </row>
    <row r="8936" spans="11:12">
      <c r="K8936" s="435">
        <v>28694</v>
      </c>
      <c r="L8936" t="s">
        <v>208</v>
      </c>
    </row>
    <row r="8937" spans="11:12">
      <c r="K8937" s="435">
        <v>28697</v>
      </c>
      <c r="L8937" t="s">
        <v>208</v>
      </c>
    </row>
    <row r="8938" spans="11:12">
      <c r="K8938" s="435">
        <v>28698</v>
      </c>
      <c r="L8938" t="s">
        <v>208</v>
      </c>
    </row>
    <row r="8939" spans="11:12">
      <c r="K8939" s="435">
        <v>28701</v>
      </c>
      <c r="L8939" t="s">
        <v>208</v>
      </c>
    </row>
    <row r="8940" spans="11:12">
      <c r="K8940" s="435">
        <v>28702</v>
      </c>
      <c r="L8940" t="s">
        <v>208</v>
      </c>
    </row>
    <row r="8941" spans="11:12">
      <c r="K8941" s="435">
        <v>28704</v>
      </c>
      <c r="L8941" t="s">
        <v>208</v>
      </c>
    </row>
    <row r="8942" spans="11:12">
      <c r="K8942" s="435">
        <v>28705</v>
      </c>
      <c r="L8942" t="s">
        <v>208</v>
      </c>
    </row>
    <row r="8943" spans="11:12">
      <c r="K8943" s="435">
        <v>28707</v>
      </c>
      <c r="L8943" t="s">
        <v>208</v>
      </c>
    </row>
    <row r="8944" spans="11:12">
      <c r="K8944" s="435">
        <v>28708</v>
      </c>
      <c r="L8944" t="s">
        <v>208</v>
      </c>
    </row>
    <row r="8945" spans="11:12">
      <c r="K8945" s="435">
        <v>28709</v>
      </c>
      <c r="L8945" t="s">
        <v>208</v>
      </c>
    </row>
    <row r="8946" spans="11:12">
      <c r="K8946" s="435">
        <v>28711</v>
      </c>
      <c r="L8946" t="s">
        <v>208</v>
      </c>
    </row>
    <row r="8947" spans="11:12">
      <c r="K8947" s="435">
        <v>28712</v>
      </c>
      <c r="L8947" t="s">
        <v>208</v>
      </c>
    </row>
    <row r="8948" spans="11:12">
      <c r="K8948" s="435">
        <v>28713</v>
      </c>
      <c r="L8948" t="s">
        <v>208</v>
      </c>
    </row>
    <row r="8949" spans="11:12">
      <c r="K8949" s="435">
        <v>28714</v>
      </c>
      <c r="L8949" t="s">
        <v>208</v>
      </c>
    </row>
    <row r="8950" spans="11:12">
      <c r="K8950" s="435">
        <v>28715</v>
      </c>
      <c r="L8950" t="s">
        <v>208</v>
      </c>
    </row>
    <row r="8951" spans="11:12">
      <c r="K8951" s="435">
        <v>28716</v>
      </c>
      <c r="L8951" t="s">
        <v>208</v>
      </c>
    </row>
    <row r="8952" spans="11:12">
      <c r="K8952" s="435">
        <v>28717</v>
      </c>
      <c r="L8952" t="s">
        <v>208</v>
      </c>
    </row>
    <row r="8953" spans="11:12">
      <c r="K8953" s="435">
        <v>28718</v>
      </c>
      <c r="L8953" t="s">
        <v>208</v>
      </c>
    </row>
    <row r="8954" spans="11:12">
      <c r="K8954" s="435">
        <v>28719</v>
      </c>
      <c r="L8954" t="s">
        <v>208</v>
      </c>
    </row>
    <row r="8955" spans="11:12">
      <c r="K8955" s="435">
        <v>28720</v>
      </c>
      <c r="L8955" t="s">
        <v>208</v>
      </c>
    </row>
    <row r="8956" spans="11:12">
      <c r="K8956" s="435">
        <v>28721</v>
      </c>
      <c r="L8956" t="s">
        <v>208</v>
      </c>
    </row>
    <row r="8957" spans="11:12">
      <c r="K8957" s="435">
        <v>28722</v>
      </c>
      <c r="L8957" t="s">
        <v>202</v>
      </c>
    </row>
    <row r="8958" spans="11:12">
      <c r="K8958" s="435">
        <v>28723</v>
      </c>
      <c r="L8958" t="s">
        <v>208</v>
      </c>
    </row>
    <row r="8959" spans="11:12">
      <c r="K8959" s="435">
        <v>28725</v>
      </c>
      <c r="L8959" t="s">
        <v>208</v>
      </c>
    </row>
    <row r="8960" spans="11:12">
      <c r="K8960" s="435">
        <v>28726</v>
      </c>
      <c r="L8960" t="s">
        <v>208</v>
      </c>
    </row>
    <row r="8961" spans="11:12">
      <c r="K8961" s="435">
        <v>28729</v>
      </c>
      <c r="L8961" t="s">
        <v>208</v>
      </c>
    </row>
    <row r="8962" spans="11:12">
      <c r="K8962" s="435">
        <v>28730</v>
      </c>
      <c r="L8962" t="s">
        <v>208</v>
      </c>
    </row>
    <row r="8963" spans="11:12">
      <c r="K8963" s="435">
        <v>28731</v>
      </c>
      <c r="L8963" t="s">
        <v>208</v>
      </c>
    </row>
    <row r="8964" spans="11:12">
      <c r="K8964" s="435">
        <v>28732</v>
      </c>
      <c r="L8964" t="s">
        <v>208</v>
      </c>
    </row>
    <row r="8965" spans="11:12">
      <c r="K8965" s="435">
        <v>28733</v>
      </c>
      <c r="L8965" t="s">
        <v>208</v>
      </c>
    </row>
    <row r="8966" spans="11:12">
      <c r="K8966" s="435">
        <v>28734</v>
      </c>
      <c r="L8966" t="s">
        <v>208</v>
      </c>
    </row>
    <row r="8967" spans="11:12">
      <c r="K8967" s="435">
        <v>28735</v>
      </c>
      <c r="L8967" t="s">
        <v>208</v>
      </c>
    </row>
    <row r="8968" spans="11:12">
      <c r="K8968" s="435">
        <v>28736</v>
      </c>
      <c r="L8968" t="s">
        <v>208</v>
      </c>
    </row>
    <row r="8969" spans="11:12">
      <c r="K8969" s="435">
        <v>28739</v>
      </c>
      <c r="L8969" t="s">
        <v>208</v>
      </c>
    </row>
    <row r="8970" spans="11:12">
      <c r="K8970" s="435">
        <v>28740</v>
      </c>
      <c r="L8970" t="s">
        <v>208</v>
      </c>
    </row>
    <row r="8971" spans="11:12">
      <c r="K8971" s="435">
        <v>28741</v>
      </c>
      <c r="L8971" t="s">
        <v>208</v>
      </c>
    </row>
    <row r="8972" spans="11:12">
      <c r="K8972" s="435">
        <v>28742</v>
      </c>
      <c r="L8972" t="s">
        <v>208</v>
      </c>
    </row>
    <row r="8973" spans="11:12">
      <c r="K8973" s="435">
        <v>28743</v>
      </c>
      <c r="L8973" t="s">
        <v>208</v>
      </c>
    </row>
    <row r="8974" spans="11:12">
      <c r="K8974" s="435">
        <v>28745</v>
      </c>
      <c r="L8974" t="s">
        <v>208</v>
      </c>
    </row>
    <row r="8975" spans="11:12">
      <c r="K8975" s="435">
        <v>28746</v>
      </c>
      <c r="L8975" t="s">
        <v>208</v>
      </c>
    </row>
    <row r="8976" spans="11:12">
      <c r="K8976" s="435">
        <v>28747</v>
      </c>
      <c r="L8976" t="s">
        <v>208</v>
      </c>
    </row>
    <row r="8977" spans="11:12">
      <c r="K8977" s="435">
        <v>28748</v>
      </c>
      <c r="L8977" t="s">
        <v>208</v>
      </c>
    </row>
    <row r="8978" spans="11:12">
      <c r="K8978" s="435">
        <v>28749</v>
      </c>
      <c r="L8978" t="s">
        <v>208</v>
      </c>
    </row>
    <row r="8979" spans="11:12">
      <c r="K8979" s="435">
        <v>28751</v>
      </c>
      <c r="L8979" t="s">
        <v>208</v>
      </c>
    </row>
    <row r="8980" spans="11:12">
      <c r="K8980" s="435">
        <v>28752</v>
      </c>
      <c r="L8980" t="s">
        <v>208</v>
      </c>
    </row>
    <row r="8981" spans="11:12">
      <c r="K8981" s="435">
        <v>28753</v>
      </c>
      <c r="L8981" t="s">
        <v>208</v>
      </c>
    </row>
    <row r="8982" spans="11:12">
      <c r="K8982" s="435">
        <v>28754</v>
      </c>
      <c r="L8982" t="s">
        <v>208</v>
      </c>
    </row>
    <row r="8983" spans="11:12">
      <c r="K8983" s="435">
        <v>28756</v>
      </c>
      <c r="L8983" t="s">
        <v>202</v>
      </c>
    </row>
    <row r="8984" spans="11:12">
      <c r="K8984" s="435">
        <v>28757</v>
      </c>
      <c r="L8984" t="s">
        <v>208</v>
      </c>
    </row>
    <row r="8985" spans="11:12">
      <c r="K8985" s="435">
        <v>28759</v>
      </c>
      <c r="L8985" t="s">
        <v>208</v>
      </c>
    </row>
    <row r="8986" spans="11:12">
      <c r="K8986" s="435">
        <v>28761</v>
      </c>
      <c r="L8986" t="s">
        <v>208</v>
      </c>
    </row>
    <row r="8987" spans="11:12">
      <c r="K8987" s="435">
        <v>28762</v>
      </c>
      <c r="L8987" t="s">
        <v>208</v>
      </c>
    </row>
    <row r="8988" spans="11:12">
      <c r="K8988" s="435">
        <v>28763</v>
      </c>
      <c r="L8988" t="s">
        <v>208</v>
      </c>
    </row>
    <row r="8989" spans="11:12">
      <c r="K8989" s="435">
        <v>28766</v>
      </c>
      <c r="L8989" t="s">
        <v>208</v>
      </c>
    </row>
    <row r="8990" spans="11:12">
      <c r="K8990" s="435">
        <v>28768</v>
      </c>
      <c r="L8990" t="s">
        <v>208</v>
      </c>
    </row>
    <row r="8991" spans="11:12">
      <c r="K8991" s="435">
        <v>28771</v>
      </c>
      <c r="L8991" t="s">
        <v>208</v>
      </c>
    </row>
    <row r="8992" spans="11:12">
      <c r="K8992" s="435">
        <v>28772</v>
      </c>
      <c r="L8992" t="s">
        <v>208</v>
      </c>
    </row>
    <row r="8993" spans="11:12">
      <c r="K8993" s="435">
        <v>28773</v>
      </c>
      <c r="L8993" t="s">
        <v>208</v>
      </c>
    </row>
    <row r="8994" spans="11:12">
      <c r="K8994" s="435">
        <v>28774</v>
      </c>
      <c r="L8994" t="s">
        <v>208</v>
      </c>
    </row>
    <row r="8995" spans="11:12">
      <c r="K8995" s="435">
        <v>28775</v>
      </c>
      <c r="L8995" t="s">
        <v>202</v>
      </c>
    </row>
    <row r="8996" spans="11:12">
      <c r="K8996" s="435">
        <v>28777</v>
      </c>
      <c r="L8996" t="s">
        <v>208</v>
      </c>
    </row>
    <row r="8997" spans="11:12">
      <c r="K8997" s="435">
        <v>28778</v>
      </c>
      <c r="L8997" t="s">
        <v>208</v>
      </c>
    </row>
    <row r="8998" spans="11:12">
      <c r="K8998" s="435">
        <v>28779</v>
      </c>
      <c r="L8998" t="s">
        <v>208</v>
      </c>
    </row>
    <row r="8999" spans="11:12">
      <c r="K8999" s="435">
        <v>28781</v>
      </c>
      <c r="L8999" t="s">
        <v>208</v>
      </c>
    </row>
    <row r="9000" spans="11:12">
      <c r="K9000" s="435">
        <v>28782</v>
      </c>
      <c r="L9000" t="s">
        <v>202</v>
      </c>
    </row>
    <row r="9001" spans="11:12">
      <c r="K9001" s="435">
        <v>28783</v>
      </c>
      <c r="L9001" t="s">
        <v>208</v>
      </c>
    </row>
    <row r="9002" spans="11:12">
      <c r="K9002" s="435">
        <v>28785</v>
      </c>
      <c r="L9002" t="s">
        <v>208</v>
      </c>
    </row>
    <row r="9003" spans="11:12">
      <c r="K9003" s="435">
        <v>28786</v>
      </c>
      <c r="L9003" t="s">
        <v>208</v>
      </c>
    </row>
    <row r="9004" spans="11:12">
      <c r="K9004" s="435">
        <v>28787</v>
      </c>
      <c r="L9004" t="s">
        <v>208</v>
      </c>
    </row>
    <row r="9005" spans="11:12">
      <c r="K9005" s="435">
        <v>28789</v>
      </c>
      <c r="L9005" t="s">
        <v>208</v>
      </c>
    </row>
    <row r="9006" spans="11:12">
      <c r="K9006" s="435">
        <v>28790</v>
      </c>
      <c r="L9006" t="s">
        <v>208</v>
      </c>
    </row>
    <row r="9007" spans="11:12">
      <c r="K9007" s="435">
        <v>28791</v>
      </c>
      <c r="L9007" t="s">
        <v>208</v>
      </c>
    </row>
    <row r="9008" spans="11:12">
      <c r="K9008" s="435">
        <v>28792</v>
      </c>
      <c r="L9008" t="s">
        <v>208</v>
      </c>
    </row>
    <row r="9009" spans="11:12">
      <c r="K9009" s="435">
        <v>28801</v>
      </c>
      <c r="L9009" t="s">
        <v>208</v>
      </c>
    </row>
    <row r="9010" spans="11:12">
      <c r="K9010" s="435">
        <v>28803</v>
      </c>
      <c r="L9010" t="s">
        <v>208</v>
      </c>
    </row>
    <row r="9011" spans="11:12">
      <c r="K9011" s="435">
        <v>28804</v>
      </c>
      <c r="L9011" t="s">
        <v>208</v>
      </c>
    </row>
    <row r="9012" spans="11:12">
      <c r="K9012" s="435">
        <v>28805</v>
      </c>
      <c r="L9012" t="s">
        <v>208</v>
      </c>
    </row>
    <row r="9013" spans="11:12">
      <c r="K9013" s="435">
        <v>28806</v>
      </c>
      <c r="L9013" t="s">
        <v>208</v>
      </c>
    </row>
    <row r="9014" spans="11:12">
      <c r="K9014" s="435">
        <v>28901</v>
      </c>
      <c r="L9014" t="s">
        <v>208</v>
      </c>
    </row>
    <row r="9015" spans="11:12">
      <c r="K9015" s="435">
        <v>28902</v>
      </c>
      <c r="L9015" t="s">
        <v>208</v>
      </c>
    </row>
    <row r="9016" spans="11:12">
      <c r="K9016" s="435">
        <v>28904</v>
      </c>
      <c r="L9016" t="s">
        <v>208</v>
      </c>
    </row>
    <row r="9017" spans="11:12">
      <c r="K9017" s="435">
        <v>28905</v>
      </c>
      <c r="L9017" t="s">
        <v>208</v>
      </c>
    </row>
    <row r="9018" spans="11:12">
      <c r="K9018" s="435">
        <v>28906</v>
      </c>
      <c r="L9018" t="s">
        <v>208</v>
      </c>
    </row>
    <row r="9019" spans="11:12">
      <c r="K9019" s="435">
        <v>28909</v>
      </c>
      <c r="L9019" t="s">
        <v>208</v>
      </c>
    </row>
    <row r="9020" spans="11:12">
      <c r="K9020" s="435">
        <v>29001</v>
      </c>
      <c r="L9020" t="s">
        <v>202</v>
      </c>
    </row>
    <row r="9021" spans="11:12">
      <c r="K9021" s="435">
        <v>29003</v>
      </c>
      <c r="L9021" t="s">
        <v>202</v>
      </c>
    </row>
    <row r="9022" spans="11:12">
      <c r="K9022" s="435">
        <v>29006</v>
      </c>
      <c r="L9022" t="s">
        <v>202</v>
      </c>
    </row>
    <row r="9023" spans="11:12">
      <c r="K9023" s="435">
        <v>29009</v>
      </c>
      <c r="L9023" t="s">
        <v>202</v>
      </c>
    </row>
    <row r="9024" spans="11:12">
      <c r="K9024" s="435">
        <v>29010</v>
      </c>
      <c r="L9024" t="s">
        <v>202</v>
      </c>
    </row>
    <row r="9025" spans="11:12">
      <c r="K9025" s="435">
        <v>29014</v>
      </c>
      <c r="L9025" t="s">
        <v>202</v>
      </c>
    </row>
    <row r="9026" spans="11:12">
      <c r="K9026" s="435">
        <v>29015</v>
      </c>
      <c r="L9026" t="s">
        <v>202</v>
      </c>
    </row>
    <row r="9027" spans="11:12">
      <c r="K9027" s="435">
        <v>29016</v>
      </c>
      <c r="L9027" t="s">
        <v>202</v>
      </c>
    </row>
    <row r="9028" spans="11:12">
      <c r="K9028" s="435">
        <v>29018</v>
      </c>
      <c r="L9028" t="s">
        <v>202</v>
      </c>
    </row>
    <row r="9029" spans="11:12">
      <c r="K9029" s="435">
        <v>29020</v>
      </c>
      <c r="L9029" t="s">
        <v>202</v>
      </c>
    </row>
    <row r="9030" spans="11:12">
      <c r="K9030" s="435">
        <v>29030</v>
      </c>
      <c r="L9030" t="s">
        <v>202</v>
      </c>
    </row>
    <row r="9031" spans="11:12">
      <c r="K9031" s="435">
        <v>29031</v>
      </c>
      <c r="L9031" t="s">
        <v>202</v>
      </c>
    </row>
    <row r="9032" spans="11:12">
      <c r="K9032" s="435">
        <v>29032</v>
      </c>
      <c r="L9032" t="s">
        <v>202</v>
      </c>
    </row>
    <row r="9033" spans="11:12">
      <c r="K9033" s="435">
        <v>29033</v>
      </c>
      <c r="L9033" t="s">
        <v>202</v>
      </c>
    </row>
    <row r="9034" spans="11:12">
      <c r="K9034" s="435">
        <v>29036</v>
      </c>
      <c r="L9034" t="s">
        <v>202</v>
      </c>
    </row>
    <row r="9035" spans="11:12">
      <c r="K9035" s="435">
        <v>29037</v>
      </c>
      <c r="L9035" t="s">
        <v>202</v>
      </c>
    </row>
    <row r="9036" spans="11:12">
      <c r="K9036" s="435">
        <v>29038</v>
      </c>
      <c r="L9036" t="s">
        <v>202</v>
      </c>
    </row>
    <row r="9037" spans="11:12">
      <c r="K9037" s="435">
        <v>29039</v>
      </c>
      <c r="L9037" t="s">
        <v>202</v>
      </c>
    </row>
    <row r="9038" spans="11:12">
      <c r="K9038" s="435">
        <v>29040</v>
      </c>
      <c r="L9038" t="s">
        <v>202</v>
      </c>
    </row>
    <row r="9039" spans="11:12">
      <c r="K9039" s="435">
        <v>29042</v>
      </c>
      <c r="L9039" t="s">
        <v>202</v>
      </c>
    </row>
    <row r="9040" spans="11:12">
      <c r="K9040" s="435">
        <v>29044</v>
      </c>
      <c r="L9040" t="s">
        <v>202</v>
      </c>
    </row>
    <row r="9041" spans="11:12">
      <c r="K9041" s="435">
        <v>29045</v>
      </c>
      <c r="L9041" t="s">
        <v>202</v>
      </c>
    </row>
    <row r="9042" spans="11:12">
      <c r="K9042" s="435">
        <v>29046</v>
      </c>
      <c r="L9042" t="s">
        <v>202</v>
      </c>
    </row>
    <row r="9043" spans="11:12">
      <c r="K9043" s="435">
        <v>29047</v>
      </c>
      <c r="L9043" t="s">
        <v>202</v>
      </c>
    </row>
    <row r="9044" spans="11:12">
      <c r="K9044" s="435">
        <v>29048</v>
      </c>
      <c r="L9044" t="s">
        <v>202</v>
      </c>
    </row>
    <row r="9045" spans="11:12">
      <c r="K9045" s="435">
        <v>29051</v>
      </c>
      <c r="L9045" t="s">
        <v>202</v>
      </c>
    </row>
    <row r="9046" spans="11:12">
      <c r="K9046" s="435">
        <v>29052</v>
      </c>
      <c r="L9046" t="s">
        <v>202</v>
      </c>
    </row>
    <row r="9047" spans="11:12">
      <c r="K9047" s="435">
        <v>29053</v>
      </c>
      <c r="L9047" t="s">
        <v>202</v>
      </c>
    </row>
    <row r="9048" spans="11:12">
      <c r="K9048" s="435">
        <v>29054</v>
      </c>
      <c r="L9048" t="s">
        <v>202</v>
      </c>
    </row>
    <row r="9049" spans="11:12">
      <c r="K9049" s="435">
        <v>29055</v>
      </c>
      <c r="L9049" t="s">
        <v>202</v>
      </c>
    </row>
    <row r="9050" spans="11:12">
      <c r="K9050" s="435">
        <v>29056</v>
      </c>
      <c r="L9050" t="s">
        <v>202</v>
      </c>
    </row>
    <row r="9051" spans="11:12">
      <c r="K9051" s="435">
        <v>29058</v>
      </c>
      <c r="L9051" t="s">
        <v>202</v>
      </c>
    </row>
    <row r="9052" spans="11:12">
      <c r="K9052" s="435">
        <v>29059</v>
      </c>
      <c r="L9052" t="s">
        <v>202</v>
      </c>
    </row>
    <row r="9053" spans="11:12">
      <c r="K9053" s="435">
        <v>29061</v>
      </c>
      <c r="L9053" t="s">
        <v>202</v>
      </c>
    </row>
    <row r="9054" spans="11:12">
      <c r="K9054" s="435">
        <v>29062</v>
      </c>
      <c r="L9054" t="s">
        <v>202</v>
      </c>
    </row>
    <row r="9055" spans="11:12">
      <c r="K9055" s="435">
        <v>29063</v>
      </c>
      <c r="L9055" t="s">
        <v>202</v>
      </c>
    </row>
    <row r="9056" spans="11:12">
      <c r="K9056" s="435">
        <v>29065</v>
      </c>
      <c r="L9056" t="s">
        <v>202</v>
      </c>
    </row>
    <row r="9057" spans="11:12">
      <c r="K9057" s="435">
        <v>29067</v>
      </c>
      <c r="L9057" t="s">
        <v>202</v>
      </c>
    </row>
    <row r="9058" spans="11:12">
      <c r="K9058" s="435">
        <v>29069</v>
      </c>
      <c r="L9058" t="s">
        <v>202</v>
      </c>
    </row>
    <row r="9059" spans="11:12">
      <c r="K9059" s="435">
        <v>29070</v>
      </c>
      <c r="L9059" t="s">
        <v>202</v>
      </c>
    </row>
    <row r="9060" spans="11:12">
      <c r="K9060" s="435">
        <v>29072</v>
      </c>
      <c r="L9060" t="s">
        <v>202</v>
      </c>
    </row>
    <row r="9061" spans="11:12">
      <c r="K9061" s="435">
        <v>29073</v>
      </c>
      <c r="L9061" t="s">
        <v>202</v>
      </c>
    </row>
    <row r="9062" spans="11:12">
      <c r="K9062" s="435">
        <v>29074</v>
      </c>
      <c r="L9062" t="s">
        <v>202</v>
      </c>
    </row>
    <row r="9063" spans="11:12">
      <c r="K9063" s="435">
        <v>29075</v>
      </c>
      <c r="L9063" t="s">
        <v>202</v>
      </c>
    </row>
    <row r="9064" spans="11:12">
      <c r="K9064" s="435">
        <v>29078</v>
      </c>
      <c r="L9064" t="s">
        <v>202</v>
      </c>
    </row>
    <row r="9065" spans="11:12">
      <c r="K9065" s="435">
        <v>29079</v>
      </c>
      <c r="L9065" t="s">
        <v>202</v>
      </c>
    </row>
    <row r="9066" spans="11:12">
      <c r="K9066" s="435">
        <v>29080</v>
      </c>
      <c r="L9066" t="s">
        <v>202</v>
      </c>
    </row>
    <row r="9067" spans="11:12">
      <c r="K9067" s="435">
        <v>29081</v>
      </c>
      <c r="L9067" t="s">
        <v>202</v>
      </c>
    </row>
    <row r="9068" spans="11:12">
      <c r="K9068" s="435">
        <v>29082</v>
      </c>
      <c r="L9068" t="s">
        <v>202</v>
      </c>
    </row>
    <row r="9069" spans="11:12">
      <c r="K9069" s="435">
        <v>29101</v>
      </c>
      <c r="L9069" t="s">
        <v>202</v>
      </c>
    </row>
    <row r="9070" spans="11:12">
      <c r="K9070" s="435">
        <v>29102</v>
      </c>
      <c r="L9070" t="s">
        <v>202</v>
      </c>
    </row>
    <row r="9071" spans="11:12">
      <c r="K9071" s="435">
        <v>29104</v>
      </c>
      <c r="L9071" t="s">
        <v>202</v>
      </c>
    </row>
    <row r="9072" spans="11:12">
      <c r="K9072" s="435">
        <v>29105</v>
      </c>
      <c r="L9072" t="s">
        <v>202</v>
      </c>
    </row>
    <row r="9073" spans="11:12">
      <c r="K9073" s="435">
        <v>29107</v>
      </c>
      <c r="L9073" t="s">
        <v>202</v>
      </c>
    </row>
    <row r="9074" spans="11:12">
      <c r="K9074" s="435">
        <v>29108</v>
      </c>
      <c r="L9074" t="s">
        <v>202</v>
      </c>
    </row>
    <row r="9075" spans="11:12">
      <c r="K9075" s="435">
        <v>29111</v>
      </c>
      <c r="L9075" t="s">
        <v>202</v>
      </c>
    </row>
    <row r="9076" spans="11:12">
      <c r="K9076" s="435">
        <v>29112</v>
      </c>
      <c r="L9076" t="s">
        <v>202</v>
      </c>
    </row>
    <row r="9077" spans="11:12">
      <c r="K9077" s="435">
        <v>29113</v>
      </c>
      <c r="L9077" t="s">
        <v>202</v>
      </c>
    </row>
    <row r="9078" spans="11:12">
      <c r="K9078" s="435">
        <v>29114</v>
      </c>
      <c r="L9078" t="s">
        <v>202</v>
      </c>
    </row>
    <row r="9079" spans="11:12">
      <c r="K9079" s="435">
        <v>29115</v>
      </c>
      <c r="L9079" t="s">
        <v>202</v>
      </c>
    </row>
    <row r="9080" spans="11:12">
      <c r="K9080" s="435">
        <v>29117</v>
      </c>
      <c r="L9080" t="s">
        <v>202</v>
      </c>
    </row>
    <row r="9081" spans="11:12">
      <c r="K9081" s="435">
        <v>29118</v>
      </c>
      <c r="L9081" t="s">
        <v>202</v>
      </c>
    </row>
    <row r="9082" spans="11:12">
      <c r="K9082" s="435">
        <v>29122</v>
      </c>
      <c r="L9082" t="s">
        <v>202</v>
      </c>
    </row>
    <row r="9083" spans="11:12">
      <c r="K9083" s="435">
        <v>29123</v>
      </c>
      <c r="L9083" t="s">
        <v>202</v>
      </c>
    </row>
    <row r="9084" spans="11:12">
      <c r="K9084" s="435">
        <v>29125</v>
      </c>
      <c r="L9084" t="s">
        <v>202</v>
      </c>
    </row>
    <row r="9085" spans="11:12">
      <c r="K9085" s="435">
        <v>29126</v>
      </c>
      <c r="L9085" t="s">
        <v>202</v>
      </c>
    </row>
    <row r="9086" spans="11:12">
      <c r="K9086" s="435">
        <v>29127</v>
      </c>
      <c r="L9086" t="s">
        <v>202</v>
      </c>
    </row>
    <row r="9087" spans="11:12">
      <c r="K9087" s="435">
        <v>29128</v>
      </c>
      <c r="L9087" t="s">
        <v>202</v>
      </c>
    </row>
    <row r="9088" spans="11:12">
      <c r="K9088" s="435">
        <v>29129</v>
      </c>
      <c r="L9088" t="s">
        <v>202</v>
      </c>
    </row>
    <row r="9089" spans="11:12">
      <c r="K9089" s="435">
        <v>29130</v>
      </c>
      <c r="L9089" t="s">
        <v>202</v>
      </c>
    </row>
    <row r="9090" spans="11:12">
      <c r="K9090" s="435">
        <v>29133</v>
      </c>
      <c r="L9090" t="s">
        <v>202</v>
      </c>
    </row>
    <row r="9091" spans="11:12">
      <c r="K9091" s="435">
        <v>29135</v>
      </c>
      <c r="L9091" t="s">
        <v>202</v>
      </c>
    </row>
    <row r="9092" spans="11:12">
      <c r="K9092" s="435">
        <v>29137</v>
      </c>
      <c r="L9092" t="s">
        <v>202</v>
      </c>
    </row>
    <row r="9093" spans="11:12">
      <c r="K9093" s="435">
        <v>29138</v>
      </c>
      <c r="L9093" t="s">
        <v>202</v>
      </c>
    </row>
    <row r="9094" spans="11:12">
      <c r="K9094" s="435">
        <v>29142</v>
      </c>
      <c r="L9094" t="s">
        <v>202</v>
      </c>
    </row>
    <row r="9095" spans="11:12">
      <c r="K9095" s="435">
        <v>29145</v>
      </c>
      <c r="L9095" t="s">
        <v>202</v>
      </c>
    </row>
    <row r="9096" spans="11:12">
      <c r="K9096" s="435">
        <v>29146</v>
      </c>
      <c r="L9096" t="s">
        <v>202</v>
      </c>
    </row>
    <row r="9097" spans="11:12">
      <c r="K9097" s="435">
        <v>29147</v>
      </c>
      <c r="L9097" t="s">
        <v>202</v>
      </c>
    </row>
    <row r="9098" spans="11:12">
      <c r="K9098" s="435">
        <v>29148</v>
      </c>
      <c r="L9098" t="s">
        <v>202</v>
      </c>
    </row>
    <row r="9099" spans="11:12">
      <c r="K9099" s="435">
        <v>29150</v>
      </c>
      <c r="L9099" t="s">
        <v>202</v>
      </c>
    </row>
    <row r="9100" spans="11:12">
      <c r="K9100" s="435">
        <v>29152</v>
      </c>
      <c r="L9100" t="s">
        <v>202</v>
      </c>
    </row>
    <row r="9101" spans="11:12">
      <c r="K9101" s="435">
        <v>29153</v>
      </c>
      <c r="L9101" t="s">
        <v>202</v>
      </c>
    </row>
    <row r="9102" spans="11:12">
      <c r="K9102" s="435">
        <v>29154</v>
      </c>
      <c r="L9102" t="s">
        <v>202</v>
      </c>
    </row>
    <row r="9103" spans="11:12">
      <c r="K9103" s="435">
        <v>29160</v>
      </c>
      <c r="L9103" t="s">
        <v>202</v>
      </c>
    </row>
    <row r="9104" spans="11:12">
      <c r="K9104" s="435">
        <v>29161</v>
      </c>
      <c r="L9104" t="s">
        <v>202</v>
      </c>
    </row>
    <row r="9105" spans="11:12">
      <c r="K9105" s="435">
        <v>29162</v>
      </c>
      <c r="L9105" t="s">
        <v>202</v>
      </c>
    </row>
    <row r="9106" spans="11:12">
      <c r="K9106" s="435">
        <v>29163</v>
      </c>
      <c r="L9106" t="s">
        <v>202</v>
      </c>
    </row>
    <row r="9107" spans="11:12">
      <c r="K9107" s="435">
        <v>29164</v>
      </c>
      <c r="L9107" t="s">
        <v>202</v>
      </c>
    </row>
    <row r="9108" spans="11:12">
      <c r="K9108" s="435">
        <v>29166</v>
      </c>
      <c r="L9108" t="s">
        <v>202</v>
      </c>
    </row>
    <row r="9109" spans="11:12">
      <c r="K9109" s="435">
        <v>29168</v>
      </c>
      <c r="L9109" t="s">
        <v>202</v>
      </c>
    </row>
    <row r="9110" spans="11:12">
      <c r="K9110" s="435">
        <v>29169</v>
      </c>
      <c r="L9110" t="s">
        <v>202</v>
      </c>
    </row>
    <row r="9111" spans="11:12">
      <c r="K9111" s="435">
        <v>29170</v>
      </c>
      <c r="L9111" t="s">
        <v>202</v>
      </c>
    </row>
    <row r="9112" spans="11:12">
      <c r="K9112" s="435">
        <v>29172</v>
      </c>
      <c r="L9112" t="s">
        <v>202</v>
      </c>
    </row>
    <row r="9113" spans="11:12">
      <c r="K9113" s="435">
        <v>29175</v>
      </c>
      <c r="L9113" t="s">
        <v>202</v>
      </c>
    </row>
    <row r="9114" spans="11:12">
      <c r="K9114" s="435">
        <v>29178</v>
      </c>
      <c r="L9114" t="s">
        <v>202</v>
      </c>
    </row>
    <row r="9115" spans="11:12">
      <c r="K9115" s="435">
        <v>29180</v>
      </c>
      <c r="L9115" t="s">
        <v>202</v>
      </c>
    </row>
    <row r="9116" spans="11:12">
      <c r="K9116" s="435">
        <v>29201</v>
      </c>
      <c r="L9116" t="s">
        <v>202</v>
      </c>
    </row>
    <row r="9117" spans="11:12">
      <c r="K9117" s="435">
        <v>29202</v>
      </c>
      <c r="L9117" t="s">
        <v>202</v>
      </c>
    </row>
    <row r="9118" spans="11:12">
      <c r="K9118" s="435">
        <v>29203</v>
      </c>
      <c r="L9118" t="s">
        <v>202</v>
      </c>
    </row>
    <row r="9119" spans="11:12">
      <c r="K9119" s="435">
        <v>29204</v>
      </c>
      <c r="L9119" t="s">
        <v>202</v>
      </c>
    </row>
    <row r="9120" spans="11:12">
      <c r="K9120" s="435">
        <v>29205</v>
      </c>
      <c r="L9120" t="s">
        <v>202</v>
      </c>
    </row>
    <row r="9121" spans="11:12">
      <c r="K9121" s="435">
        <v>29206</v>
      </c>
      <c r="L9121" t="s">
        <v>202</v>
      </c>
    </row>
    <row r="9122" spans="11:12">
      <c r="K9122" s="435">
        <v>29207</v>
      </c>
      <c r="L9122" t="s">
        <v>202</v>
      </c>
    </row>
    <row r="9123" spans="11:12">
      <c r="K9123" s="435">
        <v>29208</v>
      </c>
      <c r="L9123" t="s">
        <v>202</v>
      </c>
    </row>
    <row r="9124" spans="11:12">
      <c r="K9124" s="435">
        <v>29209</v>
      </c>
      <c r="L9124" t="s">
        <v>202</v>
      </c>
    </row>
    <row r="9125" spans="11:12">
      <c r="K9125" s="435">
        <v>29210</v>
      </c>
      <c r="L9125" t="s">
        <v>202</v>
      </c>
    </row>
    <row r="9126" spans="11:12">
      <c r="K9126" s="435">
        <v>29212</v>
      </c>
      <c r="L9126" t="s">
        <v>202</v>
      </c>
    </row>
    <row r="9127" spans="11:12">
      <c r="K9127" s="435">
        <v>29223</v>
      </c>
      <c r="L9127" t="s">
        <v>202</v>
      </c>
    </row>
    <row r="9128" spans="11:12">
      <c r="K9128" s="435">
        <v>29225</v>
      </c>
      <c r="L9128" t="s">
        <v>202</v>
      </c>
    </row>
    <row r="9129" spans="11:12">
      <c r="K9129" s="435">
        <v>29229</v>
      </c>
      <c r="L9129" t="s">
        <v>202</v>
      </c>
    </row>
    <row r="9130" spans="11:12">
      <c r="K9130" s="435">
        <v>29301</v>
      </c>
      <c r="L9130" t="s">
        <v>202</v>
      </c>
    </row>
    <row r="9131" spans="11:12">
      <c r="K9131" s="435">
        <v>29302</v>
      </c>
      <c r="L9131" t="s">
        <v>202</v>
      </c>
    </row>
    <row r="9132" spans="11:12">
      <c r="K9132" s="435">
        <v>29303</v>
      </c>
      <c r="L9132" t="s">
        <v>202</v>
      </c>
    </row>
    <row r="9133" spans="11:12">
      <c r="K9133" s="435">
        <v>29306</v>
      </c>
      <c r="L9133" t="s">
        <v>202</v>
      </c>
    </row>
    <row r="9134" spans="11:12">
      <c r="K9134" s="435">
        <v>29307</v>
      </c>
      <c r="L9134" t="s">
        <v>202</v>
      </c>
    </row>
    <row r="9135" spans="11:12">
      <c r="K9135" s="435">
        <v>29316</v>
      </c>
      <c r="L9135" t="s">
        <v>202</v>
      </c>
    </row>
    <row r="9136" spans="11:12">
      <c r="K9136" s="435">
        <v>29320</v>
      </c>
      <c r="L9136" t="s">
        <v>202</v>
      </c>
    </row>
    <row r="9137" spans="11:12">
      <c r="K9137" s="435">
        <v>29321</v>
      </c>
      <c r="L9137" t="s">
        <v>202</v>
      </c>
    </row>
    <row r="9138" spans="11:12">
      <c r="K9138" s="435">
        <v>29322</v>
      </c>
      <c r="L9138" t="s">
        <v>202</v>
      </c>
    </row>
    <row r="9139" spans="11:12">
      <c r="K9139" s="435">
        <v>29323</v>
      </c>
      <c r="L9139" t="s">
        <v>202</v>
      </c>
    </row>
    <row r="9140" spans="11:12">
      <c r="K9140" s="435">
        <v>29324</v>
      </c>
      <c r="L9140" t="s">
        <v>202</v>
      </c>
    </row>
    <row r="9141" spans="11:12">
      <c r="K9141" s="435">
        <v>29325</v>
      </c>
      <c r="L9141" t="s">
        <v>202</v>
      </c>
    </row>
    <row r="9142" spans="11:12">
      <c r="K9142" s="435">
        <v>29329</v>
      </c>
      <c r="L9142" t="s">
        <v>202</v>
      </c>
    </row>
    <row r="9143" spans="11:12">
      <c r="K9143" s="435">
        <v>29330</v>
      </c>
      <c r="L9143" t="s">
        <v>202</v>
      </c>
    </row>
    <row r="9144" spans="11:12">
      <c r="K9144" s="435">
        <v>29331</v>
      </c>
      <c r="L9144" t="s">
        <v>202</v>
      </c>
    </row>
    <row r="9145" spans="11:12">
      <c r="K9145" s="435">
        <v>29332</v>
      </c>
      <c r="L9145" t="s">
        <v>202</v>
      </c>
    </row>
    <row r="9146" spans="11:12">
      <c r="K9146" s="435">
        <v>29333</v>
      </c>
      <c r="L9146" t="s">
        <v>202</v>
      </c>
    </row>
    <row r="9147" spans="11:12">
      <c r="K9147" s="435">
        <v>29334</v>
      </c>
      <c r="L9147" t="s">
        <v>202</v>
      </c>
    </row>
    <row r="9148" spans="11:12">
      <c r="K9148" s="435">
        <v>29335</v>
      </c>
      <c r="L9148" t="s">
        <v>202</v>
      </c>
    </row>
    <row r="9149" spans="11:12">
      <c r="K9149" s="435">
        <v>29338</v>
      </c>
      <c r="L9149" t="s">
        <v>202</v>
      </c>
    </row>
    <row r="9150" spans="11:12">
      <c r="K9150" s="435">
        <v>29340</v>
      </c>
      <c r="L9150" t="s">
        <v>202</v>
      </c>
    </row>
    <row r="9151" spans="11:12">
      <c r="K9151" s="435">
        <v>29341</v>
      </c>
      <c r="L9151" t="s">
        <v>202</v>
      </c>
    </row>
    <row r="9152" spans="11:12">
      <c r="K9152" s="435">
        <v>29346</v>
      </c>
      <c r="L9152" t="s">
        <v>202</v>
      </c>
    </row>
    <row r="9153" spans="11:12">
      <c r="K9153" s="435">
        <v>29349</v>
      </c>
      <c r="L9153" t="s">
        <v>202</v>
      </c>
    </row>
    <row r="9154" spans="11:12">
      <c r="K9154" s="435">
        <v>29351</v>
      </c>
      <c r="L9154" t="s">
        <v>202</v>
      </c>
    </row>
    <row r="9155" spans="11:12">
      <c r="K9155" s="435">
        <v>29353</v>
      </c>
      <c r="L9155" t="s">
        <v>202</v>
      </c>
    </row>
    <row r="9156" spans="11:12">
      <c r="K9156" s="435">
        <v>29355</v>
      </c>
      <c r="L9156" t="s">
        <v>202</v>
      </c>
    </row>
    <row r="9157" spans="11:12">
      <c r="K9157" s="435">
        <v>29356</v>
      </c>
      <c r="L9157" t="s">
        <v>202</v>
      </c>
    </row>
    <row r="9158" spans="11:12">
      <c r="K9158" s="435">
        <v>29360</v>
      </c>
      <c r="L9158" t="s">
        <v>202</v>
      </c>
    </row>
    <row r="9159" spans="11:12">
      <c r="K9159" s="435">
        <v>29364</v>
      </c>
      <c r="L9159" t="s">
        <v>202</v>
      </c>
    </row>
    <row r="9160" spans="11:12">
      <c r="K9160" s="435">
        <v>29365</v>
      </c>
      <c r="L9160" t="s">
        <v>202</v>
      </c>
    </row>
    <row r="9161" spans="11:12">
      <c r="K9161" s="435">
        <v>29368</v>
      </c>
      <c r="L9161" t="s">
        <v>202</v>
      </c>
    </row>
    <row r="9162" spans="11:12">
      <c r="K9162" s="435">
        <v>29369</v>
      </c>
      <c r="L9162" t="s">
        <v>202</v>
      </c>
    </row>
    <row r="9163" spans="11:12">
      <c r="K9163" s="435">
        <v>29370</v>
      </c>
      <c r="L9163" t="s">
        <v>202</v>
      </c>
    </row>
    <row r="9164" spans="11:12">
      <c r="K9164" s="435">
        <v>29372</v>
      </c>
      <c r="L9164" t="s">
        <v>202</v>
      </c>
    </row>
    <row r="9165" spans="11:12">
      <c r="K9165" s="435">
        <v>29373</v>
      </c>
      <c r="L9165" t="s">
        <v>202</v>
      </c>
    </row>
    <row r="9166" spans="11:12">
      <c r="K9166" s="435">
        <v>29374</v>
      </c>
      <c r="L9166" t="s">
        <v>202</v>
      </c>
    </row>
    <row r="9167" spans="11:12">
      <c r="K9167" s="435">
        <v>29375</v>
      </c>
      <c r="L9167" t="s">
        <v>202</v>
      </c>
    </row>
    <row r="9168" spans="11:12">
      <c r="K9168" s="435">
        <v>29376</v>
      </c>
      <c r="L9168" t="s">
        <v>202</v>
      </c>
    </row>
    <row r="9169" spans="11:12">
      <c r="K9169" s="435">
        <v>29377</v>
      </c>
      <c r="L9169" t="s">
        <v>202</v>
      </c>
    </row>
    <row r="9170" spans="11:12">
      <c r="K9170" s="435">
        <v>29378</v>
      </c>
      <c r="L9170" t="s">
        <v>202</v>
      </c>
    </row>
    <row r="9171" spans="11:12">
      <c r="K9171" s="435">
        <v>29379</v>
      </c>
      <c r="L9171" t="s">
        <v>202</v>
      </c>
    </row>
    <row r="9172" spans="11:12">
      <c r="K9172" s="435">
        <v>29384</v>
      </c>
      <c r="L9172" t="s">
        <v>202</v>
      </c>
    </row>
    <row r="9173" spans="11:12">
      <c r="K9173" s="435">
        <v>29385</v>
      </c>
      <c r="L9173" t="s">
        <v>202</v>
      </c>
    </row>
    <row r="9174" spans="11:12">
      <c r="K9174" s="435">
        <v>29388</v>
      </c>
      <c r="L9174" t="s">
        <v>202</v>
      </c>
    </row>
    <row r="9175" spans="11:12">
      <c r="K9175" s="435">
        <v>29401</v>
      </c>
      <c r="L9175" t="s">
        <v>202</v>
      </c>
    </row>
    <row r="9176" spans="11:12">
      <c r="K9176" s="435">
        <v>29403</v>
      </c>
      <c r="L9176" t="s">
        <v>202</v>
      </c>
    </row>
    <row r="9177" spans="11:12">
      <c r="K9177" s="435">
        <v>29404</v>
      </c>
      <c r="L9177" t="s">
        <v>202</v>
      </c>
    </row>
    <row r="9178" spans="11:12">
      <c r="K9178" s="435">
        <v>29405</v>
      </c>
      <c r="L9178" t="s">
        <v>202</v>
      </c>
    </row>
    <row r="9179" spans="11:12">
      <c r="K9179" s="435">
        <v>29406</v>
      </c>
      <c r="L9179" t="s">
        <v>202</v>
      </c>
    </row>
    <row r="9180" spans="11:12">
      <c r="K9180" s="435">
        <v>29407</v>
      </c>
      <c r="L9180" t="s">
        <v>202</v>
      </c>
    </row>
    <row r="9181" spans="11:12">
      <c r="K9181" s="435">
        <v>29409</v>
      </c>
      <c r="L9181" t="s">
        <v>202</v>
      </c>
    </row>
    <row r="9182" spans="11:12">
      <c r="K9182" s="435">
        <v>29410</v>
      </c>
      <c r="L9182" t="s">
        <v>202</v>
      </c>
    </row>
    <row r="9183" spans="11:12">
      <c r="K9183" s="435">
        <v>29412</v>
      </c>
      <c r="L9183" t="s">
        <v>202</v>
      </c>
    </row>
    <row r="9184" spans="11:12">
      <c r="K9184" s="435">
        <v>29414</v>
      </c>
      <c r="L9184" t="s">
        <v>202</v>
      </c>
    </row>
    <row r="9185" spans="11:12">
      <c r="K9185" s="435">
        <v>29418</v>
      </c>
      <c r="L9185" t="s">
        <v>202</v>
      </c>
    </row>
    <row r="9186" spans="11:12">
      <c r="K9186" s="435">
        <v>29420</v>
      </c>
      <c r="L9186" t="s">
        <v>202</v>
      </c>
    </row>
    <row r="9187" spans="11:12">
      <c r="K9187" s="435">
        <v>29423</v>
      </c>
      <c r="L9187" t="s">
        <v>202</v>
      </c>
    </row>
    <row r="9188" spans="11:12">
      <c r="K9188" s="435">
        <v>29424</v>
      </c>
      <c r="L9188" t="s">
        <v>202</v>
      </c>
    </row>
    <row r="9189" spans="11:12">
      <c r="K9189" s="435">
        <v>29426</v>
      </c>
      <c r="L9189" t="s">
        <v>202</v>
      </c>
    </row>
    <row r="9190" spans="11:12">
      <c r="K9190" s="435">
        <v>29429</v>
      </c>
      <c r="L9190" t="s">
        <v>202</v>
      </c>
    </row>
    <row r="9191" spans="11:12">
      <c r="K9191" s="435">
        <v>29431</v>
      </c>
      <c r="L9191" t="s">
        <v>202</v>
      </c>
    </row>
    <row r="9192" spans="11:12">
      <c r="K9192" s="435">
        <v>29432</v>
      </c>
      <c r="L9192" t="s">
        <v>202</v>
      </c>
    </row>
    <row r="9193" spans="11:12">
      <c r="K9193" s="435">
        <v>29434</v>
      </c>
      <c r="L9193" t="s">
        <v>202</v>
      </c>
    </row>
    <row r="9194" spans="11:12">
      <c r="K9194" s="435">
        <v>29435</v>
      </c>
      <c r="L9194" t="s">
        <v>202</v>
      </c>
    </row>
    <row r="9195" spans="11:12">
      <c r="K9195" s="435">
        <v>29436</v>
      </c>
      <c r="L9195" t="s">
        <v>202</v>
      </c>
    </row>
    <row r="9196" spans="11:12">
      <c r="K9196" s="435">
        <v>29437</v>
      </c>
      <c r="L9196" t="s">
        <v>202</v>
      </c>
    </row>
    <row r="9197" spans="11:12">
      <c r="K9197" s="435">
        <v>29438</v>
      </c>
      <c r="L9197" t="s">
        <v>202</v>
      </c>
    </row>
    <row r="9198" spans="11:12">
      <c r="K9198" s="435">
        <v>29439</v>
      </c>
      <c r="L9198" t="s">
        <v>202</v>
      </c>
    </row>
    <row r="9199" spans="11:12">
      <c r="K9199" s="435">
        <v>29440</v>
      </c>
      <c r="L9199" t="s">
        <v>202</v>
      </c>
    </row>
    <row r="9200" spans="11:12">
      <c r="K9200" s="435">
        <v>29445</v>
      </c>
      <c r="L9200" t="s">
        <v>202</v>
      </c>
    </row>
    <row r="9201" spans="11:12">
      <c r="K9201" s="435">
        <v>29446</v>
      </c>
      <c r="L9201" t="s">
        <v>202</v>
      </c>
    </row>
    <row r="9202" spans="11:12">
      <c r="K9202" s="435">
        <v>29448</v>
      </c>
      <c r="L9202" t="s">
        <v>202</v>
      </c>
    </row>
    <row r="9203" spans="11:12">
      <c r="K9203" s="435">
        <v>29449</v>
      </c>
      <c r="L9203" t="s">
        <v>202</v>
      </c>
    </row>
    <row r="9204" spans="11:12">
      <c r="K9204" s="435">
        <v>29450</v>
      </c>
      <c r="L9204" t="s">
        <v>202</v>
      </c>
    </row>
    <row r="9205" spans="11:12">
      <c r="K9205" s="435">
        <v>29451</v>
      </c>
      <c r="L9205" t="s">
        <v>202</v>
      </c>
    </row>
    <row r="9206" spans="11:12">
      <c r="K9206" s="435">
        <v>29452</v>
      </c>
      <c r="L9206" t="s">
        <v>202</v>
      </c>
    </row>
    <row r="9207" spans="11:12">
      <c r="K9207" s="435">
        <v>29453</v>
      </c>
      <c r="L9207" t="s">
        <v>202</v>
      </c>
    </row>
    <row r="9208" spans="11:12">
      <c r="K9208" s="435">
        <v>29455</v>
      </c>
      <c r="L9208" t="s">
        <v>202</v>
      </c>
    </row>
    <row r="9209" spans="11:12">
      <c r="K9209" s="435">
        <v>29456</v>
      </c>
      <c r="L9209" t="s">
        <v>202</v>
      </c>
    </row>
    <row r="9210" spans="11:12">
      <c r="K9210" s="435">
        <v>29458</v>
      </c>
      <c r="L9210" t="s">
        <v>202</v>
      </c>
    </row>
    <row r="9211" spans="11:12">
      <c r="K9211" s="435">
        <v>29461</v>
      </c>
      <c r="L9211" t="s">
        <v>202</v>
      </c>
    </row>
    <row r="9212" spans="11:12">
      <c r="K9212" s="435">
        <v>29464</v>
      </c>
      <c r="L9212" t="s">
        <v>202</v>
      </c>
    </row>
    <row r="9213" spans="11:12">
      <c r="K9213" s="435">
        <v>29466</v>
      </c>
      <c r="L9213" t="s">
        <v>202</v>
      </c>
    </row>
    <row r="9214" spans="11:12">
      <c r="K9214" s="435">
        <v>29468</v>
      </c>
      <c r="L9214" t="s">
        <v>202</v>
      </c>
    </row>
    <row r="9215" spans="11:12">
      <c r="K9215" s="435">
        <v>29469</v>
      </c>
      <c r="L9215" t="s">
        <v>202</v>
      </c>
    </row>
    <row r="9216" spans="11:12">
      <c r="K9216" s="435">
        <v>29470</v>
      </c>
      <c r="L9216" t="s">
        <v>202</v>
      </c>
    </row>
    <row r="9217" spans="11:12">
      <c r="K9217" s="435">
        <v>29471</v>
      </c>
      <c r="L9217" t="s">
        <v>202</v>
      </c>
    </row>
    <row r="9218" spans="11:12">
      <c r="K9218" s="435">
        <v>29472</v>
      </c>
      <c r="L9218" t="s">
        <v>202</v>
      </c>
    </row>
    <row r="9219" spans="11:12">
      <c r="K9219" s="435">
        <v>29474</v>
      </c>
      <c r="L9219" t="s">
        <v>202</v>
      </c>
    </row>
    <row r="9220" spans="11:12">
      <c r="K9220" s="435">
        <v>29475</v>
      </c>
      <c r="L9220" t="s">
        <v>202</v>
      </c>
    </row>
    <row r="9221" spans="11:12">
      <c r="K9221" s="435">
        <v>29477</v>
      </c>
      <c r="L9221" t="s">
        <v>202</v>
      </c>
    </row>
    <row r="9222" spans="11:12">
      <c r="K9222" s="435">
        <v>29479</v>
      </c>
      <c r="L9222" t="s">
        <v>202</v>
      </c>
    </row>
    <row r="9223" spans="11:12">
      <c r="K9223" s="435">
        <v>29481</v>
      </c>
      <c r="L9223" t="s">
        <v>202</v>
      </c>
    </row>
    <row r="9224" spans="11:12">
      <c r="K9224" s="435">
        <v>29482</v>
      </c>
      <c r="L9224" t="s">
        <v>202</v>
      </c>
    </row>
    <row r="9225" spans="11:12">
      <c r="K9225" s="435">
        <v>29483</v>
      </c>
      <c r="L9225" t="s">
        <v>202</v>
      </c>
    </row>
    <row r="9226" spans="11:12">
      <c r="K9226" s="435">
        <v>29485</v>
      </c>
      <c r="L9226" t="s">
        <v>202</v>
      </c>
    </row>
    <row r="9227" spans="11:12">
      <c r="K9227" s="435">
        <v>29487</v>
      </c>
      <c r="L9227" t="s">
        <v>202</v>
      </c>
    </row>
    <row r="9228" spans="11:12">
      <c r="K9228" s="435">
        <v>29488</v>
      </c>
      <c r="L9228" t="s">
        <v>202</v>
      </c>
    </row>
    <row r="9229" spans="11:12">
      <c r="K9229" s="435">
        <v>29492</v>
      </c>
      <c r="L9229" t="s">
        <v>202</v>
      </c>
    </row>
    <row r="9230" spans="11:12">
      <c r="K9230" s="435">
        <v>29493</v>
      </c>
      <c r="L9230" t="s">
        <v>202</v>
      </c>
    </row>
    <row r="9231" spans="11:12">
      <c r="K9231" s="435">
        <v>29501</v>
      </c>
      <c r="L9231" t="s">
        <v>202</v>
      </c>
    </row>
    <row r="9232" spans="11:12">
      <c r="K9232" s="435">
        <v>29505</v>
      </c>
      <c r="L9232" t="s">
        <v>202</v>
      </c>
    </row>
    <row r="9233" spans="11:12">
      <c r="K9233" s="435">
        <v>29506</v>
      </c>
      <c r="L9233" t="s">
        <v>202</v>
      </c>
    </row>
    <row r="9234" spans="11:12">
      <c r="K9234" s="435">
        <v>29510</v>
      </c>
      <c r="L9234" t="s">
        <v>202</v>
      </c>
    </row>
    <row r="9235" spans="11:12">
      <c r="K9235" s="435">
        <v>29511</v>
      </c>
      <c r="L9235" t="s">
        <v>202</v>
      </c>
    </row>
    <row r="9236" spans="11:12">
      <c r="K9236" s="435">
        <v>29512</v>
      </c>
      <c r="L9236" t="s">
        <v>202</v>
      </c>
    </row>
    <row r="9237" spans="11:12">
      <c r="K9237" s="435">
        <v>29516</v>
      </c>
      <c r="L9237" t="s">
        <v>202</v>
      </c>
    </row>
    <row r="9238" spans="11:12">
      <c r="K9238" s="435">
        <v>29518</v>
      </c>
      <c r="L9238" t="s">
        <v>202</v>
      </c>
    </row>
    <row r="9239" spans="11:12">
      <c r="K9239" s="435">
        <v>29519</v>
      </c>
      <c r="L9239" t="s">
        <v>202</v>
      </c>
    </row>
    <row r="9240" spans="11:12">
      <c r="K9240" s="435">
        <v>29520</v>
      </c>
      <c r="L9240" t="s">
        <v>202</v>
      </c>
    </row>
    <row r="9241" spans="11:12">
      <c r="K9241" s="435">
        <v>29525</v>
      </c>
      <c r="L9241" t="s">
        <v>202</v>
      </c>
    </row>
    <row r="9242" spans="11:12">
      <c r="K9242" s="435">
        <v>29526</v>
      </c>
      <c r="L9242" t="s">
        <v>202</v>
      </c>
    </row>
    <row r="9243" spans="11:12">
      <c r="K9243" s="435">
        <v>29527</v>
      </c>
      <c r="L9243" t="s">
        <v>202</v>
      </c>
    </row>
    <row r="9244" spans="11:12">
      <c r="K9244" s="435">
        <v>29530</v>
      </c>
      <c r="L9244" t="s">
        <v>202</v>
      </c>
    </row>
    <row r="9245" spans="11:12">
      <c r="K9245" s="435">
        <v>29532</v>
      </c>
      <c r="L9245" t="s">
        <v>202</v>
      </c>
    </row>
    <row r="9246" spans="11:12">
      <c r="K9246" s="435">
        <v>29536</v>
      </c>
      <c r="L9246" t="s">
        <v>202</v>
      </c>
    </row>
    <row r="9247" spans="11:12">
      <c r="K9247" s="435">
        <v>29540</v>
      </c>
      <c r="L9247" t="s">
        <v>202</v>
      </c>
    </row>
    <row r="9248" spans="11:12">
      <c r="K9248" s="435">
        <v>29541</v>
      </c>
      <c r="L9248" t="s">
        <v>202</v>
      </c>
    </row>
    <row r="9249" spans="11:12">
      <c r="K9249" s="435">
        <v>29543</v>
      </c>
      <c r="L9249" t="s">
        <v>202</v>
      </c>
    </row>
    <row r="9250" spans="11:12">
      <c r="K9250" s="435">
        <v>29544</v>
      </c>
      <c r="L9250" t="s">
        <v>202</v>
      </c>
    </row>
    <row r="9251" spans="11:12">
      <c r="K9251" s="435">
        <v>29545</v>
      </c>
      <c r="L9251" t="s">
        <v>202</v>
      </c>
    </row>
    <row r="9252" spans="11:12">
      <c r="K9252" s="435">
        <v>29546</v>
      </c>
      <c r="L9252" t="s">
        <v>202</v>
      </c>
    </row>
    <row r="9253" spans="11:12">
      <c r="K9253" s="435">
        <v>29547</v>
      </c>
      <c r="L9253" t="s">
        <v>202</v>
      </c>
    </row>
    <row r="9254" spans="11:12">
      <c r="K9254" s="435">
        <v>29550</v>
      </c>
      <c r="L9254" t="s">
        <v>202</v>
      </c>
    </row>
    <row r="9255" spans="11:12">
      <c r="K9255" s="435">
        <v>29554</v>
      </c>
      <c r="L9255" t="s">
        <v>202</v>
      </c>
    </row>
    <row r="9256" spans="11:12">
      <c r="K9256" s="435">
        <v>29555</v>
      </c>
      <c r="L9256" t="s">
        <v>202</v>
      </c>
    </row>
    <row r="9257" spans="11:12">
      <c r="K9257" s="435">
        <v>29556</v>
      </c>
      <c r="L9257" t="s">
        <v>202</v>
      </c>
    </row>
    <row r="9258" spans="11:12">
      <c r="K9258" s="435">
        <v>29560</v>
      </c>
      <c r="L9258" t="s">
        <v>202</v>
      </c>
    </row>
    <row r="9259" spans="11:12">
      <c r="K9259" s="435">
        <v>29563</v>
      </c>
      <c r="L9259" t="s">
        <v>202</v>
      </c>
    </row>
    <row r="9260" spans="11:12">
      <c r="K9260" s="435">
        <v>29564</v>
      </c>
      <c r="L9260" t="s">
        <v>202</v>
      </c>
    </row>
    <row r="9261" spans="11:12">
      <c r="K9261" s="435">
        <v>29565</v>
      </c>
      <c r="L9261" t="s">
        <v>202</v>
      </c>
    </row>
    <row r="9262" spans="11:12">
      <c r="K9262" s="435">
        <v>29566</v>
      </c>
      <c r="L9262" t="s">
        <v>202</v>
      </c>
    </row>
    <row r="9263" spans="11:12">
      <c r="K9263" s="435">
        <v>29567</v>
      </c>
      <c r="L9263" t="s">
        <v>202</v>
      </c>
    </row>
    <row r="9264" spans="11:12">
      <c r="K9264" s="435">
        <v>29568</v>
      </c>
      <c r="L9264" t="s">
        <v>202</v>
      </c>
    </row>
    <row r="9265" spans="11:12">
      <c r="K9265" s="435">
        <v>29569</v>
      </c>
      <c r="L9265" t="s">
        <v>202</v>
      </c>
    </row>
    <row r="9266" spans="11:12">
      <c r="K9266" s="435">
        <v>29570</v>
      </c>
      <c r="L9266" t="s">
        <v>202</v>
      </c>
    </row>
    <row r="9267" spans="11:12">
      <c r="K9267" s="435">
        <v>29571</v>
      </c>
      <c r="L9267" t="s">
        <v>202</v>
      </c>
    </row>
    <row r="9268" spans="11:12">
      <c r="K9268" s="435">
        <v>29572</v>
      </c>
      <c r="L9268" t="s">
        <v>202</v>
      </c>
    </row>
    <row r="9269" spans="11:12">
      <c r="K9269" s="435">
        <v>29574</v>
      </c>
      <c r="L9269" t="s">
        <v>202</v>
      </c>
    </row>
    <row r="9270" spans="11:12">
      <c r="K9270" s="435">
        <v>29575</v>
      </c>
      <c r="L9270" t="s">
        <v>202</v>
      </c>
    </row>
    <row r="9271" spans="11:12">
      <c r="K9271" s="435">
        <v>29576</v>
      </c>
      <c r="L9271" t="s">
        <v>202</v>
      </c>
    </row>
    <row r="9272" spans="11:12">
      <c r="K9272" s="435">
        <v>29577</v>
      </c>
      <c r="L9272" t="s">
        <v>202</v>
      </c>
    </row>
    <row r="9273" spans="11:12">
      <c r="K9273" s="435">
        <v>29579</v>
      </c>
      <c r="L9273" t="s">
        <v>202</v>
      </c>
    </row>
    <row r="9274" spans="11:12">
      <c r="K9274" s="435">
        <v>29580</v>
      </c>
      <c r="L9274" t="s">
        <v>202</v>
      </c>
    </row>
    <row r="9275" spans="11:12">
      <c r="K9275" s="435">
        <v>29581</v>
      </c>
      <c r="L9275" t="s">
        <v>202</v>
      </c>
    </row>
    <row r="9276" spans="11:12">
      <c r="K9276" s="435">
        <v>29582</v>
      </c>
      <c r="L9276" t="s">
        <v>202</v>
      </c>
    </row>
    <row r="9277" spans="11:12">
      <c r="K9277" s="435">
        <v>29583</v>
      </c>
      <c r="L9277" t="s">
        <v>202</v>
      </c>
    </row>
    <row r="9278" spans="11:12">
      <c r="K9278" s="435">
        <v>29584</v>
      </c>
      <c r="L9278" t="s">
        <v>202</v>
      </c>
    </row>
    <row r="9279" spans="11:12">
      <c r="K9279" s="435">
        <v>29585</v>
      </c>
      <c r="L9279" t="s">
        <v>202</v>
      </c>
    </row>
    <row r="9280" spans="11:12">
      <c r="K9280" s="435">
        <v>29588</v>
      </c>
      <c r="L9280" t="s">
        <v>202</v>
      </c>
    </row>
    <row r="9281" spans="11:12">
      <c r="K9281" s="435">
        <v>29590</v>
      </c>
      <c r="L9281" t="s">
        <v>202</v>
      </c>
    </row>
    <row r="9282" spans="11:12">
      <c r="K9282" s="435">
        <v>29591</v>
      </c>
      <c r="L9282" t="s">
        <v>202</v>
      </c>
    </row>
    <row r="9283" spans="11:12">
      <c r="K9283" s="435">
        <v>29592</v>
      </c>
      <c r="L9283" t="s">
        <v>202</v>
      </c>
    </row>
    <row r="9284" spans="11:12">
      <c r="K9284" s="435">
        <v>29593</v>
      </c>
      <c r="L9284" t="s">
        <v>202</v>
      </c>
    </row>
    <row r="9285" spans="11:12">
      <c r="K9285" s="435">
        <v>29594</v>
      </c>
      <c r="L9285" t="s">
        <v>202</v>
      </c>
    </row>
    <row r="9286" spans="11:12">
      <c r="K9286" s="435">
        <v>29596</v>
      </c>
      <c r="L9286" t="s">
        <v>202</v>
      </c>
    </row>
    <row r="9287" spans="11:12">
      <c r="K9287" s="435">
        <v>29601</v>
      </c>
      <c r="L9287" t="s">
        <v>202</v>
      </c>
    </row>
    <row r="9288" spans="11:12">
      <c r="K9288" s="435">
        <v>29605</v>
      </c>
      <c r="L9288" t="s">
        <v>202</v>
      </c>
    </row>
    <row r="9289" spans="11:12">
      <c r="K9289" s="435">
        <v>29607</v>
      </c>
      <c r="L9289" t="s">
        <v>202</v>
      </c>
    </row>
    <row r="9290" spans="11:12">
      <c r="K9290" s="435">
        <v>29609</v>
      </c>
      <c r="L9290" t="s">
        <v>202</v>
      </c>
    </row>
    <row r="9291" spans="11:12">
      <c r="K9291" s="435">
        <v>29611</v>
      </c>
      <c r="L9291" t="s">
        <v>202</v>
      </c>
    </row>
    <row r="9292" spans="11:12">
      <c r="K9292" s="435">
        <v>29613</v>
      </c>
      <c r="L9292" t="s">
        <v>202</v>
      </c>
    </row>
    <row r="9293" spans="11:12">
      <c r="K9293" s="435">
        <v>29614</v>
      </c>
      <c r="L9293" t="s">
        <v>202</v>
      </c>
    </row>
    <row r="9294" spans="11:12">
      <c r="K9294" s="435">
        <v>29615</v>
      </c>
      <c r="L9294" t="s">
        <v>202</v>
      </c>
    </row>
    <row r="9295" spans="11:12">
      <c r="K9295" s="435">
        <v>29617</v>
      </c>
      <c r="L9295" t="s">
        <v>202</v>
      </c>
    </row>
    <row r="9296" spans="11:12">
      <c r="K9296" s="435">
        <v>29620</v>
      </c>
      <c r="L9296" t="s">
        <v>202</v>
      </c>
    </row>
    <row r="9297" spans="11:12">
      <c r="K9297" s="435">
        <v>29621</v>
      </c>
      <c r="L9297" t="s">
        <v>202</v>
      </c>
    </row>
    <row r="9298" spans="11:12">
      <c r="K9298" s="435">
        <v>29624</v>
      </c>
      <c r="L9298" t="s">
        <v>202</v>
      </c>
    </row>
    <row r="9299" spans="11:12">
      <c r="K9299" s="435">
        <v>29625</v>
      </c>
      <c r="L9299" t="s">
        <v>202</v>
      </c>
    </row>
    <row r="9300" spans="11:12">
      <c r="K9300" s="435">
        <v>29626</v>
      </c>
      <c r="L9300" t="s">
        <v>202</v>
      </c>
    </row>
    <row r="9301" spans="11:12">
      <c r="K9301" s="435">
        <v>29627</v>
      </c>
      <c r="L9301" t="s">
        <v>202</v>
      </c>
    </row>
    <row r="9302" spans="11:12">
      <c r="K9302" s="435">
        <v>29628</v>
      </c>
      <c r="L9302" t="s">
        <v>202</v>
      </c>
    </row>
    <row r="9303" spans="11:12">
      <c r="K9303" s="435">
        <v>29630</v>
      </c>
      <c r="L9303" t="s">
        <v>202</v>
      </c>
    </row>
    <row r="9304" spans="11:12">
      <c r="K9304" s="435">
        <v>29631</v>
      </c>
      <c r="L9304" t="s">
        <v>202</v>
      </c>
    </row>
    <row r="9305" spans="11:12">
      <c r="K9305" s="435">
        <v>29634</v>
      </c>
      <c r="L9305" t="s">
        <v>202</v>
      </c>
    </row>
    <row r="9306" spans="11:12">
      <c r="K9306" s="435">
        <v>29635</v>
      </c>
      <c r="L9306" t="s">
        <v>208</v>
      </c>
    </row>
    <row r="9307" spans="11:12">
      <c r="K9307" s="435">
        <v>29638</v>
      </c>
      <c r="L9307" t="s">
        <v>202</v>
      </c>
    </row>
    <row r="9308" spans="11:12">
      <c r="K9308" s="435">
        <v>29639</v>
      </c>
      <c r="L9308" t="s">
        <v>202</v>
      </c>
    </row>
    <row r="9309" spans="11:12">
      <c r="K9309" s="435">
        <v>29640</v>
      </c>
      <c r="L9309" t="s">
        <v>202</v>
      </c>
    </row>
    <row r="9310" spans="11:12">
      <c r="K9310" s="435">
        <v>29642</v>
      </c>
      <c r="L9310" t="s">
        <v>202</v>
      </c>
    </row>
    <row r="9311" spans="11:12">
      <c r="K9311" s="435">
        <v>29643</v>
      </c>
      <c r="L9311" t="s">
        <v>202</v>
      </c>
    </row>
    <row r="9312" spans="11:12">
      <c r="K9312" s="435">
        <v>29644</v>
      </c>
      <c r="L9312" t="s">
        <v>202</v>
      </c>
    </row>
    <row r="9313" spans="11:12">
      <c r="K9313" s="435">
        <v>29645</v>
      </c>
      <c r="L9313" t="s">
        <v>202</v>
      </c>
    </row>
    <row r="9314" spans="11:12">
      <c r="K9314" s="435">
        <v>29646</v>
      </c>
      <c r="L9314" t="s">
        <v>202</v>
      </c>
    </row>
    <row r="9315" spans="11:12">
      <c r="K9315" s="435">
        <v>29649</v>
      </c>
      <c r="L9315" t="s">
        <v>202</v>
      </c>
    </row>
    <row r="9316" spans="11:12">
      <c r="K9316" s="435">
        <v>29650</v>
      </c>
      <c r="L9316" t="s">
        <v>202</v>
      </c>
    </row>
    <row r="9317" spans="11:12">
      <c r="K9317" s="435">
        <v>29651</v>
      </c>
      <c r="L9317" t="s">
        <v>202</v>
      </c>
    </row>
    <row r="9318" spans="11:12">
      <c r="K9318" s="435">
        <v>29653</v>
      </c>
      <c r="L9318" t="s">
        <v>202</v>
      </c>
    </row>
    <row r="9319" spans="11:12">
      <c r="K9319" s="435">
        <v>29654</v>
      </c>
      <c r="L9319" t="s">
        <v>202</v>
      </c>
    </row>
    <row r="9320" spans="11:12">
      <c r="K9320" s="435">
        <v>29655</v>
      </c>
      <c r="L9320" t="s">
        <v>202</v>
      </c>
    </row>
    <row r="9321" spans="11:12">
      <c r="K9321" s="435">
        <v>29657</v>
      </c>
      <c r="L9321" t="s">
        <v>202</v>
      </c>
    </row>
    <row r="9322" spans="11:12">
      <c r="K9322" s="435">
        <v>29658</v>
      </c>
      <c r="L9322" t="s">
        <v>202</v>
      </c>
    </row>
    <row r="9323" spans="11:12">
      <c r="K9323" s="435">
        <v>29659</v>
      </c>
      <c r="L9323" t="s">
        <v>202</v>
      </c>
    </row>
    <row r="9324" spans="11:12">
      <c r="K9324" s="435">
        <v>29661</v>
      </c>
      <c r="L9324" t="s">
        <v>208</v>
      </c>
    </row>
    <row r="9325" spans="11:12">
      <c r="K9325" s="435">
        <v>29662</v>
      </c>
      <c r="L9325" t="s">
        <v>202</v>
      </c>
    </row>
    <row r="9326" spans="11:12">
      <c r="K9326" s="435">
        <v>29664</v>
      </c>
      <c r="L9326" t="s">
        <v>208</v>
      </c>
    </row>
    <row r="9327" spans="11:12">
      <c r="K9327" s="435">
        <v>29665</v>
      </c>
      <c r="L9327" t="s">
        <v>202</v>
      </c>
    </row>
    <row r="9328" spans="11:12">
      <c r="K9328" s="435">
        <v>29666</v>
      </c>
      <c r="L9328" t="s">
        <v>202</v>
      </c>
    </row>
    <row r="9329" spans="11:12">
      <c r="K9329" s="435">
        <v>29667</v>
      </c>
      <c r="L9329" t="s">
        <v>202</v>
      </c>
    </row>
    <row r="9330" spans="11:12">
      <c r="K9330" s="435">
        <v>29669</v>
      </c>
      <c r="L9330" t="s">
        <v>202</v>
      </c>
    </row>
    <row r="9331" spans="11:12">
      <c r="K9331" s="435">
        <v>29670</v>
      </c>
      <c r="L9331" t="s">
        <v>202</v>
      </c>
    </row>
    <row r="9332" spans="11:12">
      <c r="K9332" s="435">
        <v>29671</v>
      </c>
      <c r="L9332" t="s">
        <v>202</v>
      </c>
    </row>
    <row r="9333" spans="11:12">
      <c r="K9333" s="435">
        <v>29672</v>
      </c>
      <c r="L9333" t="s">
        <v>202</v>
      </c>
    </row>
    <row r="9334" spans="11:12">
      <c r="K9334" s="435">
        <v>29673</v>
      </c>
      <c r="L9334" t="s">
        <v>202</v>
      </c>
    </row>
    <row r="9335" spans="11:12">
      <c r="K9335" s="435">
        <v>29676</v>
      </c>
      <c r="L9335" t="s">
        <v>202</v>
      </c>
    </row>
    <row r="9336" spans="11:12">
      <c r="K9336" s="435">
        <v>29678</v>
      </c>
      <c r="L9336" t="s">
        <v>202</v>
      </c>
    </row>
    <row r="9337" spans="11:12">
      <c r="K9337" s="435">
        <v>29680</v>
      </c>
      <c r="L9337" t="s">
        <v>202</v>
      </c>
    </row>
    <row r="9338" spans="11:12">
      <c r="K9338" s="435">
        <v>29681</v>
      </c>
      <c r="L9338" t="s">
        <v>202</v>
      </c>
    </row>
    <row r="9339" spans="11:12">
      <c r="K9339" s="435">
        <v>29682</v>
      </c>
      <c r="L9339" t="s">
        <v>202</v>
      </c>
    </row>
    <row r="9340" spans="11:12">
      <c r="K9340" s="435">
        <v>29683</v>
      </c>
      <c r="L9340" t="s">
        <v>202</v>
      </c>
    </row>
    <row r="9341" spans="11:12">
      <c r="K9341" s="435">
        <v>29684</v>
      </c>
      <c r="L9341" t="s">
        <v>202</v>
      </c>
    </row>
    <row r="9342" spans="11:12">
      <c r="K9342" s="435">
        <v>29685</v>
      </c>
      <c r="L9342" t="s">
        <v>208</v>
      </c>
    </row>
    <row r="9343" spans="11:12">
      <c r="K9343" s="435">
        <v>29686</v>
      </c>
      <c r="L9343" t="s">
        <v>208</v>
      </c>
    </row>
    <row r="9344" spans="11:12">
      <c r="K9344" s="435">
        <v>29687</v>
      </c>
      <c r="L9344" t="s">
        <v>202</v>
      </c>
    </row>
    <row r="9345" spans="11:12">
      <c r="K9345" s="435">
        <v>29689</v>
      </c>
      <c r="L9345" t="s">
        <v>202</v>
      </c>
    </row>
    <row r="9346" spans="11:12">
      <c r="K9346" s="435">
        <v>29690</v>
      </c>
      <c r="L9346" t="s">
        <v>202</v>
      </c>
    </row>
    <row r="9347" spans="11:12">
      <c r="K9347" s="435">
        <v>29691</v>
      </c>
      <c r="L9347" t="s">
        <v>202</v>
      </c>
    </row>
    <row r="9348" spans="11:12">
      <c r="K9348" s="435">
        <v>29692</v>
      </c>
      <c r="L9348" t="s">
        <v>202</v>
      </c>
    </row>
    <row r="9349" spans="11:12">
      <c r="K9349" s="435">
        <v>29693</v>
      </c>
      <c r="L9349" t="s">
        <v>202</v>
      </c>
    </row>
    <row r="9350" spans="11:12">
      <c r="K9350" s="435">
        <v>29696</v>
      </c>
      <c r="L9350" t="s">
        <v>202</v>
      </c>
    </row>
    <row r="9351" spans="11:12">
      <c r="K9351" s="435">
        <v>29697</v>
      </c>
      <c r="L9351" t="s">
        <v>202</v>
      </c>
    </row>
    <row r="9352" spans="11:12">
      <c r="K9352" s="435">
        <v>29702</v>
      </c>
      <c r="L9352" t="s">
        <v>202</v>
      </c>
    </row>
    <row r="9353" spans="11:12">
      <c r="K9353" s="435">
        <v>29704</v>
      </c>
      <c r="L9353" t="s">
        <v>202</v>
      </c>
    </row>
    <row r="9354" spans="11:12">
      <c r="K9354" s="435">
        <v>29706</v>
      </c>
      <c r="L9354" t="s">
        <v>202</v>
      </c>
    </row>
    <row r="9355" spans="11:12">
      <c r="K9355" s="435">
        <v>29707</v>
      </c>
      <c r="L9355" t="s">
        <v>202</v>
      </c>
    </row>
    <row r="9356" spans="11:12">
      <c r="K9356" s="435">
        <v>29708</v>
      </c>
      <c r="L9356" t="s">
        <v>202</v>
      </c>
    </row>
    <row r="9357" spans="11:12">
      <c r="K9357" s="435">
        <v>29709</v>
      </c>
      <c r="L9357" t="s">
        <v>202</v>
      </c>
    </row>
    <row r="9358" spans="11:12">
      <c r="K9358" s="435">
        <v>29710</v>
      </c>
      <c r="L9358" t="s">
        <v>202</v>
      </c>
    </row>
    <row r="9359" spans="11:12">
      <c r="K9359" s="435">
        <v>29712</v>
      </c>
      <c r="L9359" t="s">
        <v>202</v>
      </c>
    </row>
    <row r="9360" spans="11:12">
      <c r="K9360" s="435">
        <v>29714</v>
      </c>
      <c r="L9360" t="s">
        <v>202</v>
      </c>
    </row>
    <row r="9361" spans="11:12">
      <c r="K9361" s="435">
        <v>29715</v>
      </c>
      <c r="L9361" t="s">
        <v>202</v>
      </c>
    </row>
    <row r="9362" spans="11:12">
      <c r="K9362" s="435">
        <v>29717</v>
      </c>
      <c r="L9362" t="s">
        <v>202</v>
      </c>
    </row>
    <row r="9363" spans="11:12">
      <c r="K9363" s="435">
        <v>29718</v>
      </c>
      <c r="L9363" t="s">
        <v>202</v>
      </c>
    </row>
    <row r="9364" spans="11:12">
      <c r="K9364" s="435">
        <v>29720</v>
      </c>
      <c r="L9364" t="s">
        <v>202</v>
      </c>
    </row>
    <row r="9365" spans="11:12">
      <c r="K9365" s="435">
        <v>29724</v>
      </c>
      <c r="L9365" t="s">
        <v>202</v>
      </c>
    </row>
    <row r="9366" spans="11:12">
      <c r="K9366" s="435">
        <v>29726</v>
      </c>
      <c r="L9366" t="s">
        <v>202</v>
      </c>
    </row>
    <row r="9367" spans="11:12">
      <c r="K9367" s="435">
        <v>29727</v>
      </c>
      <c r="L9367" t="s">
        <v>202</v>
      </c>
    </row>
    <row r="9368" spans="11:12">
      <c r="K9368" s="435">
        <v>29728</v>
      </c>
      <c r="L9368" t="s">
        <v>202</v>
      </c>
    </row>
    <row r="9369" spans="11:12">
      <c r="K9369" s="435">
        <v>29729</v>
      </c>
      <c r="L9369" t="s">
        <v>202</v>
      </c>
    </row>
    <row r="9370" spans="11:12">
      <c r="K9370" s="435">
        <v>29730</v>
      </c>
      <c r="L9370" t="s">
        <v>202</v>
      </c>
    </row>
    <row r="9371" spans="11:12">
      <c r="K9371" s="435">
        <v>29732</v>
      </c>
      <c r="L9371" t="s">
        <v>202</v>
      </c>
    </row>
    <row r="9372" spans="11:12">
      <c r="K9372" s="435">
        <v>29733</v>
      </c>
      <c r="L9372" t="s">
        <v>202</v>
      </c>
    </row>
    <row r="9373" spans="11:12">
      <c r="K9373" s="435">
        <v>29741</v>
      </c>
      <c r="L9373" t="s">
        <v>202</v>
      </c>
    </row>
    <row r="9374" spans="11:12">
      <c r="K9374" s="435">
        <v>29742</v>
      </c>
      <c r="L9374" t="s">
        <v>202</v>
      </c>
    </row>
    <row r="9375" spans="11:12">
      <c r="K9375" s="435">
        <v>29743</v>
      </c>
      <c r="L9375" t="s">
        <v>202</v>
      </c>
    </row>
    <row r="9376" spans="11:12">
      <c r="K9376" s="435">
        <v>29745</v>
      </c>
      <c r="L9376" t="s">
        <v>202</v>
      </c>
    </row>
    <row r="9377" spans="11:12">
      <c r="K9377" s="435">
        <v>29801</v>
      </c>
      <c r="L9377" t="s">
        <v>202</v>
      </c>
    </row>
    <row r="9378" spans="11:12">
      <c r="K9378" s="435">
        <v>29803</v>
      </c>
      <c r="L9378" t="s">
        <v>202</v>
      </c>
    </row>
    <row r="9379" spans="11:12">
      <c r="K9379" s="435">
        <v>29805</v>
      </c>
      <c r="L9379" t="s">
        <v>202</v>
      </c>
    </row>
    <row r="9380" spans="11:12">
      <c r="K9380" s="435">
        <v>29809</v>
      </c>
      <c r="L9380" t="s">
        <v>202</v>
      </c>
    </row>
    <row r="9381" spans="11:12">
      <c r="K9381" s="435">
        <v>29810</v>
      </c>
      <c r="L9381" t="s">
        <v>202</v>
      </c>
    </row>
    <row r="9382" spans="11:12">
      <c r="K9382" s="435">
        <v>29812</v>
      </c>
      <c r="L9382" t="s">
        <v>202</v>
      </c>
    </row>
    <row r="9383" spans="11:12">
      <c r="K9383" s="435">
        <v>29816</v>
      </c>
      <c r="L9383" t="s">
        <v>202</v>
      </c>
    </row>
    <row r="9384" spans="11:12">
      <c r="K9384" s="435">
        <v>29817</v>
      </c>
      <c r="L9384" t="s">
        <v>202</v>
      </c>
    </row>
    <row r="9385" spans="11:12">
      <c r="K9385" s="435">
        <v>29819</v>
      </c>
      <c r="L9385" t="s">
        <v>202</v>
      </c>
    </row>
    <row r="9386" spans="11:12">
      <c r="K9386" s="435">
        <v>29821</v>
      </c>
      <c r="L9386" t="s">
        <v>202</v>
      </c>
    </row>
    <row r="9387" spans="11:12">
      <c r="K9387" s="435">
        <v>29824</v>
      </c>
      <c r="L9387" t="s">
        <v>202</v>
      </c>
    </row>
    <row r="9388" spans="11:12">
      <c r="K9388" s="435">
        <v>29826</v>
      </c>
      <c r="L9388" t="s">
        <v>202</v>
      </c>
    </row>
    <row r="9389" spans="11:12">
      <c r="K9389" s="435">
        <v>29827</v>
      </c>
      <c r="L9389" t="s">
        <v>202</v>
      </c>
    </row>
    <row r="9390" spans="11:12">
      <c r="K9390" s="435">
        <v>29828</v>
      </c>
      <c r="L9390" t="s">
        <v>202</v>
      </c>
    </row>
    <row r="9391" spans="11:12">
      <c r="K9391" s="435">
        <v>29829</v>
      </c>
      <c r="L9391" t="s">
        <v>202</v>
      </c>
    </row>
    <row r="9392" spans="11:12">
      <c r="K9392" s="435">
        <v>29831</v>
      </c>
      <c r="L9392" t="s">
        <v>202</v>
      </c>
    </row>
    <row r="9393" spans="11:12">
      <c r="K9393" s="435">
        <v>29832</v>
      </c>
      <c r="L9393" t="s">
        <v>202</v>
      </c>
    </row>
    <row r="9394" spans="11:12">
      <c r="K9394" s="435">
        <v>29834</v>
      </c>
      <c r="L9394" t="s">
        <v>202</v>
      </c>
    </row>
    <row r="9395" spans="11:12">
      <c r="K9395" s="435">
        <v>29835</v>
      </c>
      <c r="L9395" t="s">
        <v>202</v>
      </c>
    </row>
    <row r="9396" spans="11:12">
      <c r="K9396" s="435">
        <v>29836</v>
      </c>
      <c r="L9396" t="s">
        <v>202</v>
      </c>
    </row>
    <row r="9397" spans="11:12">
      <c r="K9397" s="435">
        <v>29838</v>
      </c>
      <c r="L9397" t="s">
        <v>202</v>
      </c>
    </row>
    <row r="9398" spans="11:12">
      <c r="K9398" s="435">
        <v>29840</v>
      </c>
      <c r="L9398" t="s">
        <v>202</v>
      </c>
    </row>
    <row r="9399" spans="11:12">
      <c r="K9399" s="435">
        <v>29841</v>
      </c>
      <c r="L9399" t="s">
        <v>202</v>
      </c>
    </row>
    <row r="9400" spans="11:12">
      <c r="K9400" s="435">
        <v>29842</v>
      </c>
      <c r="L9400" t="s">
        <v>202</v>
      </c>
    </row>
    <row r="9401" spans="11:12">
      <c r="K9401" s="435">
        <v>29843</v>
      </c>
      <c r="L9401" t="s">
        <v>202</v>
      </c>
    </row>
    <row r="9402" spans="11:12">
      <c r="K9402" s="435">
        <v>29844</v>
      </c>
      <c r="L9402" t="s">
        <v>202</v>
      </c>
    </row>
    <row r="9403" spans="11:12">
      <c r="K9403" s="435">
        <v>29845</v>
      </c>
      <c r="L9403" t="s">
        <v>202</v>
      </c>
    </row>
    <row r="9404" spans="11:12">
      <c r="K9404" s="435">
        <v>29847</v>
      </c>
      <c r="L9404" t="s">
        <v>202</v>
      </c>
    </row>
    <row r="9405" spans="11:12">
      <c r="K9405" s="435">
        <v>29848</v>
      </c>
      <c r="L9405" t="s">
        <v>202</v>
      </c>
    </row>
    <row r="9406" spans="11:12">
      <c r="K9406" s="435">
        <v>29849</v>
      </c>
      <c r="L9406" t="s">
        <v>202</v>
      </c>
    </row>
    <row r="9407" spans="11:12">
      <c r="K9407" s="435">
        <v>29850</v>
      </c>
      <c r="L9407" t="s">
        <v>202</v>
      </c>
    </row>
    <row r="9408" spans="11:12">
      <c r="K9408" s="435">
        <v>29851</v>
      </c>
      <c r="L9408" t="s">
        <v>202</v>
      </c>
    </row>
    <row r="9409" spans="11:12">
      <c r="K9409" s="435">
        <v>29853</v>
      </c>
      <c r="L9409" t="s">
        <v>202</v>
      </c>
    </row>
    <row r="9410" spans="11:12">
      <c r="K9410" s="435">
        <v>29856</v>
      </c>
      <c r="L9410" t="s">
        <v>202</v>
      </c>
    </row>
    <row r="9411" spans="11:12">
      <c r="K9411" s="435">
        <v>29860</v>
      </c>
      <c r="L9411" t="s">
        <v>202</v>
      </c>
    </row>
    <row r="9412" spans="11:12">
      <c r="K9412" s="435">
        <v>29899</v>
      </c>
      <c r="L9412" t="s">
        <v>202</v>
      </c>
    </row>
    <row r="9413" spans="11:12">
      <c r="K9413" s="435">
        <v>29902</v>
      </c>
      <c r="L9413" t="s">
        <v>202</v>
      </c>
    </row>
    <row r="9414" spans="11:12">
      <c r="K9414" s="435">
        <v>29904</v>
      </c>
      <c r="L9414" t="s">
        <v>202</v>
      </c>
    </row>
    <row r="9415" spans="11:12">
      <c r="K9415" s="435">
        <v>29905</v>
      </c>
      <c r="L9415" t="s">
        <v>202</v>
      </c>
    </row>
    <row r="9416" spans="11:12">
      <c r="K9416" s="435">
        <v>29906</v>
      </c>
      <c r="L9416" t="s">
        <v>202</v>
      </c>
    </row>
    <row r="9417" spans="11:12">
      <c r="K9417" s="435">
        <v>29907</v>
      </c>
      <c r="L9417" t="s">
        <v>202</v>
      </c>
    </row>
    <row r="9418" spans="11:12">
      <c r="K9418" s="435">
        <v>29909</v>
      </c>
      <c r="L9418" t="s">
        <v>202</v>
      </c>
    </row>
    <row r="9419" spans="11:12">
      <c r="K9419" s="435">
        <v>29910</v>
      </c>
      <c r="L9419" t="s">
        <v>202</v>
      </c>
    </row>
    <row r="9420" spans="11:12">
      <c r="K9420" s="435">
        <v>29911</v>
      </c>
      <c r="L9420" t="s">
        <v>202</v>
      </c>
    </row>
    <row r="9421" spans="11:12">
      <c r="K9421" s="435">
        <v>29912</v>
      </c>
      <c r="L9421" t="s">
        <v>202</v>
      </c>
    </row>
    <row r="9422" spans="11:12">
      <c r="K9422" s="435">
        <v>29915</v>
      </c>
      <c r="L9422" t="s">
        <v>198</v>
      </c>
    </row>
    <row r="9423" spans="11:12">
      <c r="K9423" s="435">
        <v>29916</v>
      </c>
      <c r="L9423" t="s">
        <v>202</v>
      </c>
    </row>
    <row r="9424" spans="11:12">
      <c r="K9424" s="435">
        <v>29918</v>
      </c>
      <c r="L9424" t="s">
        <v>202</v>
      </c>
    </row>
    <row r="9425" spans="11:12">
      <c r="K9425" s="435">
        <v>29920</v>
      </c>
      <c r="L9425" t="s">
        <v>202</v>
      </c>
    </row>
    <row r="9426" spans="11:12">
      <c r="K9426" s="435">
        <v>29921</v>
      </c>
      <c r="L9426" t="s">
        <v>202</v>
      </c>
    </row>
    <row r="9427" spans="11:12">
      <c r="K9427" s="435">
        <v>29922</v>
      </c>
      <c r="L9427" t="s">
        <v>202</v>
      </c>
    </row>
    <row r="9428" spans="11:12">
      <c r="K9428" s="435">
        <v>29923</v>
      </c>
      <c r="L9428" t="s">
        <v>202</v>
      </c>
    </row>
    <row r="9429" spans="11:12">
      <c r="K9429" s="435">
        <v>29924</v>
      </c>
      <c r="L9429" t="s">
        <v>202</v>
      </c>
    </row>
    <row r="9430" spans="11:12">
      <c r="K9430" s="435">
        <v>29926</v>
      </c>
      <c r="L9430" t="s">
        <v>202</v>
      </c>
    </row>
    <row r="9431" spans="11:12">
      <c r="K9431" s="435">
        <v>29927</v>
      </c>
      <c r="L9431" t="s">
        <v>198</v>
      </c>
    </row>
    <row r="9432" spans="11:12">
      <c r="K9432" s="435">
        <v>29928</v>
      </c>
      <c r="L9432" t="s">
        <v>202</v>
      </c>
    </row>
    <row r="9433" spans="11:12">
      <c r="K9433" s="435">
        <v>29929</v>
      </c>
      <c r="L9433" t="s">
        <v>202</v>
      </c>
    </row>
    <row r="9434" spans="11:12">
      <c r="K9434" s="435">
        <v>29932</v>
      </c>
      <c r="L9434" t="s">
        <v>202</v>
      </c>
    </row>
    <row r="9435" spans="11:12">
      <c r="K9435" s="435">
        <v>29934</v>
      </c>
      <c r="L9435" t="s">
        <v>202</v>
      </c>
    </row>
    <row r="9436" spans="11:12">
      <c r="K9436" s="435">
        <v>29935</v>
      </c>
      <c r="L9436" t="s">
        <v>202</v>
      </c>
    </row>
    <row r="9437" spans="11:12">
      <c r="K9437" s="435">
        <v>29936</v>
      </c>
      <c r="L9437" t="s">
        <v>202</v>
      </c>
    </row>
    <row r="9438" spans="11:12">
      <c r="K9438" s="435">
        <v>29939</v>
      </c>
      <c r="L9438" t="s">
        <v>202</v>
      </c>
    </row>
    <row r="9439" spans="11:12">
      <c r="K9439" s="435">
        <v>29940</v>
      </c>
      <c r="L9439" t="s">
        <v>202</v>
      </c>
    </row>
    <row r="9440" spans="11:12">
      <c r="K9440" s="435">
        <v>29941</v>
      </c>
      <c r="L9440" t="s">
        <v>202</v>
      </c>
    </row>
    <row r="9441" spans="11:12">
      <c r="K9441" s="435">
        <v>29943</v>
      </c>
      <c r="L9441" t="s">
        <v>202</v>
      </c>
    </row>
    <row r="9442" spans="11:12">
      <c r="K9442" s="435">
        <v>29944</v>
      </c>
      <c r="L9442" t="s">
        <v>202</v>
      </c>
    </row>
    <row r="9443" spans="11:12">
      <c r="K9443" s="435">
        <v>29945</v>
      </c>
      <c r="L9443" t="s">
        <v>202</v>
      </c>
    </row>
    <row r="9444" spans="11:12">
      <c r="K9444" s="435">
        <v>30002</v>
      </c>
      <c r="L9444" t="s">
        <v>202</v>
      </c>
    </row>
    <row r="9445" spans="11:12">
      <c r="K9445" s="435">
        <v>30004</v>
      </c>
      <c r="L9445" t="s">
        <v>202</v>
      </c>
    </row>
    <row r="9446" spans="11:12">
      <c r="K9446" s="435">
        <v>30005</v>
      </c>
      <c r="L9446" t="s">
        <v>202</v>
      </c>
    </row>
    <row r="9447" spans="11:12">
      <c r="K9447" s="435">
        <v>30008</v>
      </c>
      <c r="L9447" t="s">
        <v>202</v>
      </c>
    </row>
    <row r="9448" spans="11:12">
      <c r="K9448" s="435">
        <v>30009</v>
      </c>
      <c r="L9448" t="s">
        <v>202</v>
      </c>
    </row>
    <row r="9449" spans="11:12">
      <c r="K9449" s="435">
        <v>30011</v>
      </c>
      <c r="L9449" t="s">
        <v>202</v>
      </c>
    </row>
    <row r="9450" spans="11:12">
      <c r="K9450" s="435">
        <v>30012</v>
      </c>
      <c r="L9450" t="s">
        <v>202</v>
      </c>
    </row>
    <row r="9451" spans="11:12">
      <c r="K9451" s="435">
        <v>30013</v>
      </c>
      <c r="L9451" t="s">
        <v>202</v>
      </c>
    </row>
    <row r="9452" spans="11:12">
      <c r="K9452" s="435">
        <v>30014</v>
      </c>
      <c r="L9452" t="s">
        <v>202</v>
      </c>
    </row>
    <row r="9453" spans="11:12">
      <c r="K9453" s="435">
        <v>30016</v>
      </c>
      <c r="L9453" t="s">
        <v>202</v>
      </c>
    </row>
    <row r="9454" spans="11:12">
      <c r="K9454" s="435">
        <v>30017</v>
      </c>
      <c r="L9454" t="s">
        <v>202</v>
      </c>
    </row>
    <row r="9455" spans="11:12">
      <c r="K9455" s="435">
        <v>30019</v>
      </c>
      <c r="L9455" t="s">
        <v>202</v>
      </c>
    </row>
    <row r="9456" spans="11:12">
      <c r="K9456" s="435">
        <v>30021</v>
      </c>
      <c r="L9456" t="s">
        <v>202</v>
      </c>
    </row>
    <row r="9457" spans="11:12">
      <c r="K9457" s="435">
        <v>30022</v>
      </c>
      <c r="L9457" t="s">
        <v>202</v>
      </c>
    </row>
    <row r="9458" spans="11:12">
      <c r="K9458" s="435">
        <v>30024</v>
      </c>
      <c r="L9458" t="s">
        <v>202</v>
      </c>
    </row>
    <row r="9459" spans="11:12">
      <c r="K9459" s="435">
        <v>30025</v>
      </c>
      <c r="L9459" t="s">
        <v>202</v>
      </c>
    </row>
    <row r="9460" spans="11:12">
      <c r="K9460" s="435">
        <v>30028</v>
      </c>
      <c r="L9460" t="s">
        <v>202</v>
      </c>
    </row>
    <row r="9461" spans="11:12">
      <c r="K9461" s="435">
        <v>30030</v>
      </c>
      <c r="L9461" t="s">
        <v>202</v>
      </c>
    </row>
    <row r="9462" spans="11:12">
      <c r="K9462" s="435">
        <v>30032</v>
      </c>
      <c r="L9462" t="s">
        <v>202</v>
      </c>
    </row>
    <row r="9463" spans="11:12">
      <c r="K9463" s="435">
        <v>30033</v>
      </c>
      <c r="L9463" t="s">
        <v>202</v>
      </c>
    </row>
    <row r="9464" spans="11:12">
      <c r="K9464" s="435">
        <v>30034</v>
      </c>
      <c r="L9464" t="s">
        <v>202</v>
      </c>
    </row>
    <row r="9465" spans="11:12">
      <c r="K9465" s="435">
        <v>30035</v>
      </c>
      <c r="L9465" t="s">
        <v>202</v>
      </c>
    </row>
    <row r="9466" spans="11:12">
      <c r="K9466" s="435">
        <v>30038</v>
      </c>
      <c r="L9466" t="s">
        <v>202</v>
      </c>
    </row>
    <row r="9467" spans="11:12">
      <c r="K9467" s="435">
        <v>30039</v>
      </c>
      <c r="L9467" t="s">
        <v>202</v>
      </c>
    </row>
    <row r="9468" spans="11:12">
      <c r="K9468" s="435">
        <v>30040</v>
      </c>
      <c r="L9468" t="s">
        <v>202</v>
      </c>
    </row>
    <row r="9469" spans="11:12">
      <c r="K9469" s="435">
        <v>30041</v>
      </c>
      <c r="L9469" t="s">
        <v>202</v>
      </c>
    </row>
    <row r="9470" spans="11:12">
      <c r="K9470" s="435">
        <v>30043</v>
      </c>
      <c r="L9470" t="s">
        <v>202</v>
      </c>
    </row>
    <row r="9471" spans="11:12">
      <c r="K9471" s="435">
        <v>30044</v>
      </c>
      <c r="L9471" t="s">
        <v>202</v>
      </c>
    </row>
    <row r="9472" spans="11:12">
      <c r="K9472" s="435">
        <v>30045</v>
      </c>
      <c r="L9472" t="s">
        <v>202</v>
      </c>
    </row>
    <row r="9473" spans="11:12">
      <c r="K9473" s="435">
        <v>30046</v>
      </c>
      <c r="L9473" t="s">
        <v>202</v>
      </c>
    </row>
    <row r="9474" spans="11:12">
      <c r="K9474" s="435">
        <v>30047</v>
      </c>
      <c r="L9474" t="s">
        <v>202</v>
      </c>
    </row>
    <row r="9475" spans="11:12">
      <c r="K9475" s="435">
        <v>30052</v>
      </c>
      <c r="L9475" t="s">
        <v>202</v>
      </c>
    </row>
    <row r="9476" spans="11:12">
      <c r="K9476" s="435">
        <v>30054</v>
      </c>
      <c r="L9476" t="s">
        <v>202</v>
      </c>
    </row>
    <row r="9477" spans="11:12">
      <c r="K9477" s="435">
        <v>30055</v>
      </c>
      <c r="L9477" t="s">
        <v>202</v>
      </c>
    </row>
    <row r="9478" spans="11:12">
      <c r="K9478" s="435">
        <v>30056</v>
      </c>
      <c r="L9478" t="s">
        <v>202</v>
      </c>
    </row>
    <row r="9479" spans="11:12">
      <c r="K9479" s="435">
        <v>30058</v>
      </c>
      <c r="L9479" t="s">
        <v>202</v>
      </c>
    </row>
    <row r="9480" spans="11:12">
      <c r="K9480" s="435">
        <v>30060</v>
      </c>
      <c r="L9480" t="s">
        <v>202</v>
      </c>
    </row>
    <row r="9481" spans="11:12">
      <c r="K9481" s="435">
        <v>30062</v>
      </c>
      <c r="L9481" t="s">
        <v>202</v>
      </c>
    </row>
    <row r="9482" spans="11:12">
      <c r="K9482" s="435">
        <v>30064</v>
      </c>
      <c r="L9482" t="s">
        <v>202</v>
      </c>
    </row>
    <row r="9483" spans="11:12">
      <c r="K9483" s="435">
        <v>30066</v>
      </c>
      <c r="L9483" t="s">
        <v>202</v>
      </c>
    </row>
    <row r="9484" spans="11:12">
      <c r="K9484" s="435">
        <v>30067</v>
      </c>
      <c r="L9484" t="s">
        <v>202</v>
      </c>
    </row>
    <row r="9485" spans="11:12">
      <c r="K9485" s="435">
        <v>30068</v>
      </c>
      <c r="L9485" t="s">
        <v>202</v>
      </c>
    </row>
    <row r="9486" spans="11:12">
      <c r="K9486" s="435">
        <v>30070</v>
      </c>
      <c r="L9486" t="s">
        <v>202</v>
      </c>
    </row>
    <row r="9487" spans="11:12">
      <c r="K9487" s="435">
        <v>30071</v>
      </c>
      <c r="L9487" t="s">
        <v>202</v>
      </c>
    </row>
    <row r="9488" spans="11:12">
      <c r="K9488" s="435">
        <v>30072</v>
      </c>
      <c r="L9488" t="s">
        <v>202</v>
      </c>
    </row>
    <row r="9489" spans="11:12">
      <c r="K9489" s="435">
        <v>30075</v>
      </c>
      <c r="L9489" t="s">
        <v>202</v>
      </c>
    </row>
    <row r="9490" spans="11:12">
      <c r="K9490" s="435">
        <v>30076</v>
      </c>
      <c r="L9490" t="s">
        <v>202</v>
      </c>
    </row>
    <row r="9491" spans="11:12">
      <c r="K9491" s="435">
        <v>30078</v>
      </c>
      <c r="L9491" t="s">
        <v>202</v>
      </c>
    </row>
    <row r="9492" spans="11:12">
      <c r="K9492" s="435">
        <v>30079</v>
      </c>
      <c r="L9492" t="s">
        <v>202</v>
      </c>
    </row>
    <row r="9493" spans="11:12">
      <c r="K9493" s="435">
        <v>30080</v>
      </c>
      <c r="L9493" t="s">
        <v>202</v>
      </c>
    </row>
    <row r="9494" spans="11:12">
      <c r="K9494" s="435">
        <v>30082</v>
      </c>
      <c r="L9494" t="s">
        <v>202</v>
      </c>
    </row>
    <row r="9495" spans="11:12">
      <c r="K9495" s="435">
        <v>30083</v>
      </c>
      <c r="L9495" t="s">
        <v>202</v>
      </c>
    </row>
    <row r="9496" spans="11:12">
      <c r="K9496" s="435">
        <v>30084</v>
      </c>
      <c r="L9496" t="s">
        <v>202</v>
      </c>
    </row>
    <row r="9497" spans="11:12">
      <c r="K9497" s="435">
        <v>30087</v>
      </c>
      <c r="L9497" t="s">
        <v>202</v>
      </c>
    </row>
    <row r="9498" spans="11:12">
      <c r="K9498" s="435">
        <v>30088</v>
      </c>
      <c r="L9498" t="s">
        <v>202</v>
      </c>
    </row>
    <row r="9499" spans="11:12">
      <c r="K9499" s="435">
        <v>30092</v>
      </c>
      <c r="L9499" t="s">
        <v>202</v>
      </c>
    </row>
    <row r="9500" spans="11:12">
      <c r="K9500" s="435">
        <v>30093</v>
      </c>
      <c r="L9500" t="s">
        <v>202</v>
      </c>
    </row>
    <row r="9501" spans="11:12">
      <c r="K9501" s="435">
        <v>30094</v>
      </c>
      <c r="L9501" t="s">
        <v>202</v>
      </c>
    </row>
    <row r="9502" spans="11:12">
      <c r="K9502" s="435">
        <v>30096</v>
      </c>
      <c r="L9502" t="s">
        <v>202</v>
      </c>
    </row>
    <row r="9503" spans="11:12">
      <c r="K9503" s="435">
        <v>30097</v>
      </c>
      <c r="L9503" t="s">
        <v>202</v>
      </c>
    </row>
    <row r="9504" spans="11:12">
      <c r="K9504" s="435">
        <v>30101</v>
      </c>
      <c r="L9504" t="s">
        <v>202</v>
      </c>
    </row>
    <row r="9505" spans="11:12">
      <c r="K9505" s="435">
        <v>30102</v>
      </c>
      <c r="L9505" t="s">
        <v>202</v>
      </c>
    </row>
    <row r="9506" spans="11:12">
      <c r="K9506" s="435">
        <v>30103</v>
      </c>
      <c r="L9506" t="s">
        <v>208</v>
      </c>
    </row>
    <row r="9507" spans="11:12">
      <c r="K9507" s="435">
        <v>30104</v>
      </c>
      <c r="L9507" t="s">
        <v>208</v>
      </c>
    </row>
    <row r="9508" spans="11:12">
      <c r="K9508" s="435">
        <v>30105</v>
      </c>
      <c r="L9508" t="s">
        <v>208</v>
      </c>
    </row>
    <row r="9509" spans="11:12">
      <c r="K9509" s="435">
        <v>30106</v>
      </c>
      <c r="L9509" t="s">
        <v>202</v>
      </c>
    </row>
    <row r="9510" spans="11:12">
      <c r="K9510" s="435">
        <v>30107</v>
      </c>
      <c r="L9510" t="s">
        <v>202</v>
      </c>
    </row>
    <row r="9511" spans="11:12">
      <c r="K9511" s="435">
        <v>30108</v>
      </c>
      <c r="L9511" t="s">
        <v>202</v>
      </c>
    </row>
    <row r="9512" spans="11:12">
      <c r="K9512" s="435">
        <v>30110</v>
      </c>
      <c r="L9512" t="s">
        <v>202</v>
      </c>
    </row>
    <row r="9513" spans="11:12">
      <c r="K9513" s="435">
        <v>30113</v>
      </c>
      <c r="L9513" t="s">
        <v>202</v>
      </c>
    </row>
    <row r="9514" spans="11:12">
      <c r="K9514" s="435">
        <v>30114</v>
      </c>
      <c r="L9514" t="s">
        <v>202</v>
      </c>
    </row>
    <row r="9515" spans="11:12">
      <c r="K9515" s="435">
        <v>30115</v>
      </c>
      <c r="L9515" t="s">
        <v>202</v>
      </c>
    </row>
    <row r="9516" spans="11:12">
      <c r="K9516" s="435">
        <v>30116</v>
      </c>
      <c r="L9516" t="s">
        <v>202</v>
      </c>
    </row>
    <row r="9517" spans="11:12">
      <c r="K9517" s="435">
        <v>30117</v>
      </c>
      <c r="L9517" t="s">
        <v>202</v>
      </c>
    </row>
    <row r="9518" spans="11:12">
      <c r="K9518" s="435">
        <v>30118</v>
      </c>
      <c r="L9518" t="s">
        <v>202</v>
      </c>
    </row>
    <row r="9519" spans="11:12">
      <c r="K9519" s="435">
        <v>30120</v>
      </c>
      <c r="L9519" t="s">
        <v>208</v>
      </c>
    </row>
    <row r="9520" spans="11:12">
      <c r="K9520" s="435">
        <v>30121</v>
      </c>
      <c r="L9520" t="s">
        <v>202</v>
      </c>
    </row>
    <row r="9521" spans="11:12">
      <c r="K9521" s="435">
        <v>30122</v>
      </c>
      <c r="L9521" t="s">
        <v>202</v>
      </c>
    </row>
    <row r="9522" spans="11:12">
      <c r="K9522" s="435">
        <v>30124</v>
      </c>
      <c r="L9522" t="s">
        <v>208</v>
      </c>
    </row>
    <row r="9523" spans="11:12">
      <c r="K9523" s="435">
        <v>30125</v>
      </c>
      <c r="L9523" t="s">
        <v>202</v>
      </c>
    </row>
    <row r="9524" spans="11:12">
      <c r="K9524" s="435">
        <v>30126</v>
      </c>
      <c r="L9524" t="s">
        <v>202</v>
      </c>
    </row>
    <row r="9525" spans="11:12">
      <c r="K9525" s="435">
        <v>30127</v>
      </c>
      <c r="L9525" t="s">
        <v>202</v>
      </c>
    </row>
    <row r="9526" spans="11:12">
      <c r="K9526" s="435">
        <v>30132</v>
      </c>
      <c r="L9526" t="s">
        <v>202</v>
      </c>
    </row>
    <row r="9527" spans="11:12">
      <c r="K9527" s="435">
        <v>30134</v>
      </c>
      <c r="L9527" t="s">
        <v>202</v>
      </c>
    </row>
    <row r="9528" spans="11:12">
      <c r="K9528" s="435">
        <v>30135</v>
      </c>
      <c r="L9528" t="s">
        <v>202</v>
      </c>
    </row>
    <row r="9529" spans="11:12">
      <c r="K9529" s="435">
        <v>30137</v>
      </c>
      <c r="L9529" t="s">
        <v>202</v>
      </c>
    </row>
    <row r="9530" spans="11:12">
      <c r="K9530" s="435">
        <v>30139</v>
      </c>
      <c r="L9530" t="s">
        <v>202</v>
      </c>
    </row>
    <row r="9531" spans="11:12">
      <c r="K9531" s="435">
        <v>30141</v>
      </c>
      <c r="L9531" t="s">
        <v>202</v>
      </c>
    </row>
    <row r="9532" spans="11:12">
      <c r="K9532" s="435">
        <v>30143</v>
      </c>
      <c r="L9532" t="s">
        <v>202</v>
      </c>
    </row>
    <row r="9533" spans="11:12">
      <c r="K9533" s="435">
        <v>30144</v>
      </c>
      <c r="L9533" t="s">
        <v>202</v>
      </c>
    </row>
    <row r="9534" spans="11:12">
      <c r="K9534" s="435">
        <v>30145</v>
      </c>
      <c r="L9534" t="s">
        <v>208</v>
      </c>
    </row>
    <row r="9535" spans="11:12">
      <c r="K9535" s="435">
        <v>30147</v>
      </c>
      <c r="L9535" t="s">
        <v>208</v>
      </c>
    </row>
    <row r="9536" spans="11:12">
      <c r="K9536" s="435">
        <v>30148</v>
      </c>
      <c r="L9536" t="s">
        <v>202</v>
      </c>
    </row>
    <row r="9537" spans="11:12">
      <c r="K9537" s="435">
        <v>30149</v>
      </c>
      <c r="L9537" t="s">
        <v>208</v>
      </c>
    </row>
    <row r="9538" spans="11:12">
      <c r="K9538" s="435">
        <v>30152</v>
      </c>
      <c r="L9538" t="s">
        <v>202</v>
      </c>
    </row>
    <row r="9539" spans="11:12">
      <c r="K9539" s="435">
        <v>30153</v>
      </c>
      <c r="L9539" t="s">
        <v>202</v>
      </c>
    </row>
    <row r="9540" spans="11:12">
      <c r="K9540" s="435">
        <v>30157</v>
      </c>
      <c r="L9540" t="s">
        <v>202</v>
      </c>
    </row>
    <row r="9541" spans="11:12">
      <c r="K9541" s="435">
        <v>30161</v>
      </c>
      <c r="L9541" t="s">
        <v>208</v>
      </c>
    </row>
    <row r="9542" spans="11:12">
      <c r="K9542" s="435">
        <v>30164</v>
      </c>
      <c r="L9542" t="s">
        <v>202</v>
      </c>
    </row>
    <row r="9543" spans="11:12">
      <c r="K9543" s="435">
        <v>30165</v>
      </c>
      <c r="L9543" t="s">
        <v>208</v>
      </c>
    </row>
    <row r="9544" spans="11:12">
      <c r="K9544" s="435">
        <v>30168</v>
      </c>
      <c r="L9544" t="s">
        <v>202</v>
      </c>
    </row>
    <row r="9545" spans="11:12">
      <c r="K9545" s="435">
        <v>30170</v>
      </c>
      <c r="L9545" t="s">
        <v>202</v>
      </c>
    </row>
    <row r="9546" spans="11:12">
      <c r="K9546" s="435">
        <v>30171</v>
      </c>
      <c r="L9546" t="s">
        <v>202</v>
      </c>
    </row>
    <row r="9547" spans="11:12">
      <c r="K9547" s="435">
        <v>30173</v>
      </c>
      <c r="L9547" t="s">
        <v>208</v>
      </c>
    </row>
    <row r="9548" spans="11:12">
      <c r="K9548" s="435">
        <v>30175</v>
      </c>
      <c r="L9548" t="s">
        <v>208</v>
      </c>
    </row>
    <row r="9549" spans="11:12">
      <c r="K9549" s="435">
        <v>30176</v>
      </c>
      <c r="L9549" t="s">
        <v>202</v>
      </c>
    </row>
    <row r="9550" spans="11:12">
      <c r="K9550" s="435">
        <v>30177</v>
      </c>
      <c r="L9550" t="s">
        <v>202</v>
      </c>
    </row>
    <row r="9551" spans="11:12">
      <c r="K9551" s="435">
        <v>30178</v>
      </c>
      <c r="L9551" t="s">
        <v>208</v>
      </c>
    </row>
    <row r="9552" spans="11:12">
      <c r="K9552" s="435">
        <v>30179</v>
      </c>
      <c r="L9552" t="s">
        <v>202</v>
      </c>
    </row>
    <row r="9553" spans="11:12">
      <c r="K9553" s="435">
        <v>30180</v>
      </c>
      <c r="L9553" t="s">
        <v>202</v>
      </c>
    </row>
    <row r="9554" spans="11:12">
      <c r="K9554" s="435">
        <v>30182</v>
      </c>
      <c r="L9554" t="s">
        <v>202</v>
      </c>
    </row>
    <row r="9555" spans="11:12">
      <c r="K9555" s="435">
        <v>30183</v>
      </c>
      <c r="L9555" t="s">
        <v>202</v>
      </c>
    </row>
    <row r="9556" spans="11:12">
      <c r="K9556" s="435">
        <v>30184</v>
      </c>
      <c r="L9556" t="s">
        <v>202</v>
      </c>
    </row>
    <row r="9557" spans="11:12">
      <c r="K9557" s="435">
        <v>30185</v>
      </c>
      <c r="L9557" t="s">
        <v>202</v>
      </c>
    </row>
    <row r="9558" spans="11:12">
      <c r="K9558" s="435">
        <v>30187</v>
      </c>
      <c r="L9558" t="s">
        <v>202</v>
      </c>
    </row>
    <row r="9559" spans="11:12">
      <c r="K9559" s="435">
        <v>30188</v>
      </c>
      <c r="L9559" t="s">
        <v>202</v>
      </c>
    </row>
    <row r="9560" spans="11:12">
      <c r="K9560" s="435">
        <v>30189</v>
      </c>
      <c r="L9560" t="s">
        <v>202</v>
      </c>
    </row>
    <row r="9561" spans="11:12">
      <c r="K9561" s="435">
        <v>30204</v>
      </c>
      <c r="L9561" t="s">
        <v>202</v>
      </c>
    </row>
    <row r="9562" spans="11:12">
      <c r="K9562" s="435">
        <v>30205</v>
      </c>
      <c r="L9562" t="s">
        <v>202</v>
      </c>
    </row>
    <row r="9563" spans="11:12">
      <c r="K9563" s="435">
        <v>30206</v>
      </c>
      <c r="L9563" t="s">
        <v>202</v>
      </c>
    </row>
    <row r="9564" spans="11:12">
      <c r="K9564" s="435">
        <v>30213</v>
      </c>
      <c r="L9564" t="s">
        <v>202</v>
      </c>
    </row>
    <row r="9565" spans="11:12">
      <c r="K9565" s="435">
        <v>30214</v>
      </c>
      <c r="L9565" t="s">
        <v>202</v>
      </c>
    </row>
    <row r="9566" spans="11:12">
      <c r="K9566" s="435">
        <v>30215</v>
      </c>
      <c r="L9566" t="s">
        <v>202</v>
      </c>
    </row>
    <row r="9567" spans="11:12">
      <c r="K9567" s="435">
        <v>30216</v>
      </c>
      <c r="L9567" t="s">
        <v>202</v>
      </c>
    </row>
    <row r="9568" spans="11:12">
      <c r="K9568" s="435">
        <v>30217</v>
      </c>
      <c r="L9568" t="s">
        <v>202</v>
      </c>
    </row>
    <row r="9569" spans="11:12">
      <c r="K9569" s="435">
        <v>30218</v>
      </c>
      <c r="L9569" t="s">
        <v>202</v>
      </c>
    </row>
    <row r="9570" spans="11:12">
      <c r="K9570" s="435">
        <v>30220</v>
      </c>
      <c r="L9570" t="s">
        <v>202</v>
      </c>
    </row>
    <row r="9571" spans="11:12">
      <c r="K9571" s="435">
        <v>30222</v>
      </c>
      <c r="L9571" t="s">
        <v>202</v>
      </c>
    </row>
    <row r="9572" spans="11:12">
      <c r="K9572" s="435">
        <v>30223</v>
      </c>
      <c r="L9572" t="s">
        <v>202</v>
      </c>
    </row>
    <row r="9573" spans="11:12">
      <c r="K9573" s="435">
        <v>30224</v>
      </c>
      <c r="L9573" t="s">
        <v>202</v>
      </c>
    </row>
    <row r="9574" spans="11:12">
      <c r="K9574" s="435">
        <v>30228</v>
      </c>
      <c r="L9574" t="s">
        <v>202</v>
      </c>
    </row>
    <row r="9575" spans="11:12">
      <c r="K9575" s="435">
        <v>30230</v>
      </c>
      <c r="L9575" t="s">
        <v>202</v>
      </c>
    </row>
    <row r="9576" spans="11:12">
      <c r="K9576" s="435">
        <v>30233</v>
      </c>
      <c r="L9576" t="s">
        <v>202</v>
      </c>
    </row>
    <row r="9577" spans="11:12">
      <c r="K9577" s="435">
        <v>30234</v>
      </c>
      <c r="L9577" t="s">
        <v>202</v>
      </c>
    </row>
    <row r="9578" spans="11:12">
      <c r="K9578" s="435">
        <v>30236</v>
      </c>
      <c r="L9578" t="s">
        <v>202</v>
      </c>
    </row>
    <row r="9579" spans="11:12">
      <c r="K9579" s="435">
        <v>30238</v>
      </c>
      <c r="L9579" t="s">
        <v>202</v>
      </c>
    </row>
    <row r="9580" spans="11:12">
      <c r="K9580" s="435">
        <v>30240</v>
      </c>
      <c r="L9580" t="s">
        <v>202</v>
      </c>
    </row>
    <row r="9581" spans="11:12">
      <c r="K9581" s="435">
        <v>30241</v>
      </c>
      <c r="L9581" t="s">
        <v>202</v>
      </c>
    </row>
    <row r="9582" spans="11:12">
      <c r="K9582" s="435">
        <v>30248</v>
      </c>
      <c r="L9582" t="s">
        <v>202</v>
      </c>
    </row>
    <row r="9583" spans="11:12">
      <c r="K9583" s="435">
        <v>30250</v>
      </c>
      <c r="L9583" t="s">
        <v>202</v>
      </c>
    </row>
    <row r="9584" spans="11:12">
      <c r="K9584" s="435">
        <v>30251</v>
      </c>
      <c r="L9584" t="s">
        <v>202</v>
      </c>
    </row>
    <row r="9585" spans="11:12">
      <c r="K9585" s="435">
        <v>30252</v>
      </c>
      <c r="L9585" t="s">
        <v>202</v>
      </c>
    </row>
    <row r="9586" spans="11:12">
      <c r="K9586" s="435">
        <v>30253</v>
      </c>
      <c r="L9586" t="s">
        <v>202</v>
      </c>
    </row>
    <row r="9587" spans="11:12">
      <c r="K9587" s="435">
        <v>30256</v>
      </c>
      <c r="L9587" t="s">
        <v>202</v>
      </c>
    </row>
    <row r="9588" spans="11:12">
      <c r="K9588" s="435">
        <v>30257</v>
      </c>
      <c r="L9588" t="s">
        <v>202</v>
      </c>
    </row>
    <row r="9589" spans="11:12">
      <c r="K9589" s="435">
        <v>30258</v>
      </c>
      <c r="L9589" t="s">
        <v>202</v>
      </c>
    </row>
    <row r="9590" spans="11:12">
      <c r="K9590" s="435">
        <v>30259</v>
      </c>
      <c r="L9590" t="s">
        <v>202</v>
      </c>
    </row>
    <row r="9591" spans="11:12">
      <c r="K9591" s="435">
        <v>30260</v>
      </c>
      <c r="L9591" t="s">
        <v>202</v>
      </c>
    </row>
    <row r="9592" spans="11:12">
      <c r="K9592" s="435">
        <v>30263</v>
      </c>
      <c r="L9592" t="s">
        <v>202</v>
      </c>
    </row>
    <row r="9593" spans="11:12">
      <c r="K9593" s="435">
        <v>30265</v>
      </c>
      <c r="L9593" t="s">
        <v>202</v>
      </c>
    </row>
    <row r="9594" spans="11:12">
      <c r="K9594" s="435">
        <v>30268</v>
      </c>
      <c r="L9594" t="s">
        <v>202</v>
      </c>
    </row>
    <row r="9595" spans="11:12">
      <c r="K9595" s="435">
        <v>30269</v>
      </c>
      <c r="L9595" t="s">
        <v>202</v>
      </c>
    </row>
    <row r="9596" spans="11:12">
      <c r="K9596" s="435">
        <v>30273</v>
      </c>
      <c r="L9596" t="s">
        <v>202</v>
      </c>
    </row>
    <row r="9597" spans="11:12">
      <c r="K9597" s="435">
        <v>30274</v>
      </c>
      <c r="L9597" t="s">
        <v>202</v>
      </c>
    </row>
    <row r="9598" spans="11:12">
      <c r="K9598" s="435">
        <v>30275</v>
      </c>
      <c r="L9598" t="s">
        <v>202</v>
      </c>
    </row>
    <row r="9599" spans="11:12">
      <c r="K9599" s="435">
        <v>30276</v>
      </c>
      <c r="L9599" t="s">
        <v>202</v>
      </c>
    </row>
    <row r="9600" spans="11:12">
      <c r="K9600" s="435">
        <v>30277</v>
      </c>
      <c r="L9600" t="s">
        <v>202</v>
      </c>
    </row>
    <row r="9601" spans="11:12">
      <c r="K9601" s="435">
        <v>30281</v>
      </c>
      <c r="L9601" t="s">
        <v>202</v>
      </c>
    </row>
    <row r="9602" spans="11:12">
      <c r="K9602" s="435">
        <v>30284</v>
      </c>
      <c r="L9602" t="s">
        <v>202</v>
      </c>
    </row>
    <row r="9603" spans="11:12">
      <c r="K9603" s="435">
        <v>30285</v>
      </c>
      <c r="L9603" t="s">
        <v>202</v>
      </c>
    </row>
    <row r="9604" spans="11:12">
      <c r="K9604" s="435">
        <v>30286</v>
      </c>
      <c r="L9604" t="s">
        <v>202</v>
      </c>
    </row>
    <row r="9605" spans="11:12">
      <c r="K9605" s="435">
        <v>30288</v>
      </c>
      <c r="L9605" t="s">
        <v>202</v>
      </c>
    </row>
    <row r="9606" spans="11:12">
      <c r="K9606" s="435">
        <v>30289</v>
      </c>
      <c r="L9606" t="s">
        <v>202</v>
      </c>
    </row>
    <row r="9607" spans="11:12">
      <c r="K9607" s="435">
        <v>30290</v>
      </c>
      <c r="L9607" t="s">
        <v>202</v>
      </c>
    </row>
    <row r="9608" spans="11:12">
      <c r="K9608" s="435">
        <v>30291</v>
      </c>
      <c r="L9608" t="s">
        <v>202</v>
      </c>
    </row>
    <row r="9609" spans="11:12">
      <c r="K9609" s="435">
        <v>30292</v>
      </c>
      <c r="L9609" t="s">
        <v>202</v>
      </c>
    </row>
    <row r="9610" spans="11:12">
      <c r="K9610" s="435">
        <v>30293</v>
      </c>
      <c r="L9610" t="s">
        <v>202</v>
      </c>
    </row>
    <row r="9611" spans="11:12">
      <c r="K9611" s="435">
        <v>30294</v>
      </c>
      <c r="L9611" t="s">
        <v>202</v>
      </c>
    </row>
    <row r="9612" spans="11:12">
      <c r="K9612" s="435">
        <v>30295</v>
      </c>
      <c r="L9612" t="s">
        <v>202</v>
      </c>
    </row>
    <row r="9613" spans="11:12">
      <c r="K9613" s="435">
        <v>30296</v>
      </c>
      <c r="L9613" t="s">
        <v>202</v>
      </c>
    </row>
    <row r="9614" spans="11:12">
      <c r="K9614" s="435">
        <v>30297</v>
      </c>
      <c r="L9614" t="s">
        <v>202</v>
      </c>
    </row>
    <row r="9615" spans="11:12">
      <c r="K9615" s="435">
        <v>30303</v>
      </c>
      <c r="L9615" t="s">
        <v>202</v>
      </c>
    </row>
    <row r="9616" spans="11:12">
      <c r="K9616" s="435">
        <v>30305</v>
      </c>
      <c r="L9616" t="s">
        <v>202</v>
      </c>
    </row>
    <row r="9617" spans="11:12">
      <c r="K9617" s="435">
        <v>30306</v>
      </c>
      <c r="L9617" t="s">
        <v>202</v>
      </c>
    </row>
    <row r="9618" spans="11:12">
      <c r="K9618" s="435">
        <v>30307</v>
      </c>
      <c r="L9618" t="s">
        <v>202</v>
      </c>
    </row>
    <row r="9619" spans="11:12">
      <c r="K9619" s="435">
        <v>30308</v>
      </c>
      <c r="L9619" t="s">
        <v>202</v>
      </c>
    </row>
    <row r="9620" spans="11:12">
      <c r="K9620" s="435">
        <v>30309</v>
      </c>
      <c r="L9620" t="s">
        <v>202</v>
      </c>
    </row>
    <row r="9621" spans="11:12">
      <c r="K9621" s="435">
        <v>30310</v>
      </c>
      <c r="L9621" t="s">
        <v>202</v>
      </c>
    </row>
    <row r="9622" spans="11:12">
      <c r="K9622" s="435">
        <v>30311</v>
      </c>
      <c r="L9622" t="s">
        <v>202</v>
      </c>
    </row>
    <row r="9623" spans="11:12">
      <c r="K9623" s="435">
        <v>30312</v>
      </c>
      <c r="L9623" t="s">
        <v>202</v>
      </c>
    </row>
    <row r="9624" spans="11:12">
      <c r="K9624" s="435">
        <v>30313</v>
      </c>
      <c r="L9624" t="s">
        <v>202</v>
      </c>
    </row>
    <row r="9625" spans="11:12">
      <c r="K9625" s="435">
        <v>30314</v>
      </c>
      <c r="L9625" t="s">
        <v>202</v>
      </c>
    </row>
    <row r="9626" spans="11:12">
      <c r="K9626" s="435">
        <v>30315</v>
      </c>
      <c r="L9626" t="s">
        <v>202</v>
      </c>
    </row>
    <row r="9627" spans="11:12">
      <c r="K9627" s="435">
        <v>30316</v>
      </c>
      <c r="L9627" t="s">
        <v>202</v>
      </c>
    </row>
    <row r="9628" spans="11:12">
      <c r="K9628" s="435">
        <v>30317</v>
      </c>
      <c r="L9628" t="s">
        <v>202</v>
      </c>
    </row>
    <row r="9629" spans="11:12">
      <c r="K9629" s="435">
        <v>30318</v>
      </c>
      <c r="L9629" t="s">
        <v>202</v>
      </c>
    </row>
    <row r="9630" spans="11:12">
      <c r="K9630" s="435">
        <v>30319</v>
      </c>
      <c r="L9630" t="s">
        <v>202</v>
      </c>
    </row>
    <row r="9631" spans="11:12">
      <c r="K9631" s="435">
        <v>30322</v>
      </c>
      <c r="L9631" t="s">
        <v>202</v>
      </c>
    </row>
    <row r="9632" spans="11:12">
      <c r="K9632" s="435">
        <v>30324</v>
      </c>
      <c r="L9632" t="s">
        <v>202</v>
      </c>
    </row>
    <row r="9633" spans="11:12">
      <c r="K9633" s="435">
        <v>30326</v>
      </c>
      <c r="L9633" t="s">
        <v>202</v>
      </c>
    </row>
    <row r="9634" spans="11:12">
      <c r="K9634" s="435">
        <v>30327</v>
      </c>
      <c r="L9634" t="s">
        <v>202</v>
      </c>
    </row>
    <row r="9635" spans="11:12">
      <c r="K9635" s="435">
        <v>30328</v>
      </c>
      <c r="L9635" t="s">
        <v>202</v>
      </c>
    </row>
    <row r="9636" spans="11:12">
      <c r="K9636" s="435">
        <v>30329</v>
      </c>
      <c r="L9636" t="s">
        <v>202</v>
      </c>
    </row>
    <row r="9637" spans="11:12">
      <c r="K9637" s="435">
        <v>30331</v>
      </c>
      <c r="L9637" t="s">
        <v>202</v>
      </c>
    </row>
    <row r="9638" spans="11:12">
      <c r="K9638" s="435">
        <v>30332</v>
      </c>
      <c r="L9638" t="s">
        <v>202</v>
      </c>
    </row>
    <row r="9639" spans="11:12">
      <c r="K9639" s="435">
        <v>30334</v>
      </c>
      <c r="L9639" t="s">
        <v>202</v>
      </c>
    </row>
    <row r="9640" spans="11:12">
      <c r="K9640" s="435">
        <v>30336</v>
      </c>
      <c r="L9640" t="s">
        <v>202</v>
      </c>
    </row>
    <row r="9641" spans="11:12">
      <c r="K9641" s="435">
        <v>30337</v>
      </c>
      <c r="L9641" t="s">
        <v>202</v>
      </c>
    </row>
    <row r="9642" spans="11:12">
      <c r="K9642" s="435">
        <v>30338</v>
      </c>
      <c r="L9642" t="s">
        <v>202</v>
      </c>
    </row>
    <row r="9643" spans="11:12">
      <c r="K9643" s="435">
        <v>30339</v>
      </c>
      <c r="L9643" t="s">
        <v>202</v>
      </c>
    </row>
    <row r="9644" spans="11:12">
      <c r="K9644" s="435">
        <v>30340</v>
      </c>
      <c r="L9644" t="s">
        <v>202</v>
      </c>
    </row>
    <row r="9645" spans="11:12">
      <c r="K9645" s="435">
        <v>30341</v>
      </c>
      <c r="L9645" t="s">
        <v>202</v>
      </c>
    </row>
    <row r="9646" spans="11:12">
      <c r="K9646" s="435">
        <v>30342</v>
      </c>
      <c r="L9646" t="s">
        <v>202</v>
      </c>
    </row>
    <row r="9647" spans="11:12">
      <c r="K9647" s="435">
        <v>30344</v>
      </c>
      <c r="L9647" t="s">
        <v>202</v>
      </c>
    </row>
    <row r="9648" spans="11:12">
      <c r="K9648" s="435">
        <v>30345</v>
      </c>
      <c r="L9648" t="s">
        <v>202</v>
      </c>
    </row>
    <row r="9649" spans="11:12">
      <c r="K9649" s="435">
        <v>30346</v>
      </c>
      <c r="L9649" t="s">
        <v>202</v>
      </c>
    </row>
    <row r="9650" spans="11:12">
      <c r="K9650" s="435">
        <v>30349</v>
      </c>
      <c r="L9650" t="s">
        <v>202</v>
      </c>
    </row>
    <row r="9651" spans="11:12">
      <c r="K9651" s="435">
        <v>30350</v>
      </c>
      <c r="L9651" t="s">
        <v>202</v>
      </c>
    </row>
    <row r="9652" spans="11:12">
      <c r="K9652" s="435">
        <v>30354</v>
      </c>
      <c r="L9652" t="s">
        <v>202</v>
      </c>
    </row>
    <row r="9653" spans="11:12">
      <c r="K9653" s="435">
        <v>30360</v>
      </c>
      <c r="L9653" t="s">
        <v>202</v>
      </c>
    </row>
    <row r="9654" spans="11:12">
      <c r="K9654" s="435">
        <v>30363</v>
      </c>
      <c r="L9654" t="s">
        <v>202</v>
      </c>
    </row>
    <row r="9655" spans="11:12">
      <c r="K9655" s="435">
        <v>30401</v>
      </c>
      <c r="L9655" t="s">
        <v>202</v>
      </c>
    </row>
    <row r="9656" spans="11:12">
      <c r="K9656" s="435">
        <v>30410</v>
      </c>
      <c r="L9656" t="s">
        <v>202</v>
      </c>
    </row>
    <row r="9657" spans="11:12">
      <c r="K9657" s="435">
        <v>30411</v>
      </c>
      <c r="L9657" t="s">
        <v>202</v>
      </c>
    </row>
    <row r="9658" spans="11:12">
      <c r="K9658" s="435">
        <v>30412</v>
      </c>
      <c r="L9658" t="s">
        <v>202</v>
      </c>
    </row>
    <row r="9659" spans="11:12">
      <c r="K9659" s="435">
        <v>30413</v>
      </c>
      <c r="L9659" t="s">
        <v>202</v>
      </c>
    </row>
    <row r="9660" spans="11:12">
      <c r="K9660" s="435">
        <v>30415</v>
      </c>
      <c r="L9660" t="s">
        <v>202</v>
      </c>
    </row>
    <row r="9661" spans="11:12">
      <c r="K9661" s="435">
        <v>30417</v>
      </c>
      <c r="L9661" t="s">
        <v>202</v>
      </c>
    </row>
    <row r="9662" spans="11:12">
      <c r="K9662" s="435">
        <v>30420</v>
      </c>
      <c r="L9662" t="s">
        <v>198</v>
      </c>
    </row>
    <row r="9663" spans="11:12">
      <c r="K9663" s="435">
        <v>30421</v>
      </c>
      <c r="L9663" t="s">
        <v>202</v>
      </c>
    </row>
    <row r="9664" spans="11:12">
      <c r="K9664" s="435">
        <v>30423</v>
      </c>
      <c r="L9664" t="s">
        <v>198</v>
      </c>
    </row>
    <row r="9665" spans="11:12">
      <c r="K9665" s="435">
        <v>30425</v>
      </c>
      <c r="L9665" t="s">
        <v>202</v>
      </c>
    </row>
    <row r="9666" spans="11:12">
      <c r="K9666" s="435">
        <v>30426</v>
      </c>
      <c r="L9666" t="s">
        <v>202</v>
      </c>
    </row>
    <row r="9667" spans="11:12">
      <c r="K9667" s="435">
        <v>30427</v>
      </c>
      <c r="L9667" t="s">
        <v>202</v>
      </c>
    </row>
    <row r="9668" spans="11:12">
      <c r="K9668" s="435">
        <v>30428</v>
      </c>
      <c r="L9668" t="s">
        <v>202</v>
      </c>
    </row>
    <row r="9669" spans="11:12">
      <c r="K9669" s="435">
        <v>30429</v>
      </c>
      <c r="L9669" t="s">
        <v>198</v>
      </c>
    </row>
    <row r="9670" spans="11:12">
      <c r="K9670" s="435">
        <v>30434</v>
      </c>
      <c r="L9670" t="s">
        <v>202</v>
      </c>
    </row>
    <row r="9671" spans="11:12">
      <c r="K9671" s="435">
        <v>30436</v>
      </c>
      <c r="L9671" t="s">
        <v>202</v>
      </c>
    </row>
    <row r="9672" spans="11:12">
      <c r="K9672" s="435">
        <v>30438</v>
      </c>
      <c r="L9672" t="s">
        <v>198</v>
      </c>
    </row>
    <row r="9673" spans="11:12">
      <c r="K9673" s="435">
        <v>30439</v>
      </c>
      <c r="L9673" t="s">
        <v>202</v>
      </c>
    </row>
    <row r="9674" spans="11:12">
      <c r="K9674" s="435">
        <v>30441</v>
      </c>
      <c r="L9674" t="s">
        <v>202</v>
      </c>
    </row>
    <row r="9675" spans="11:12">
      <c r="K9675" s="435">
        <v>30442</v>
      </c>
      <c r="L9675" t="s">
        <v>202</v>
      </c>
    </row>
    <row r="9676" spans="11:12">
      <c r="K9676" s="435">
        <v>30445</v>
      </c>
      <c r="L9676" t="s">
        <v>202</v>
      </c>
    </row>
    <row r="9677" spans="11:12">
      <c r="K9677" s="435">
        <v>30446</v>
      </c>
      <c r="L9677" t="s">
        <v>198</v>
      </c>
    </row>
    <row r="9678" spans="11:12">
      <c r="K9678" s="435">
        <v>30448</v>
      </c>
      <c r="L9678" t="s">
        <v>202</v>
      </c>
    </row>
    <row r="9679" spans="11:12">
      <c r="K9679" s="435">
        <v>30449</v>
      </c>
      <c r="L9679" t="s">
        <v>198</v>
      </c>
    </row>
    <row r="9680" spans="11:12">
      <c r="K9680" s="435">
        <v>30450</v>
      </c>
      <c r="L9680" t="s">
        <v>202</v>
      </c>
    </row>
    <row r="9681" spans="11:12">
      <c r="K9681" s="435">
        <v>30451</v>
      </c>
      <c r="L9681" t="s">
        <v>198</v>
      </c>
    </row>
    <row r="9682" spans="11:12">
      <c r="K9682" s="435">
        <v>30452</v>
      </c>
      <c r="L9682" t="s">
        <v>202</v>
      </c>
    </row>
    <row r="9683" spans="11:12">
      <c r="K9683" s="435">
        <v>30453</v>
      </c>
      <c r="L9683" t="s">
        <v>202</v>
      </c>
    </row>
    <row r="9684" spans="11:12">
      <c r="K9684" s="435">
        <v>30454</v>
      </c>
      <c r="L9684" t="s">
        <v>202</v>
      </c>
    </row>
    <row r="9685" spans="11:12">
      <c r="K9685" s="435">
        <v>30455</v>
      </c>
      <c r="L9685" t="s">
        <v>202</v>
      </c>
    </row>
    <row r="9686" spans="11:12">
      <c r="K9686" s="435">
        <v>30456</v>
      </c>
      <c r="L9686" t="s">
        <v>202</v>
      </c>
    </row>
    <row r="9687" spans="11:12">
      <c r="K9687" s="435">
        <v>30457</v>
      </c>
      <c r="L9687" t="s">
        <v>202</v>
      </c>
    </row>
    <row r="9688" spans="11:12">
      <c r="K9688" s="435">
        <v>30458</v>
      </c>
      <c r="L9688" t="s">
        <v>202</v>
      </c>
    </row>
    <row r="9689" spans="11:12">
      <c r="K9689" s="435">
        <v>30460</v>
      </c>
      <c r="L9689" t="s">
        <v>198</v>
      </c>
    </row>
    <row r="9690" spans="11:12">
      <c r="K9690" s="435">
        <v>30461</v>
      </c>
      <c r="L9690" t="s">
        <v>202</v>
      </c>
    </row>
    <row r="9691" spans="11:12">
      <c r="K9691" s="435">
        <v>30464</v>
      </c>
      <c r="L9691" t="s">
        <v>202</v>
      </c>
    </row>
    <row r="9692" spans="11:12">
      <c r="K9692" s="435">
        <v>30467</v>
      </c>
      <c r="L9692" t="s">
        <v>202</v>
      </c>
    </row>
    <row r="9693" spans="11:12">
      <c r="K9693" s="435">
        <v>30470</v>
      </c>
      <c r="L9693" t="s">
        <v>202</v>
      </c>
    </row>
    <row r="9694" spans="11:12">
      <c r="K9694" s="435">
        <v>30471</v>
      </c>
      <c r="L9694" t="s">
        <v>202</v>
      </c>
    </row>
    <row r="9695" spans="11:12">
      <c r="K9695" s="435">
        <v>30473</v>
      </c>
      <c r="L9695" t="s">
        <v>202</v>
      </c>
    </row>
    <row r="9696" spans="11:12">
      <c r="K9696" s="435">
        <v>30474</v>
      </c>
      <c r="L9696" t="s">
        <v>202</v>
      </c>
    </row>
    <row r="9697" spans="11:12">
      <c r="K9697" s="435">
        <v>30475</v>
      </c>
      <c r="L9697" t="s">
        <v>202</v>
      </c>
    </row>
    <row r="9698" spans="11:12">
      <c r="K9698" s="435">
        <v>30477</v>
      </c>
      <c r="L9698" t="s">
        <v>202</v>
      </c>
    </row>
    <row r="9699" spans="11:12">
      <c r="K9699" s="435">
        <v>30501</v>
      </c>
      <c r="L9699" t="s">
        <v>202</v>
      </c>
    </row>
    <row r="9700" spans="11:12">
      <c r="K9700" s="435">
        <v>30504</v>
      </c>
      <c r="L9700" t="s">
        <v>202</v>
      </c>
    </row>
    <row r="9701" spans="11:12">
      <c r="K9701" s="435">
        <v>30506</v>
      </c>
      <c r="L9701" t="s">
        <v>202</v>
      </c>
    </row>
    <row r="9702" spans="11:12">
      <c r="K9702" s="435">
        <v>30507</v>
      </c>
      <c r="L9702" t="s">
        <v>202</v>
      </c>
    </row>
    <row r="9703" spans="11:12">
      <c r="K9703" s="435">
        <v>30510</v>
      </c>
      <c r="L9703" t="s">
        <v>202</v>
      </c>
    </row>
    <row r="9704" spans="11:12">
      <c r="K9704" s="435">
        <v>30511</v>
      </c>
      <c r="L9704" t="s">
        <v>202</v>
      </c>
    </row>
    <row r="9705" spans="11:12">
      <c r="K9705" s="435">
        <v>30512</v>
      </c>
      <c r="L9705" t="s">
        <v>208</v>
      </c>
    </row>
    <row r="9706" spans="11:12">
      <c r="K9706" s="435">
        <v>30513</v>
      </c>
      <c r="L9706" t="s">
        <v>208</v>
      </c>
    </row>
    <row r="9707" spans="11:12">
      <c r="K9707" s="435">
        <v>30516</v>
      </c>
      <c r="L9707" t="s">
        <v>202</v>
      </c>
    </row>
    <row r="9708" spans="11:12">
      <c r="K9708" s="435">
        <v>30517</v>
      </c>
      <c r="L9708" t="s">
        <v>202</v>
      </c>
    </row>
    <row r="9709" spans="11:12">
      <c r="K9709" s="435">
        <v>30518</v>
      </c>
      <c r="L9709" t="s">
        <v>202</v>
      </c>
    </row>
    <row r="9710" spans="11:12">
      <c r="K9710" s="435">
        <v>30519</v>
      </c>
      <c r="L9710" t="s">
        <v>202</v>
      </c>
    </row>
    <row r="9711" spans="11:12">
      <c r="K9711" s="435">
        <v>30520</v>
      </c>
      <c r="L9711" t="s">
        <v>202</v>
      </c>
    </row>
    <row r="9712" spans="11:12">
      <c r="K9712" s="435">
        <v>30521</v>
      </c>
      <c r="L9712" t="s">
        <v>202</v>
      </c>
    </row>
    <row r="9713" spans="11:12">
      <c r="K9713" s="435">
        <v>30522</v>
      </c>
      <c r="L9713" t="s">
        <v>202</v>
      </c>
    </row>
    <row r="9714" spans="11:12">
      <c r="K9714" s="435">
        <v>30523</v>
      </c>
      <c r="L9714" t="s">
        <v>208</v>
      </c>
    </row>
    <row r="9715" spans="11:12">
      <c r="K9715" s="435">
        <v>30525</v>
      </c>
      <c r="L9715" t="s">
        <v>208</v>
      </c>
    </row>
    <row r="9716" spans="11:12">
      <c r="K9716" s="435">
        <v>30527</v>
      </c>
      <c r="L9716" t="s">
        <v>202</v>
      </c>
    </row>
    <row r="9717" spans="11:12">
      <c r="K9717" s="435">
        <v>30528</v>
      </c>
      <c r="L9717" t="s">
        <v>208</v>
      </c>
    </row>
    <row r="9718" spans="11:12">
      <c r="K9718" s="435">
        <v>30529</v>
      </c>
      <c r="L9718" t="s">
        <v>202</v>
      </c>
    </row>
    <row r="9719" spans="11:12">
      <c r="K9719" s="435">
        <v>30530</v>
      </c>
      <c r="L9719" t="s">
        <v>202</v>
      </c>
    </row>
    <row r="9720" spans="11:12">
      <c r="K9720" s="435">
        <v>30531</v>
      </c>
      <c r="L9720" t="s">
        <v>202</v>
      </c>
    </row>
    <row r="9721" spans="11:12">
      <c r="K9721" s="435">
        <v>30533</v>
      </c>
      <c r="L9721" t="s">
        <v>202</v>
      </c>
    </row>
    <row r="9722" spans="11:12">
      <c r="K9722" s="435">
        <v>30534</v>
      </c>
      <c r="L9722" t="s">
        <v>202</v>
      </c>
    </row>
    <row r="9723" spans="11:12">
      <c r="K9723" s="435">
        <v>30535</v>
      </c>
      <c r="L9723" t="s">
        <v>208</v>
      </c>
    </row>
    <row r="9724" spans="11:12">
      <c r="K9724" s="435">
        <v>30536</v>
      </c>
      <c r="L9724" t="s">
        <v>208</v>
      </c>
    </row>
    <row r="9725" spans="11:12">
      <c r="K9725" s="435">
        <v>30537</v>
      </c>
      <c r="L9725" t="s">
        <v>202</v>
      </c>
    </row>
    <row r="9726" spans="11:12">
      <c r="K9726" s="435">
        <v>30538</v>
      </c>
      <c r="L9726" t="s">
        <v>202</v>
      </c>
    </row>
    <row r="9727" spans="11:12">
      <c r="K9727" s="435">
        <v>30540</v>
      </c>
      <c r="L9727" t="s">
        <v>208</v>
      </c>
    </row>
    <row r="9728" spans="11:12">
      <c r="K9728" s="435">
        <v>30541</v>
      </c>
      <c r="L9728" t="s">
        <v>208</v>
      </c>
    </row>
    <row r="9729" spans="11:12">
      <c r="K9729" s="435">
        <v>30542</v>
      </c>
      <c r="L9729" t="s">
        <v>202</v>
      </c>
    </row>
    <row r="9730" spans="11:12">
      <c r="K9730" s="435">
        <v>30543</v>
      </c>
      <c r="L9730" t="s">
        <v>202</v>
      </c>
    </row>
    <row r="9731" spans="11:12">
      <c r="K9731" s="435">
        <v>30545</v>
      </c>
      <c r="L9731" t="s">
        <v>202</v>
      </c>
    </row>
    <row r="9732" spans="11:12">
      <c r="K9732" s="435">
        <v>30546</v>
      </c>
      <c r="L9732" t="s">
        <v>208</v>
      </c>
    </row>
    <row r="9733" spans="11:12">
      <c r="K9733" s="435">
        <v>30547</v>
      </c>
      <c r="L9733" t="s">
        <v>202</v>
      </c>
    </row>
    <row r="9734" spans="11:12">
      <c r="K9734" s="435">
        <v>30548</v>
      </c>
      <c r="L9734" t="s">
        <v>202</v>
      </c>
    </row>
    <row r="9735" spans="11:12">
      <c r="K9735" s="435">
        <v>30549</v>
      </c>
      <c r="L9735" t="s">
        <v>202</v>
      </c>
    </row>
    <row r="9736" spans="11:12">
      <c r="K9736" s="435">
        <v>30552</v>
      </c>
      <c r="L9736" t="s">
        <v>202</v>
      </c>
    </row>
    <row r="9737" spans="11:12">
      <c r="K9737" s="435">
        <v>30553</v>
      </c>
      <c r="L9737" t="s">
        <v>202</v>
      </c>
    </row>
    <row r="9738" spans="11:12">
      <c r="K9738" s="435">
        <v>30554</v>
      </c>
      <c r="L9738" t="s">
        <v>202</v>
      </c>
    </row>
    <row r="9739" spans="11:12">
      <c r="K9739" s="435">
        <v>30555</v>
      </c>
      <c r="L9739" t="s">
        <v>208</v>
      </c>
    </row>
    <row r="9740" spans="11:12">
      <c r="K9740" s="435">
        <v>30557</v>
      </c>
      <c r="L9740" t="s">
        <v>202</v>
      </c>
    </row>
    <row r="9741" spans="11:12">
      <c r="K9741" s="435">
        <v>30558</v>
      </c>
      <c r="L9741" t="s">
        <v>202</v>
      </c>
    </row>
    <row r="9742" spans="11:12">
      <c r="K9742" s="435">
        <v>30559</v>
      </c>
      <c r="L9742" t="s">
        <v>208</v>
      </c>
    </row>
    <row r="9743" spans="11:12">
      <c r="K9743" s="435">
        <v>30560</v>
      </c>
      <c r="L9743" t="s">
        <v>208</v>
      </c>
    </row>
    <row r="9744" spans="11:12">
      <c r="K9744" s="435">
        <v>30562</v>
      </c>
      <c r="L9744" t="s">
        <v>202</v>
      </c>
    </row>
    <row r="9745" spans="11:12">
      <c r="K9745" s="435">
        <v>30563</v>
      </c>
      <c r="L9745" t="s">
        <v>202</v>
      </c>
    </row>
    <row r="9746" spans="11:12">
      <c r="K9746" s="435">
        <v>30564</v>
      </c>
      <c r="L9746" t="s">
        <v>202</v>
      </c>
    </row>
    <row r="9747" spans="11:12">
      <c r="K9747" s="435">
        <v>30565</v>
      </c>
      <c r="L9747" t="s">
        <v>202</v>
      </c>
    </row>
    <row r="9748" spans="11:12">
      <c r="K9748" s="435">
        <v>30566</v>
      </c>
      <c r="L9748" t="s">
        <v>202</v>
      </c>
    </row>
    <row r="9749" spans="11:12">
      <c r="K9749" s="435">
        <v>30567</v>
      </c>
      <c r="L9749" t="s">
        <v>202</v>
      </c>
    </row>
    <row r="9750" spans="11:12">
      <c r="K9750" s="435">
        <v>30568</v>
      </c>
      <c r="L9750" t="s">
        <v>208</v>
      </c>
    </row>
    <row r="9751" spans="11:12">
      <c r="K9751" s="435">
        <v>30571</v>
      </c>
      <c r="L9751" t="s">
        <v>208</v>
      </c>
    </row>
    <row r="9752" spans="11:12">
      <c r="K9752" s="435">
        <v>30572</v>
      </c>
      <c r="L9752" t="s">
        <v>208</v>
      </c>
    </row>
    <row r="9753" spans="11:12">
      <c r="K9753" s="435">
        <v>30573</v>
      </c>
      <c r="L9753" t="s">
        <v>202</v>
      </c>
    </row>
    <row r="9754" spans="11:12">
      <c r="K9754" s="435">
        <v>30575</v>
      </c>
      <c r="L9754" t="s">
        <v>202</v>
      </c>
    </row>
    <row r="9755" spans="11:12">
      <c r="K9755" s="435">
        <v>30576</v>
      </c>
      <c r="L9755" t="s">
        <v>208</v>
      </c>
    </row>
    <row r="9756" spans="11:12">
      <c r="K9756" s="435">
        <v>30577</v>
      </c>
      <c r="L9756" t="s">
        <v>202</v>
      </c>
    </row>
    <row r="9757" spans="11:12">
      <c r="K9757" s="435">
        <v>30581</v>
      </c>
      <c r="L9757" t="s">
        <v>202</v>
      </c>
    </row>
    <row r="9758" spans="11:12">
      <c r="K9758" s="435">
        <v>30582</v>
      </c>
      <c r="L9758" t="s">
        <v>208</v>
      </c>
    </row>
    <row r="9759" spans="11:12">
      <c r="K9759" s="435">
        <v>30601</v>
      </c>
      <c r="L9759" t="s">
        <v>202</v>
      </c>
    </row>
    <row r="9760" spans="11:12">
      <c r="K9760" s="435">
        <v>30602</v>
      </c>
      <c r="L9760" t="s">
        <v>202</v>
      </c>
    </row>
    <row r="9761" spans="11:12">
      <c r="K9761" s="435">
        <v>30605</v>
      </c>
      <c r="L9761" t="s">
        <v>202</v>
      </c>
    </row>
    <row r="9762" spans="11:12">
      <c r="K9762" s="435">
        <v>30606</v>
      </c>
      <c r="L9762" t="s">
        <v>202</v>
      </c>
    </row>
    <row r="9763" spans="11:12">
      <c r="K9763" s="435">
        <v>30607</v>
      </c>
      <c r="L9763" t="s">
        <v>202</v>
      </c>
    </row>
    <row r="9764" spans="11:12">
      <c r="K9764" s="435">
        <v>30609</v>
      </c>
      <c r="L9764" t="s">
        <v>202</v>
      </c>
    </row>
    <row r="9765" spans="11:12">
      <c r="K9765" s="435">
        <v>30619</v>
      </c>
      <c r="L9765" t="s">
        <v>202</v>
      </c>
    </row>
    <row r="9766" spans="11:12">
      <c r="K9766" s="435">
        <v>30620</v>
      </c>
      <c r="L9766" t="s">
        <v>202</v>
      </c>
    </row>
    <row r="9767" spans="11:12">
      <c r="K9767" s="435">
        <v>30621</v>
      </c>
      <c r="L9767" t="s">
        <v>202</v>
      </c>
    </row>
    <row r="9768" spans="11:12">
      <c r="K9768" s="435">
        <v>30622</v>
      </c>
      <c r="L9768" t="s">
        <v>202</v>
      </c>
    </row>
    <row r="9769" spans="11:12">
      <c r="K9769" s="435">
        <v>30623</v>
      </c>
      <c r="L9769" t="s">
        <v>202</v>
      </c>
    </row>
    <row r="9770" spans="11:12">
      <c r="K9770" s="435">
        <v>30624</v>
      </c>
      <c r="L9770" t="s">
        <v>202</v>
      </c>
    </row>
    <row r="9771" spans="11:12">
      <c r="K9771" s="435">
        <v>30625</v>
      </c>
      <c r="L9771" t="s">
        <v>202</v>
      </c>
    </row>
    <row r="9772" spans="11:12">
      <c r="K9772" s="435">
        <v>30627</v>
      </c>
      <c r="L9772" t="s">
        <v>202</v>
      </c>
    </row>
    <row r="9773" spans="11:12">
      <c r="K9773" s="435">
        <v>30628</v>
      </c>
      <c r="L9773" t="s">
        <v>202</v>
      </c>
    </row>
    <row r="9774" spans="11:12">
      <c r="K9774" s="435">
        <v>30629</v>
      </c>
      <c r="L9774" t="s">
        <v>202</v>
      </c>
    </row>
    <row r="9775" spans="11:12">
      <c r="K9775" s="435">
        <v>30630</v>
      </c>
      <c r="L9775" t="s">
        <v>202</v>
      </c>
    </row>
    <row r="9776" spans="11:12">
      <c r="K9776" s="435">
        <v>30631</v>
      </c>
      <c r="L9776" t="s">
        <v>202</v>
      </c>
    </row>
    <row r="9777" spans="11:12">
      <c r="K9777" s="435">
        <v>30633</v>
      </c>
      <c r="L9777" t="s">
        <v>202</v>
      </c>
    </row>
    <row r="9778" spans="11:12">
      <c r="K9778" s="435">
        <v>30634</v>
      </c>
      <c r="L9778" t="s">
        <v>202</v>
      </c>
    </row>
    <row r="9779" spans="11:12">
      <c r="K9779" s="435">
        <v>30635</v>
      </c>
      <c r="L9779" t="s">
        <v>202</v>
      </c>
    </row>
    <row r="9780" spans="11:12">
      <c r="K9780" s="435">
        <v>30641</v>
      </c>
      <c r="L9780" t="s">
        <v>202</v>
      </c>
    </row>
    <row r="9781" spans="11:12">
      <c r="K9781" s="435">
        <v>30642</v>
      </c>
      <c r="L9781" t="s">
        <v>202</v>
      </c>
    </row>
    <row r="9782" spans="11:12">
      <c r="K9782" s="435">
        <v>30643</v>
      </c>
      <c r="L9782" t="s">
        <v>202</v>
      </c>
    </row>
    <row r="9783" spans="11:12">
      <c r="K9783" s="435">
        <v>30646</v>
      </c>
      <c r="L9783" t="s">
        <v>202</v>
      </c>
    </row>
    <row r="9784" spans="11:12">
      <c r="K9784" s="435">
        <v>30648</v>
      </c>
      <c r="L9784" t="s">
        <v>202</v>
      </c>
    </row>
    <row r="9785" spans="11:12">
      <c r="K9785" s="435">
        <v>30650</v>
      </c>
      <c r="L9785" t="s">
        <v>202</v>
      </c>
    </row>
    <row r="9786" spans="11:12">
      <c r="K9786" s="435">
        <v>30655</v>
      </c>
      <c r="L9786" t="s">
        <v>202</v>
      </c>
    </row>
    <row r="9787" spans="11:12">
      <c r="K9787" s="435">
        <v>30656</v>
      </c>
      <c r="L9787" t="s">
        <v>202</v>
      </c>
    </row>
    <row r="9788" spans="11:12">
      <c r="K9788" s="435">
        <v>30660</v>
      </c>
      <c r="L9788" t="s">
        <v>202</v>
      </c>
    </row>
    <row r="9789" spans="11:12">
      <c r="K9789" s="435">
        <v>30662</v>
      </c>
      <c r="L9789" t="s">
        <v>202</v>
      </c>
    </row>
    <row r="9790" spans="11:12">
      <c r="K9790" s="435">
        <v>30663</v>
      </c>
      <c r="L9790" t="s">
        <v>202</v>
      </c>
    </row>
    <row r="9791" spans="11:12">
      <c r="K9791" s="435">
        <v>30664</v>
      </c>
      <c r="L9791" t="s">
        <v>202</v>
      </c>
    </row>
    <row r="9792" spans="11:12">
      <c r="K9792" s="435">
        <v>30665</v>
      </c>
      <c r="L9792" t="s">
        <v>202</v>
      </c>
    </row>
    <row r="9793" spans="11:12">
      <c r="K9793" s="435">
        <v>30666</v>
      </c>
      <c r="L9793" t="s">
        <v>202</v>
      </c>
    </row>
    <row r="9794" spans="11:12">
      <c r="K9794" s="435">
        <v>30667</v>
      </c>
      <c r="L9794" t="s">
        <v>202</v>
      </c>
    </row>
    <row r="9795" spans="11:12">
      <c r="K9795" s="435">
        <v>30668</v>
      </c>
      <c r="L9795" t="s">
        <v>202</v>
      </c>
    </row>
    <row r="9796" spans="11:12">
      <c r="K9796" s="435">
        <v>30669</v>
      </c>
      <c r="L9796" t="s">
        <v>202</v>
      </c>
    </row>
    <row r="9797" spans="11:12">
      <c r="K9797" s="435">
        <v>30673</v>
      </c>
      <c r="L9797" t="s">
        <v>202</v>
      </c>
    </row>
    <row r="9798" spans="11:12">
      <c r="K9798" s="435">
        <v>30677</v>
      </c>
      <c r="L9798" t="s">
        <v>202</v>
      </c>
    </row>
    <row r="9799" spans="11:12">
      <c r="K9799" s="435">
        <v>30678</v>
      </c>
      <c r="L9799" t="s">
        <v>202</v>
      </c>
    </row>
    <row r="9800" spans="11:12">
      <c r="K9800" s="435">
        <v>30680</v>
      </c>
      <c r="L9800" t="s">
        <v>202</v>
      </c>
    </row>
    <row r="9801" spans="11:12">
      <c r="K9801" s="435">
        <v>30683</v>
      </c>
      <c r="L9801" t="s">
        <v>202</v>
      </c>
    </row>
    <row r="9802" spans="11:12">
      <c r="K9802" s="435">
        <v>30701</v>
      </c>
      <c r="L9802" t="s">
        <v>208</v>
      </c>
    </row>
    <row r="9803" spans="11:12">
      <c r="K9803" s="435">
        <v>30705</v>
      </c>
      <c r="L9803" t="s">
        <v>208</v>
      </c>
    </row>
    <row r="9804" spans="11:12">
      <c r="K9804" s="435">
        <v>30707</v>
      </c>
      <c r="L9804" t="s">
        <v>208</v>
      </c>
    </row>
    <row r="9805" spans="11:12">
      <c r="K9805" s="435">
        <v>30708</v>
      </c>
      <c r="L9805" t="s">
        <v>208</v>
      </c>
    </row>
    <row r="9806" spans="11:12">
      <c r="K9806" s="435">
        <v>30710</v>
      </c>
      <c r="L9806" t="s">
        <v>208</v>
      </c>
    </row>
    <row r="9807" spans="11:12">
      <c r="K9807" s="435">
        <v>30711</v>
      </c>
      <c r="L9807" t="s">
        <v>208</v>
      </c>
    </row>
    <row r="9808" spans="11:12">
      <c r="K9808" s="435">
        <v>30720</v>
      </c>
      <c r="L9808" t="s">
        <v>208</v>
      </c>
    </row>
    <row r="9809" spans="11:12">
      <c r="K9809" s="435">
        <v>30721</v>
      </c>
      <c r="L9809" t="s">
        <v>208</v>
      </c>
    </row>
    <row r="9810" spans="11:12">
      <c r="K9810" s="435">
        <v>30725</v>
      </c>
      <c r="L9810" t="s">
        <v>208</v>
      </c>
    </row>
    <row r="9811" spans="11:12">
      <c r="K9811" s="435">
        <v>30726</v>
      </c>
      <c r="L9811" t="s">
        <v>208</v>
      </c>
    </row>
    <row r="9812" spans="11:12">
      <c r="K9812" s="435">
        <v>30728</v>
      </c>
      <c r="L9812" t="s">
        <v>208</v>
      </c>
    </row>
    <row r="9813" spans="11:12">
      <c r="K9813" s="435">
        <v>30730</v>
      </c>
      <c r="L9813" t="s">
        <v>208</v>
      </c>
    </row>
    <row r="9814" spans="11:12">
      <c r="K9814" s="435">
        <v>30731</v>
      </c>
      <c r="L9814" t="s">
        <v>208</v>
      </c>
    </row>
    <row r="9815" spans="11:12">
      <c r="K9815" s="435">
        <v>30733</v>
      </c>
      <c r="L9815" t="s">
        <v>208</v>
      </c>
    </row>
    <row r="9816" spans="11:12">
      <c r="K9816" s="435">
        <v>30734</v>
      </c>
      <c r="L9816" t="s">
        <v>202</v>
      </c>
    </row>
    <row r="9817" spans="11:12">
      <c r="K9817" s="435">
        <v>30735</v>
      </c>
      <c r="L9817" t="s">
        <v>208</v>
      </c>
    </row>
    <row r="9818" spans="11:12">
      <c r="K9818" s="435">
        <v>30736</v>
      </c>
      <c r="L9818" t="s">
        <v>208</v>
      </c>
    </row>
    <row r="9819" spans="11:12">
      <c r="K9819" s="435">
        <v>30738</v>
      </c>
      <c r="L9819" t="s">
        <v>208</v>
      </c>
    </row>
    <row r="9820" spans="11:12">
      <c r="K9820" s="435">
        <v>30739</v>
      </c>
      <c r="L9820" t="s">
        <v>208</v>
      </c>
    </row>
    <row r="9821" spans="11:12">
      <c r="K9821" s="435">
        <v>30740</v>
      </c>
      <c r="L9821" t="s">
        <v>208</v>
      </c>
    </row>
    <row r="9822" spans="11:12">
      <c r="K9822" s="435">
        <v>30741</v>
      </c>
      <c r="L9822" t="s">
        <v>208</v>
      </c>
    </row>
    <row r="9823" spans="11:12">
      <c r="K9823" s="435">
        <v>30742</v>
      </c>
      <c r="L9823" t="s">
        <v>208</v>
      </c>
    </row>
    <row r="9824" spans="11:12">
      <c r="K9824" s="435">
        <v>30746</v>
      </c>
      <c r="L9824" t="s">
        <v>208</v>
      </c>
    </row>
    <row r="9825" spans="11:12">
      <c r="K9825" s="435">
        <v>30747</v>
      </c>
      <c r="L9825" t="s">
        <v>208</v>
      </c>
    </row>
    <row r="9826" spans="11:12">
      <c r="K9826" s="435">
        <v>30750</v>
      </c>
      <c r="L9826" t="s">
        <v>208</v>
      </c>
    </row>
    <row r="9827" spans="11:12">
      <c r="K9827" s="435">
        <v>30751</v>
      </c>
      <c r="L9827" t="s">
        <v>208</v>
      </c>
    </row>
    <row r="9828" spans="11:12">
      <c r="K9828" s="435">
        <v>30752</v>
      </c>
      <c r="L9828" t="s">
        <v>208</v>
      </c>
    </row>
    <row r="9829" spans="11:12">
      <c r="K9829" s="435">
        <v>30753</v>
      </c>
      <c r="L9829" t="s">
        <v>208</v>
      </c>
    </row>
    <row r="9830" spans="11:12">
      <c r="K9830" s="435">
        <v>30755</v>
      </c>
      <c r="L9830" t="s">
        <v>208</v>
      </c>
    </row>
    <row r="9831" spans="11:12">
      <c r="K9831" s="435">
        <v>30756</v>
      </c>
      <c r="L9831" t="s">
        <v>208</v>
      </c>
    </row>
    <row r="9832" spans="11:12">
      <c r="K9832" s="435">
        <v>30757</v>
      </c>
      <c r="L9832" t="s">
        <v>208</v>
      </c>
    </row>
    <row r="9833" spans="11:12">
      <c r="K9833" s="435">
        <v>30802</v>
      </c>
      <c r="L9833" t="s">
        <v>202</v>
      </c>
    </row>
    <row r="9834" spans="11:12">
      <c r="K9834" s="435">
        <v>30803</v>
      </c>
      <c r="L9834" t="s">
        <v>202</v>
      </c>
    </row>
    <row r="9835" spans="11:12">
      <c r="K9835" s="435">
        <v>30805</v>
      </c>
      <c r="L9835" t="s">
        <v>202</v>
      </c>
    </row>
    <row r="9836" spans="11:12">
      <c r="K9836" s="435">
        <v>30807</v>
      </c>
      <c r="L9836" t="s">
        <v>202</v>
      </c>
    </row>
    <row r="9837" spans="11:12">
      <c r="K9837" s="435">
        <v>30808</v>
      </c>
      <c r="L9837" t="s">
        <v>202</v>
      </c>
    </row>
    <row r="9838" spans="11:12">
      <c r="K9838" s="435">
        <v>30809</v>
      </c>
      <c r="L9838" t="s">
        <v>202</v>
      </c>
    </row>
    <row r="9839" spans="11:12">
      <c r="K9839" s="435">
        <v>30810</v>
      </c>
      <c r="L9839" t="s">
        <v>202</v>
      </c>
    </row>
    <row r="9840" spans="11:12">
      <c r="K9840" s="435">
        <v>30812</v>
      </c>
      <c r="L9840" t="s">
        <v>202</v>
      </c>
    </row>
    <row r="9841" spans="11:12">
      <c r="K9841" s="435">
        <v>30813</v>
      </c>
      <c r="L9841" t="s">
        <v>202</v>
      </c>
    </row>
    <row r="9842" spans="11:12">
      <c r="K9842" s="435">
        <v>30814</v>
      </c>
      <c r="L9842" t="s">
        <v>202</v>
      </c>
    </row>
    <row r="9843" spans="11:12">
      <c r="K9843" s="435">
        <v>30815</v>
      </c>
      <c r="L9843" t="s">
        <v>202</v>
      </c>
    </row>
    <row r="9844" spans="11:12">
      <c r="K9844" s="435">
        <v>30816</v>
      </c>
      <c r="L9844" t="s">
        <v>202</v>
      </c>
    </row>
    <row r="9845" spans="11:12">
      <c r="K9845" s="435">
        <v>30817</v>
      </c>
      <c r="L9845" t="s">
        <v>202</v>
      </c>
    </row>
    <row r="9846" spans="11:12">
      <c r="K9846" s="435">
        <v>30818</v>
      </c>
      <c r="L9846" t="s">
        <v>202</v>
      </c>
    </row>
    <row r="9847" spans="11:12">
      <c r="K9847" s="435">
        <v>30820</v>
      </c>
      <c r="L9847" t="s">
        <v>202</v>
      </c>
    </row>
    <row r="9848" spans="11:12">
      <c r="K9848" s="435">
        <v>30821</v>
      </c>
      <c r="L9848" t="s">
        <v>202</v>
      </c>
    </row>
    <row r="9849" spans="11:12">
      <c r="K9849" s="435">
        <v>30822</v>
      </c>
      <c r="L9849" t="s">
        <v>202</v>
      </c>
    </row>
    <row r="9850" spans="11:12">
      <c r="K9850" s="435">
        <v>30823</v>
      </c>
      <c r="L9850" t="s">
        <v>202</v>
      </c>
    </row>
    <row r="9851" spans="11:12">
      <c r="K9851" s="435">
        <v>30824</v>
      </c>
      <c r="L9851" t="s">
        <v>202</v>
      </c>
    </row>
    <row r="9852" spans="11:12">
      <c r="K9852" s="435">
        <v>30828</v>
      </c>
      <c r="L9852" t="s">
        <v>202</v>
      </c>
    </row>
    <row r="9853" spans="11:12">
      <c r="K9853" s="435">
        <v>30830</v>
      </c>
      <c r="L9853" t="s">
        <v>202</v>
      </c>
    </row>
    <row r="9854" spans="11:12">
      <c r="K9854" s="435">
        <v>30833</v>
      </c>
      <c r="L9854" t="s">
        <v>202</v>
      </c>
    </row>
    <row r="9855" spans="11:12">
      <c r="K9855" s="435">
        <v>30901</v>
      </c>
      <c r="L9855" t="s">
        <v>202</v>
      </c>
    </row>
    <row r="9856" spans="11:12">
      <c r="K9856" s="435">
        <v>30903</v>
      </c>
      <c r="L9856" t="s">
        <v>202</v>
      </c>
    </row>
    <row r="9857" spans="11:12">
      <c r="K9857" s="435">
        <v>30904</v>
      </c>
      <c r="L9857" t="s">
        <v>202</v>
      </c>
    </row>
    <row r="9858" spans="11:12">
      <c r="K9858" s="435">
        <v>30905</v>
      </c>
      <c r="L9858" t="s">
        <v>202</v>
      </c>
    </row>
    <row r="9859" spans="11:12">
      <c r="K9859" s="435">
        <v>30906</v>
      </c>
      <c r="L9859" t="s">
        <v>202</v>
      </c>
    </row>
    <row r="9860" spans="11:12">
      <c r="K9860" s="435">
        <v>30907</v>
      </c>
      <c r="L9860" t="s">
        <v>202</v>
      </c>
    </row>
    <row r="9861" spans="11:12">
      <c r="K9861" s="435">
        <v>30909</v>
      </c>
      <c r="L9861" t="s">
        <v>202</v>
      </c>
    </row>
    <row r="9862" spans="11:12">
      <c r="K9862" s="435">
        <v>30912</v>
      </c>
      <c r="L9862" t="s">
        <v>202</v>
      </c>
    </row>
    <row r="9863" spans="11:12">
      <c r="K9863" s="435">
        <v>31001</v>
      </c>
      <c r="L9863" t="s">
        <v>202</v>
      </c>
    </row>
    <row r="9864" spans="11:12">
      <c r="K9864" s="435">
        <v>31002</v>
      </c>
      <c r="L9864" t="s">
        <v>202</v>
      </c>
    </row>
    <row r="9865" spans="11:12">
      <c r="K9865" s="435">
        <v>31003</v>
      </c>
      <c r="L9865" t="s">
        <v>202</v>
      </c>
    </row>
    <row r="9866" spans="11:12">
      <c r="K9866" s="435">
        <v>31005</v>
      </c>
      <c r="L9866" t="s">
        <v>202</v>
      </c>
    </row>
    <row r="9867" spans="11:12">
      <c r="K9867" s="435">
        <v>31006</v>
      </c>
      <c r="L9867" t="s">
        <v>202</v>
      </c>
    </row>
    <row r="9868" spans="11:12">
      <c r="K9868" s="435">
        <v>31007</v>
      </c>
      <c r="L9868" t="s">
        <v>202</v>
      </c>
    </row>
    <row r="9869" spans="11:12">
      <c r="K9869" s="435">
        <v>31008</v>
      </c>
      <c r="L9869" t="s">
        <v>202</v>
      </c>
    </row>
    <row r="9870" spans="11:12">
      <c r="K9870" s="435">
        <v>31009</v>
      </c>
      <c r="L9870" t="s">
        <v>202</v>
      </c>
    </row>
    <row r="9871" spans="11:12">
      <c r="K9871" s="435">
        <v>31011</v>
      </c>
      <c r="L9871" t="s">
        <v>202</v>
      </c>
    </row>
    <row r="9872" spans="11:12">
      <c r="K9872" s="435">
        <v>31012</v>
      </c>
      <c r="L9872" t="s">
        <v>202</v>
      </c>
    </row>
    <row r="9873" spans="11:12">
      <c r="K9873" s="435">
        <v>31014</v>
      </c>
      <c r="L9873" t="s">
        <v>202</v>
      </c>
    </row>
    <row r="9874" spans="11:12">
      <c r="K9874" s="435">
        <v>31015</v>
      </c>
      <c r="L9874" t="s">
        <v>202</v>
      </c>
    </row>
    <row r="9875" spans="11:12">
      <c r="K9875" s="435">
        <v>31016</v>
      </c>
      <c r="L9875" t="s">
        <v>202</v>
      </c>
    </row>
    <row r="9876" spans="11:12">
      <c r="K9876" s="435">
        <v>31017</v>
      </c>
      <c r="L9876" t="s">
        <v>202</v>
      </c>
    </row>
    <row r="9877" spans="11:12">
      <c r="K9877" s="435">
        <v>31018</v>
      </c>
      <c r="L9877" t="s">
        <v>202</v>
      </c>
    </row>
    <row r="9878" spans="11:12">
      <c r="K9878" s="435">
        <v>31019</v>
      </c>
      <c r="L9878" t="s">
        <v>202</v>
      </c>
    </row>
    <row r="9879" spans="11:12">
      <c r="K9879" s="435">
        <v>31020</v>
      </c>
      <c r="L9879" t="s">
        <v>202</v>
      </c>
    </row>
    <row r="9880" spans="11:12">
      <c r="K9880" s="435">
        <v>31021</v>
      </c>
      <c r="L9880" t="s">
        <v>202</v>
      </c>
    </row>
    <row r="9881" spans="11:12">
      <c r="K9881" s="435">
        <v>31022</v>
      </c>
      <c r="L9881" t="s">
        <v>202</v>
      </c>
    </row>
    <row r="9882" spans="11:12">
      <c r="K9882" s="435">
        <v>31023</v>
      </c>
      <c r="L9882" t="s">
        <v>202</v>
      </c>
    </row>
    <row r="9883" spans="11:12">
      <c r="K9883" s="435">
        <v>31024</v>
      </c>
      <c r="L9883" t="s">
        <v>202</v>
      </c>
    </row>
    <row r="9884" spans="11:12">
      <c r="K9884" s="435">
        <v>31025</v>
      </c>
      <c r="L9884" t="s">
        <v>202</v>
      </c>
    </row>
    <row r="9885" spans="11:12">
      <c r="K9885" s="435">
        <v>31027</v>
      </c>
      <c r="L9885" t="s">
        <v>202</v>
      </c>
    </row>
    <row r="9886" spans="11:12">
      <c r="K9886" s="435">
        <v>31028</v>
      </c>
      <c r="L9886" t="s">
        <v>202</v>
      </c>
    </row>
    <row r="9887" spans="11:12">
      <c r="K9887" s="435">
        <v>31029</v>
      </c>
      <c r="L9887" t="s">
        <v>202</v>
      </c>
    </row>
    <row r="9888" spans="11:12">
      <c r="K9888" s="435">
        <v>31030</v>
      </c>
      <c r="L9888" t="s">
        <v>202</v>
      </c>
    </row>
    <row r="9889" spans="11:12">
      <c r="K9889" s="435">
        <v>31031</v>
      </c>
      <c r="L9889" t="s">
        <v>202</v>
      </c>
    </row>
    <row r="9890" spans="11:12">
      <c r="K9890" s="435">
        <v>31032</v>
      </c>
      <c r="L9890" t="s">
        <v>202</v>
      </c>
    </row>
    <row r="9891" spans="11:12">
      <c r="K9891" s="435">
        <v>31033</v>
      </c>
      <c r="L9891" t="s">
        <v>202</v>
      </c>
    </row>
    <row r="9892" spans="11:12">
      <c r="K9892" s="435">
        <v>31035</v>
      </c>
      <c r="L9892" t="s">
        <v>202</v>
      </c>
    </row>
    <row r="9893" spans="11:12">
      <c r="K9893" s="435">
        <v>31036</v>
      </c>
      <c r="L9893" t="s">
        <v>202</v>
      </c>
    </row>
    <row r="9894" spans="11:12">
      <c r="K9894" s="435">
        <v>31037</v>
      </c>
      <c r="L9894" t="s">
        <v>202</v>
      </c>
    </row>
    <row r="9895" spans="11:12">
      <c r="K9895" s="435">
        <v>31038</v>
      </c>
      <c r="L9895" t="s">
        <v>202</v>
      </c>
    </row>
    <row r="9896" spans="11:12">
      <c r="K9896" s="435">
        <v>31039</v>
      </c>
      <c r="L9896" t="s">
        <v>202</v>
      </c>
    </row>
    <row r="9897" spans="11:12">
      <c r="K9897" s="435">
        <v>31041</v>
      </c>
      <c r="L9897" t="s">
        <v>202</v>
      </c>
    </row>
    <row r="9898" spans="11:12">
      <c r="K9898" s="435">
        <v>31042</v>
      </c>
      <c r="L9898" t="s">
        <v>202</v>
      </c>
    </row>
    <row r="9899" spans="11:12">
      <c r="K9899" s="435">
        <v>31044</v>
      </c>
      <c r="L9899" t="s">
        <v>202</v>
      </c>
    </row>
    <row r="9900" spans="11:12">
      <c r="K9900" s="435">
        <v>31045</v>
      </c>
      <c r="L9900" t="s">
        <v>202</v>
      </c>
    </row>
    <row r="9901" spans="11:12">
      <c r="K9901" s="435">
        <v>31046</v>
      </c>
      <c r="L9901" t="s">
        <v>202</v>
      </c>
    </row>
    <row r="9902" spans="11:12">
      <c r="K9902" s="435">
        <v>31047</v>
      </c>
      <c r="L9902" t="s">
        <v>202</v>
      </c>
    </row>
    <row r="9903" spans="11:12">
      <c r="K9903" s="435">
        <v>31049</v>
      </c>
      <c r="L9903" t="s">
        <v>202</v>
      </c>
    </row>
    <row r="9904" spans="11:12">
      <c r="K9904" s="435">
        <v>31050</v>
      </c>
      <c r="L9904" t="s">
        <v>202</v>
      </c>
    </row>
    <row r="9905" spans="11:12">
      <c r="K9905" s="435">
        <v>31051</v>
      </c>
      <c r="L9905" t="s">
        <v>202</v>
      </c>
    </row>
    <row r="9906" spans="11:12">
      <c r="K9906" s="435">
        <v>31052</v>
      </c>
      <c r="L9906" t="s">
        <v>202</v>
      </c>
    </row>
    <row r="9907" spans="11:12">
      <c r="K9907" s="435">
        <v>31054</v>
      </c>
      <c r="L9907" t="s">
        <v>202</v>
      </c>
    </row>
    <row r="9908" spans="11:12">
      <c r="K9908" s="435">
        <v>31055</v>
      </c>
      <c r="L9908" t="s">
        <v>202</v>
      </c>
    </row>
    <row r="9909" spans="11:12">
      <c r="K9909" s="435">
        <v>31057</v>
      </c>
      <c r="L9909" t="s">
        <v>202</v>
      </c>
    </row>
    <row r="9910" spans="11:12">
      <c r="K9910" s="435">
        <v>31058</v>
      </c>
      <c r="L9910" t="s">
        <v>202</v>
      </c>
    </row>
    <row r="9911" spans="11:12">
      <c r="K9911" s="435">
        <v>31060</v>
      </c>
      <c r="L9911" t="s">
        <v>202</v>
      </c>
    </row>
    <row r="9912" spans="11:12">
      <c r="K9912" s="435">
        <v>31061</v>
      </c>
      <c r="L9912" t="s">
        <v>202</v>
      </c>
    </row>
    <row r="9913" spans="11:12">
      <c r="K9913" s="435">
        <v>31062</v>
      </c>
      <c r="L9913" t="s">
        <v>202</v>
      </c>
    </row>
    <row r="9914" spans="11:12">
      <c r="K9914" s="435">
        <v>31063</v>
      </c>
      <c r="L9914" t="s">
        <v>202</v>
      </c>
    </row>
    <row r="9915" spans="11:12">
      <c r="K9915" s="435">
        <v>31064</v>
      </c>
      <c r="L9915" t="s">
        <v>202</v>
      </c>
    </row>
    <row r="9916" spans="11:12">
      <c r="K9916" s="435">
        <v>31065</v>
      </c>
      <c r="L9916" t="s">
        <v>202</v>
      </c>
    </row>
    <row r="9917" spans="11:12">
      <c r="K9917" s="435">
        <v>31066</v>
      </c>
      <c r="L9917" t="s">
        <v>202</v>
      </c>
    </row>
    <row r="9918" spans="11:12">
      <c r="K9918" s="435">
        <v>31067</v>
      </c>
      <c r="L9918" t="s">
        <v>202</v>
      </c>
    </row>
    <row r="9919" spans="11:12">
      <c r="K9919" s="435">
        <v>31068</v>
      </c>
      <c r="L9919" t="s">
        <v>202</v>
      </c>
    </row>
    <row r="9920" spans="11:12">
      <c r="K9920" s="435">
        <v>31069</v>
      </c>
      <c r="L9920" t="s">
        <v>202</v>
      </c>
    </row>
    <row r="9921" spans="11:12">
      <c r="K9921" s="435">
        <v>31070</v>
      </c>
      <c r="L9921" t="s">
        <v>202</v>
      </c>
    </row>
    <row r="9922" spans="11:12">
      <c r="K9922" s="435">
        <v>31071</v>
      </c>
      <c r="L9922" t="s">
        <v>202</v>
      </c>
    </row>
    <row r="9923" spans="11:12">
      <c r="K9923" s="435">
        <v>31072</v>
      </c>
      <c r="L9923" t="s">
        <v>202</v>
      </c>
    </row>
    <row r="9924" spans="11:12">
      <c r="K9924" s="435">
        <v>31075</v>
      </c>
      <c r="L9924" t="s">
        <v>202</v>
      </c>
    </row>
    <row r="9925" spans="11:12">
      <c r="K9925" s="435">
        <v>31076</v>
      </c>
      <c r="L9925" t="s">
        <v>202</v>
      </c>
    </row>
    <row r="9926" spans="11:12">
      <c r="K9926" s="435">
        <v>31077</v>
      </c>
      <c r="L9926" t="s">
        <v>202</v>
      </c>
    </row>
    <row r="9927" spans="11:12">
      <c r="K9927" s="435">
        <v>31078</v>
      </c>
      <c r="L9927" t="s">
        <v>202</v>
      </c>
    </row>
    <row r="9928" spans="11:12">
      <c r="K9928" s="435">
        <v>31079</v>
      </c>
      <c r="L9928" t="s">
        <v>202</v>
      </c>
    </row>
    <row r="9929" spans="11:12">
      <c r="K9929" s="435">
        <v>31081</v>
      </c>
      <c r="L9929" t="s">
        <v>202</v>
      </c>
    </row>
    <row r="9930" spans="11:12">
      <c r="K9930" s="435">
        <v>31082</v>
      </c>
      <c r="L9930" t="s">
        <v>202</v>
      </c>
    </row>
    <row r="9931" spans="11:12">
      <c r="K9931" s="435">
        <v>31083</v>
      </c>
      <c r="L9931" t="s">
        <v>202</v>
      </c>
    </row>
    <row r="9932" spans="11:12">
      <c r="K9932" s="435">
        <v>31084</v>
      </c>
      <c r="L9932" t="s">
        <v>202</v>
      </c>
    </row>
    <row r="9933" spans="11:12">
      <c r="K9933" s="435">
        <v>31085</v>
      </c>
      <c r="L9933" t="s">
        <v>202</v>
      </c>
    </row>
    <row r="9934" spans="11:12">
      <c r="K9934" s="435">
        <v>31087</v>
      </c>
      <c r="L9934" t="s">
        <v>202</v>
      </c>
    </row>
    <row r="9935" spans="11:12">
      <c r="K9935" s="435">
        <v>31088</v>
      </c>
      <c r="L9935" t="s">
        <v>202</v>
      </c>
    </row>
    <row r="9936" spans="11:12">
      <c r="K9936" s="435">
        <v>31089</v>
      </c>
      <c r="L9936" t="s">
        <v>202</v>
      </c>
    </row>
    <row r="9937" spans="11:12">
      <c r="K9937" s="435">
        <v>31090</v>
      </c>
      <c r="L9937" t="s">
        <v>202</v>
      </c>
    </row>
    <row r="9938" spans="11:12">
      <c r="K9938" s="435">
        <v>31091</v>
      </c>
      <c r="L9938" t="s">
        <v>202</v>
      </c>
    </row>
    <row r="9939" spans="11:12">
      <c r="K9939" s="435">
        <v>31092</v>
      </c>
      <c r="L9939" t="s">
        <v>202</v>
      </c>
    </row>
    <row r="9940" spans="11:12">
      <c r="K9940" s="435">
        <v>31093</v>
      </c>
      <c r="L9940" t="s">
        <v>202</v>
      </c>
    </row>
    <row r="9941" spans="11:12">
      <c r="K9941" s="435">
        <v>31094</v>
      </c>
      <c r="L9941" t="s">
        <v>202</v>
      </c>
    </row>
    <row r="9942" spans="11:12">
      <c r="K9942" s="435">
        <v>31096</v>
      </c>
      <c r="L9942" t="s">
        <v>202</v>
      </c>
    </row>
    <row r="9943" spans="11:12">
      <c r="K9943" s="435">
        <v>31097</v>
      </c>
      <c r="L9943" t="s">
        <v>202</v>
      </c>
    </row>
    <row r="9944" spans="11:12">
      <c r="K9944" s="435">
        <v>31098</v>
      </c>
      <c r="L9944" t="s">
        <v>202</v>
      </c>
    </row>
    <row r="9945" spans="11:12">
      <c r="K9945" s="435">
        <v>31201</v>
      </c>
      <c r="L9945" t="s">
        <v>202</v>
      </c>
    </row>
    <row r="9946" spans="11:12">
      <c r="K9946" s="435">
        <v>31204</v>
      </c>
      <c r="L9946" t="s">
        <v>202</v>
      </c>
    </row>
    <row r="9947" spans="11:12">
      <c r="K9947" s="435">
        <v>31206</v>
      </c>
      <c r="L9947" t="s">
        <v>202</v>
      </c>
    </row>
    <row r="9948" spans="11:12">
      <c r="K9948" s="435">
        <v>31207</v>
      </c>
      <c r="L9948" t="s">
        <v>202</v>
      </c>
    </row>
    <row r="9949" spans="11:12">
      <c r="K9949" s="435">
        <v>31210</v>
      </c>
      <c r="L9949" t="s">
        <v>202</v>
      </c>
    </row>
    <row r="9950" spans="11:12">
      <c r="K9950" s="435">
        <v>31211</v>
      </c>
      <c r="L9950" t="s">
        <v>202</v>
      </c>
    </row>
    <row r="9951" spans="11:12">
      <c r="K9951" s="435">
        <v>31213</v>
      </c>
      <c r="L9951" t="s">
        <v>202</v>
      </c>
    </row>
    <row r="9952" spans="11:12">
      <c r="K9952" s="435">
        <v>31216</v>
      </c>
      <c r="L9952" t="s">
        <v>202</v>
      </c>
    </row>
    <row r="9953" spans="11:12">
      <c r="K9953" s="435">
        <v>31217</v>
      </c>
      <c r="L9953" t="s">
        <v>202</v>
      </c>
    </row>
    <row r="9954" spans="11:12">
      <c r="K9954" s="435">
        <v>31220</v>
      </c>
      <c r="L9954" t="s">
        <v>202</v>
      </c>
    </row>
    <row r="9955" spans="11:12">
      <c r="K9955" s="435">
        <v>31301</v>
      </c>
      <c r="L9955" t="s">
        <v>198</v>
      </c>
    </row>
    <row r="9956" spans="11:12">
      <c r="K9956" s="435">
        <v>31302</v>
      </c>
      <c r="L9956" t="s">
        <v>198</v>
      </c>
    </row>
    <row r="9957" spans="11:12">
      <c r="K9957" s="435">
        <v>31303</v>
      </c>
      <c r="L9957" t="s">
        <v>202</v>
      </c>
    </row>
    <row r="9958" spans="11:12">
      <c r="K9958" s="435">
        <v>31304</v>
      </c>
      <c r="L9958" t="s">
        <v>198</v>
      </c>
    </row>
    <row r="9959" spans="11:12">
      <c r="K9959" s="435">
        <v>31305</v>
      </c>
      <c r="L9959" t="s">
        <v>198</v>
      </c>
    </row>
    <row r="9960" spans="11:12">
      <c r="K9960" s="435">
        <v>31307</v>
      </c>
      <c r="L9960" t="s">
        <v>198</v>
      </c>
    </row>
    <row r="9961" spans="11:12">
      <c r="K9961" s="435">
        <v>31308</v>
      </c>
      <c r="L9961" t="s">
        <v>202</v>
      </c>
    </row>
    <row r="9962" spans="11:12">
      <c r="K9962" s="435">
        <v>31309</v>
      </c>
      <c r="L9962" t="s">
        <v>198</v>
      </c>
    </row>
    <row r="9963" spans="11:12">
      <c r="K9963" s="435">
        <v>31312</v>
      </c>
      <c r="L9963" t="s">
        <v>202</v>
      </c>
    </row>
    <row r="9964" spans="11:12">
      <c r="K9964" s="435">
        <v>31313</v>
      </c>
      <c r="L9964" t="s">
        <v>198</v>
      </c>
    </row>
    <row r="9965" spans="11:12">
      <c r="K9965" s="435">
        <v>31314</v>
      </c>
      <c r="L9965" t="s">
        <v>198</v>
      </c>
    </row>
    <row r="9966" spans="11:12">
      <c r="K9966" s="435">
        <v>31315</v>
      </c>
      <c r="L9966" t="s">
        <v>198</v>
      </c>
    </row>
    <row r="9967" spans="11:12">
      <c r="K9967" s="435">
        <v>31316</v>
      </c>
      <c r="L9967" t="s">
        <v>198</v>
      </c>
    </row>
    <row r="9968" spans="11:12">
      <c r="K9968" s="435">
        <v>31318</v>
      </c>
      <c r="L9968" t="s">
        <v>198</v>
      </c>
    </row>
    <row r="9969" spans="11:12">
      <c r="K9969" s="435">
        <v>31320</v>
      </c>
      <c r="L9969" t="s">
        <v>198</v>
      </c>
    </row>
    <row r="9970" spans="11:12">
      <c r="K9970" s="435">
        <v>31321</v>
      </c>
      <c r="L9970" t="s">
        <v>202</v>
      </c>
    </row>
    <row r="9971" spans="11:12">
      <c r="K9971" s="435">
        <v>31322</v>
      </c>
      <c r="L9971" t="s">
        <v>198</v>
      </c>
    </row>
    <row r="9972" spans="11:12">
      <c r="K9972" s="435">
        <v>31323</v>
      </c>
      <c r="L9972" t="s">
        <v>198</v>
      </c>
    </row>
    <row r="9973" spans="11:12">
      <c r="K9973" s="435">
        <v>31324</v>
      </c>
      <c r="L9973" t="s">
        <v>198</v>
      </c>
    </row>
    <row r="9974" spans="11:12">
      <c r="K9974" s="435">
        <v>31326</v>
      </c>
      <c r="L9974" t="s">
        <v>202</v>
      </c>
    </row>
    <row r="9975" spans="11:12">
      <c r="K9975" s="435">
        <v>31327</v>
      </c>
      <c r="L9975" t="s">
        <v>198</v>
      </c>
    </row>
    <row r="9976" spans="11:12">
      <c r="K9976" s="435">
        <v>31328</v>
      </c>
      <c r="L9976" t="s">
        <v>198</v>
      </c>
    </row>
    <row r="9977" spans="11:12">
      <c r="K9977" s="435">
        <v>31329</v>
      </c>
      <c r="L9977" t="s">
        <v>202</v>
      </c>
    </row>
    <row r="9978" spans="11:12">
      <c r="K9978" s="435">
        <v>31331</v>
      </c>
      <c r="L9978" t="s">
        <v>198</v>
      </c>
    </row>
    <row r="9979" spans="11:12">
      <c r="K9979" s="435">
        <v>31401</v>
      </c>
      <c r="L9979" t="s">
        <v>198</v>
      </c>
    </row>
    <row r="9980" spans="11:12">
      <c r="K9980" s="435">
        <v>31404</v>
      </c>
      <c r="L9980" t="s">
        <v>198</v>
      </c>
    </row>
    <row r="9981" spans="11:12">
      <c r="K9981" s="435">
        <v>31405</v>
      </c>
      <c r="L9981" t="s">
        <v>198</v>
      </c>
    </row>
    <row r="9982" spans="11:12">
      <c r="K9982" s="435">
        <v>31406</v>
      </c>
      <c r="L9982" t="s">
        <v>198</v>
      </c>
    </row>
    <row r="9983" spans="11:12">
      <c r="K9983" s="435">
        <v>31407</v>
      </c>
      <c r="L9983" t="s">
        <v>198</v>
      </c>
    </row>
    <row r="9984" spans="11:12">
      <c r="K9984" s="435">
        <v>31408</v>
      </c>
      <c r="L9984" t="s">
        <v>198</v>
      </c>
    </row>
    <row r="9985" spans="11:12">
      <c r="K9985" s="435">
        <v>31409</v>
      </c>
      <c r="L9985" t="s">
        <v>198</v>
      </c>
    </row>
    <row r="9986" spans="11:12">
      <c r="K9986" s="435">
        <v>31410</v>
      </c>
      <c r="L9986" t="s">
        <v>198</v>
      </c>
    </row>
    <row r="9987" spans="11:12">
      <c r="K9987" s="435">
        <v>31411</v>
      </c>
      <c r="L9987" t="s">
        <v>198</v>
      </c>
    </row>
    <row r="9988" spans="11:12">
      <c r="K9988" s="435">
        <v>31415</v>
      </c>
      <c r="L9988" t="s">
        <v>198</v>
      </c>
    </row>
    <row r="9989" spans="11:12">
      <c r="K9989" s="435">
        <v>31419</v>
      </c>
      <c r="L9989" t="s">
        <v>198</v>
      </c>
    </row>
    <row r="9990" spans="11:12">
      <c r="K9990" s="435">
        <v>31501</v>
      </c>
      <c r="L9990" t="s">
        <v>198</v>
      </c>
    </row>
    <row r="9991" spans="11:12">
      <c r="K9991" s="435">
        <v>31503</v>
      </c>
      <c r="L9991" t="s">
        <v>198</v>
      </c>
    </row>
    <row r="9992" spans="11:12">
      <c r="K9992" s="435">
        <v>31510</v>
      </c>
      <c r="L9992" t="s">
        <v>198</v>
      </c>
    </row>
    <row r="9993" spans="11:12">
      <c r="K9993" s="435">
        <v>31512</v>
      </c>
      <c r="L9993" t="s">
        <v>198</v>
      </c>
    </row>
    <row r="9994" spans="11:12">
      <c r="K9994" s="435">
        <v>31513</v>
      </c>
      <c r="L9994" t="s">
        <v>202</v>
      </c>
    </row>
    <row r="9995" spans="11:12">
      <c r="K9995" s="435">
        <v>31516</v>
      </c>
      <c r="L9995" t="s">
        <v>198</v>
      </c>
    </row>
    <row r="9996" spans="11:12">
      <c r="K9996" s="435">
        <v>31518</v>
      </c>
      <c r="L9996" t="s">
        <v>198</v>
      </c>
    </row>
    <row r="9997" spans="11:12">
      <c r="K9997" s="435">
        <v>31519</v>
      </c>
      <c r="L9997" t="s">
        <v>202</v>
      </c>
    </row>
    <row r="9998" spans="11:12">
      <c r="K9998" s="435">
        <v>31520</v>
      </c>
      <c r="L9998" t="s">
        <v>198</v>
      </c>
    </row>
    <row r="9999" spans="11:12">
      <c r="K9999" s="435">
        <v>31522</v>
      </c>
      <c r="L9999" t="s">
        <v>198</v>
      </c>
    </row>
    <row r="10000" spans="11:12">
      <c r="K10000" s="435">
        <v>31523</v>
      </c>
      <c r="L10000" t="s">
        <v>198</v>
      </c>
    </row>
    <row r="10001" spans="11:12">
      <c r="K10001" s="435">
        <v>31524</v>
      </c>
      <c r="L10001" t="s">
        <v>198</v>
      </c>
    </row>
    <row r="10002" spans="11:12">
      <c r="K10002" s="435">
        <v>31525</v>
      </c>
      <c r="L10002" t="s">
        <v>198</v>
      </c>
    </row>
    <row r="10003" spans="11:12">
      <c r="K10003" s="435">
        <v>31527</v>
      </c>
      <c r="L10003" t="s">
        <v>198</v>
      </c>
    </row>
    <row r="10004" spans="11:12">
      <c r="K10004" s="435">
        <v>31532</v>
      </c>
      <c r="L10004" t="s">
        <v>202</v>
      </c>
    </row>
    <row r="10005" spans="11:12">
      <c r="K10005" s="435">
        <v>31533</v>
      </c>
      <c r="L10005" t="s">
        <v>202</v>
      </c>
    </row>
    <row r="10006" spans="11:12">
      <c r="K10006" s="435">
        <v>31535</v>
      </c>
      <c r="L10006" t="s">
        <v>202</v>
      </c>
    </row>
    <row r="10007" spans="11:12">
      <c r="K10007" s="435">
        <v>31537</v>
      </c>
      <c r="L10007" t="s">
        <v>198</v>
      </c>
    </row>
    <row r="10008" spans="11:12">
      <c r="K10008" s="435">
        <v>31539</v>
      </c>
      <c r="L10008" t="s">
        <v>202</v>
      </c>
    </row>
    <row r="10009" spans="11:12">
      <c r="K10009" s="435">
        <v>31542</v>
      </c>
      <c r="L10009" t="s">
        <v>198</v>
      </c>
    </row>
    <row r="10010" spans="11:12">
      <c r="K10010" s="435">
        <v>31543</v>
      </c>
      <c r="L10010" t="s">
        <v>198</v>
      </c>
    </row>
    <row r="10011" spans="11:12">
      <c r="K10011" s="435">
        <v>31544</v>
      </c>
      <c r="L10011" t="s">
        <v>202</v>
      </c>
    </row>
    <row r="10012" spans="11:12">
      <c r="K10012" s="435">
        <v>31545</v>
      </c>
      <c r="L10012" t="s">
        <v>198</v>
      </c>
    </row>
    <row r="10013" spans="11:12">
      <c r="K10013" s="435">
        <v>31546</v>
      </c>
      <c r="L10013" t="s">
        <v>198</v>
      </c>
    </row>
    <row r="10014" spans="11:12">
      <c r="K10014" s="435">
        <v>31547</v>
      </c>
      <c r="L10014" t="s">
        <v>198</v>
      </c>
    </row>
    <row r="10015" spans="11:12">
      <c r="K10015" s="435">
        <v>31548</v>
      </c>
      <c r="L10015" t="s">
        <v>198</v>
      </c>
    </row>
    <row r="10016" spans="11:12">
      <c r="K10016" s="435">
        <v>31549</v>
      </c>
      <c r="L10016" t="s">
        <v>202</v>
      </c>
    </row>
    <row r="10017" spans="11:12">
      <c r="K10017" s="435">
        <v>31550</v>
      </c>
      <c r="L10017" t="s">
        <v>198</v>
      </c>
    </row>
    <row r="10018" spans="11:12">
      <c r="K10018" s="435">
        <v>31551</v>
      </c>
      <c r="L10018" t="s">
        <v>198</v>
      </c>
    </row>
    <row r="10019" spans="11:12">
      <c r="K10019" s="435">
        <v>31552</v>
      </c>
      <c r="L10019" t="s">
        <v>198</v>
      </c>
    </row>
    <row r="10020" spans="11:12">
      <c r="K10020" s="435">
        <v>31553</v>
      </c>
      <c r="L10020" t="s">
        <v>198</v>
      </c>
    </row>
    <row r="10021" spans="11:12">
      <c r="K10021" s="435">
        <v>31554</v>
      </c>
      <c r="L10021" t="s">
        <v>202</v>
      </c>
    </row>
    <row r="10022" spans="11:12">
      <c r="K10022" s="435">
        <v>31555</v>
      </c>
      <c r="L10022" t="s">
        <v>198</v>
      </c>
    </row>
    <row r="10023" spans="11:12">
      <c r="K10023" s="435">
        <v>31556</v>
      </c>
      <c r="L10023" t="s">
        <v>198</v>
      </c>
    </row>
    <row r="10024" spans="11:12">
      <c r="K10024" s="435">
        <v>31557</v>
      </c>
      <c r="L10024" t="s">
        <v>198</v>
      </c>
    </row>
    <row r="10025" spans="11:12">
      <c r="K10025" s="435">
        <v>31558</v>
      </c>
      <c r="L10025" t="s">
        <v>198</v>
      </c>
    </row>
    <row r="10026" spans="11:12">
      <c r="K10026" s="435">
        <v>31560</v>
      </c>
      <c r="L10026" t="s">
        <v>198</v>
      </c>
    </row>
    <row r="10027" spans="11:12">
      <c r="K10027" s="435">
        <v>31561</v>
      </c>
      <c r="L10027" t="s">
        <v>198</v>
      </c>
    </row>
    <row r="10028" spans="11:12">
      <c r="K10028" s="435">
        <v>31562</v>
      </c>
      <c r="L10028" t="s">
        <v>198</v>
      </c>
    </row>
    <row r="10029" spans="11:12">
      <c r="K10029" s="435">
        <v>31563</v>
      </c>
      <c r="L10029" t="s">
        <v>198</v>
      </c>
    </row>
    <row r="10030" spans="11:12">
      <c r="K10030" s="435">
        <v>31565</v>
      </c>
      <c r="L10030" t="s">
        <v>198</v>
      </c>
    </row>
    <row r="10031" spans="11:12">
      <c r="K10031" s="435">
        <v>31566</v>
      </c>
      <c r="L10031" t="s">
        <v>198</v>
      </c>
    </row>
    <row r="10032" spans="11:12">
      <c r="K10032" s="435">
        <v>31567</v>
      </c>
      <c r="L10032" t="s">
        <v>198</v>
      </c>
    </row>
    <row r="10033" spans="11:12">
      <c r="K10033" s="435">
        <v>31568</v>
      </c>
      <c r="L10033" t="s">
        <v>198</v>
      </c>
    </row>
    <row r="10034" spans="11:12">
      <c r="K10034" s="435">
        <v>31569</v>
      </c>
      <c r="L10034" t="s">
        <v>198</v>
      </c>
    </row>
    <row r="10035" spans="11:12">
      <c r="K10035" s="435">
        <v>31601</v>
      </c>
      <c r="L10035" t="s">
        <v>198</v>
      </c>
    </row>
    <row r="10036" spans="11:12">
      <c r="K10036" s="435">
        <v>31602</v>
      </c>
      <c r="L10036" t="s">
        <v>198</v>
      </c>
    </row>
    <row r="10037" spans="11:12">
      <c r="K10037" s="435">
        <v>31605</v>
      </c>
      <c r="L10037" t="s">
        <v>198</v>
      </c>
    </row>
    <row r="10038" spans="11:12">
      <c r="K10038" s="435">
        <v>31606</v>
      </c>
      <c r="L10038" t="s">
        <v>198</v>
      </c>
    </row>
    <row r="10039" spans="11:12">
      <c r="K10039" s="435">
        <v>31620</v>
      </c>
      <c r="L10039" t="s">
        <v>198</v>
      </c>
    </row>
    <row r="10040" spans="11:12">
      <c r="K10040" s="435">
        <v>31622</v>
      </c>
      <c r="L10040" t="s">
        <v>202</v>
      </c>
    </row>
    <row r="10041" spans="11:12">
      <c r="K10041" s="435">
        <v>31623</v>
      </c>
      <c r="L10041" t="s">
        <v>198</v>
      </c>
    </row>
    <row r="10042" spans="11:12">
      <c r="K10042" s="435">
        <v>31624</v>
      </c>
      <c r="L10042" t="s">
        <v>198</v>
      </c>
    </row>
    <row r="10043" spans="11:12">
      <c r="K10043" s="435">
        <v>31625</v>
      </c>
      <c r="L10043" t="s">
        <v>198</v>
      </c>
    </row>
    <row r="10044" spans="11:12">
      <c r="K10044" s="435">
        <v>31626</v>
      </c>
      <c r="L10044" t="s">
        <v>198</v>
      </c>
    </row>
    <row r="10045" spans="11:12">
      <c r="K10045" s="435">
        <v>31627</v>
      </c>
      <c r="L10045" t="s">
        <v>198</v>
      </c>
    </row>
    <row r="10046" spans="11:12">
      <c r="K10046" s="435">
        <v>31629</v>
      </c>
      <c r="L10046" t="s">
        <v>198</v>
      </c>
    </row>
    <row r="10047" spans="11:12">
      <c r="K10047" s="435">
        <v>31630</v>
      </c>
      <c r="L10047" t="s">
        <v>198</v>
      </c>
    </row>
    <row r="10048" spans="11:12">
      <c r="K10048" s="435">
        <v>31631</v>
      </c>
      <c r="L10048" t="s">
        <v>198</v>
      </c>
    </row>
    <row r="10049" spans="11:12">
      <c r="K10049" s="435">
        <v>31632</v>
      </c>
      <c r="L10049" t="s">
        <v>198</v>
      </c>
    </row>
    <row r="10050" spans="11:12">
      <c r="K10050" s="435">
        <v>31634</v>
      </c>
      <c r="L10050" t="s">
        <v>198</v>
      </c>
    </row>
    <row r="10051" spans="11:12">
      <c r="K10051" s="435">
        <v>31635</v>
      </c>
      <c r="L10051" t="s">
        <v>198</v>
      </c>
    </row>
    <row r="10052" spans="11:12">
      <c r="K10052" s="435">
        <v>31636</v>
      </c>
      <c r="L10052" t="s">
        <v>198</v>
      </c>
    </row>
    <row r="10053" spans="11:12">
      <c r="K10053" s="435">
        <v>31637</v>
      </c>
      <c r="L10053" t="s">
        <v>202</v>
      </c>
    </row>
    <row r="10054" spans="11:12">
      <c r="K10054" s="435">
        <v>31638</v>
      </c>
      <c r="L10054" t="s">
        <v>198</v>
      </c>
    </row>
    <row r="10055" spans="11:12">
      <c r="K10055" s="435">
        <v>31639</v>
      </c>
      <c r="L10055" t="s">
        <v>198</v>
      </c>
    </row>
    <row r="10056" spans="11:12">
      <c r="K10056" s="435">
        <v>31641</v>
      </c>
      <c r="L10056" t="s">
        <v>198</v>
      </c>
    </row>
    <row r="10057" spans="11:12">
      <c r="K10057" s="435">
        <v>31642</v>
      </c>
      <c r="L10057" t="s">
        <v>198</v>
      </c>
    </row>
    <row r="10058" spans="11:12">
      <c r="K10058" s="435">
        <v>31643</v>
      </c>
      <c r="L10058" t="s">
        <v>198</v>
      </c>
    </row>
    <row r="10059" spans="11:12">
      <c r="K10059" s="435">
        <v>31645</v>
      </c>
      <c r="L10059" t="s">
        <v>198</v>
      </c>
    </row>
    <row r="10060" spans="11:12">
      <c r="K10060" s="435">
        <v>31647</v>
      </c>
      <c r="L10060" t="s">
        <v>198</v>
      </c>
    </row>
    <row r="10061" spans="11:12">
      <c r="K10061" s="435">
        <v>31648</v>
      </c>
      <c r="L10061" t="s">
        <v>198</v>
      </c>
    </row>
    <row r="10062" spans="11:12">
      <c r="K10062" s="435">
        <v>31649</v>
      </c>
      <c r="L10062" t="s">
        <v>198</v>
      </c>
    </row>
    <row r="10063" spans="11:12">
      <c r="K10063" s="435">
        <v>31650</v>
      </c>
      <c r="L10063" t="s">
        <v>202</v>
      </c>
    </row>
    <row r="10064" spans="11:12">
      <c r="K10064" s="435">
        <v>31698</v>
      </c>
      <c r="L10064" t="s">
        <v>198</v>
      </c>
    </row>
    <row r="10065" spans="11:12">
      <c r="K10065" s="435">
        <v>31699</v>
      </c>
      <c r="L10065" t="s">
        <v>198</v>
      </c>
    </row>
    <row r="10066" spans="11:12">
      <c r="K10066" s="435">
        <v>31701</v>
      </c>
      <c r="L10066" t="s">
        <v>202</v>
      </c>
    </row>
    <row r="10067" spans="11:12">
      <c r="K10067" s="435">
        <v>31705</v>
      </c>
      <c r="L10067" t="s">
        <v>202</v>
      </c>
    </row>
    <row r="10068" spans="11:12">
      <c r="K10068" s="435">
        <v>31707</v>
      </c>
      <c r="L10068" t="s">
        <v>202</v>
      </c>
    </row>
    <row r="10069" spans="11:12">
      <c r="K10069" s="435">
        <v>31709</v>
      </c>
      <c r="L10069" t="s">
        <v>202</v>
      </c>
    </row>
    <row r="10070" spans="11:12">
      <c r="K10070" s="435">
        <v>31711</v>
      </c>
      <c r="L10070" t="s">
        <v>202</v>
      </c>
    </row>
    <row r="10071" spans="11:12">
      <c r="K10071" s="435">
        <v>31712</v>
      </c>
      <c r="L10071" t="s">
        <v>202</v>
      </c>
    </row>
    <row r="10072" spans="11:12">
      <c r="K10072" s="435">
        <v>31714</v>
      </c>
      <c r="L10072" t="s">
        <v>202</v>
      </c>
    </row>
    <row r="10073" spans="11:12">
      <c r="K10073" s="435">
        <v>31716</v>
      </c>
      <c r="L10073" t="s">
        <v>202</v>
      </c>
    </row>
    <row r="10074" spans="11:12">
      <c r="K10074" s="435">
        <v>31719</v>
      </c>
      <c r="L10074" t="s">
        <v>202</v>
      </c>
    </row>
    <row r="10075" spans="11:12">
      <c r="K10075" s="435">
        <v>31720</v>
      </c>
      <c r="L10075" t="s">
        <v>198</v>
      </c>
    </row>
    <row r="10076" spans="11:12">
      <c r="K10076" s="435">
        <v>31721</v>
      </c>
      <c r="L10076" t="s">
        <v>202</v>
      </c>
    </row>
    <row r="10077" spans="11:12">
      <c r="K10077" s="435">
        <v>31722</v>
      </c>
      <c r="L10077" t="s">
        <v>198</v>
      </c>
    </row>
    <row r="10078" spans="11:12">
      <c r="K10078" s="435">
        <v>31730</v>
      </c>
      <c r="L10078" t="s">
        <v>202</v>
      </c>
    </row>
    <row r="10079" spans="11:12">
      <c r="K10079" s="435">
        <v>31733</v>
      </c>
      <c r="L10079" t="s">
        <v>202</v>
      </c>
    </row>
    <row r="10080" spans="11:12">
      <c r="K10080" s="435">
        <v>31735</v>
      </c>
      <c r="L10080" t="s">
        <v>202</v>
      </c>
    </row>
    <row r="10081" spans="11:12">
      <c r="K10081" s="435">
        <v>31738</v>
      </c>
      <c r="L10081" t="s">
        <v>198</v>
      </c>
    </row>
    <row r="10082" spans="11:12">
      <c r="K10082" s="435">
        <v>31743</v>
      </c>
      <c r="L10082" t="s">
        <v>202</v>
      </c>
    </row>
    <row r="10083" spans="11:12">
      <c r="K10083" s="435">
        <v>31744</v>
      </c>
      <c r="L10083" t="s">
        <v>202</v>
      </c>
    </row>
    <row r="10084" spans="11:12">
      <c r="K10084" s="435">
        <v>31747</v>
      </c>
      <c r="L10084" t="s">
        <v>198</v>
      </c>
    </row>
    <row r="10085" spans="11:12">
      <c r="K10085" s="435">
        <v>31749</v>
      </c>
      <c r="L10085" t="s">
        <v>202</v>
      </c>
    </row>
    <row r="10086" spans="11:12">
      <c r="K10086" s="435">
        <v>31750</v>
      </c>
      <c r="L10086" t="s">
        <v>202</v>
      </c>
    </row>
    <row r="10087" spans="11:12">
      <c r="K10087" s="435">
        <v>31756</v>
      </c>
      <c r="L10087" t="s">
        <v>202</v>
      </c>
    </row>
    <row r="10088" spans="11:12">
      <c r="K10088" s="435">
        <v>31757</v>
      </c>
      <c r="L10088" t="s">
        <v>198</v>
      </c>
    </row>
    <row r="10089" spans="11:12">
      <c r="K10089" s="435">
        <v>31763</v>
      </c>
      <c r="L10089" t="s">
        <v>202</v>
      </c>
    </row>
    <row r="10090" spans="11:12">
      <c r="K10090" s="435">
        <v>31764</v>
      </c>
      <c r="L10090" t="s">
        <v>202</v>
      </c>
    </row>
    <row r="10091" spans="11:12">
      <c r="K10091" s="435">
        <v>31765</v>
      </c>
      <c r="L10091" t="s">
        <v>202</v>
      </c>
    </row>
    <row r="10092" spans="11:12">
      <c r="K10092" s="435">
        <v>31768</v>
      </c>
      <c r="L10092" t="s">
        <v>202</v>
      </c>
    </row>
    <row r="10093" spans="11:12">
      <c r="K10093" s="435">
        <v>31771</v>
      </c>
      <c r="L10093" t="s">
        <v>202</v>
      </c>
    </row>
    <row r="10094" spans="11:12">
      <c r="K10094" s="435">
        <v>31772</v>
      </c>
      <c r="L10094" t="s">
        <v>202</v>
      </c>
    </row>
    <row r="10095" spans="11:12">
      <c r="K10095" s="435">
        <v>31773</v>
      </c>
      <c r="L10095" t="s">
        <v>198</v>
      </c>
    </row>
    <row r="10096" spans="11:12">
      <c r="K10096" s="435">
        <v>31774</v>
      </c>
      <c r="L10096" t="s">
        <v>202</v>
      </c>
    </row>
    <row r="10097" spans="11:12">
      <c r="K10097" s="435">
        <v>31775</v>
      </c>
      <c r="L10097" t="s">
        <v>202</v>
      </c>
    </row>
    <row r="10098" spans="11:12">
      <c r="K10098" s="435">
        <v>31778</v>
      </c>
      <c r="L10098" t="s">
        <v>198</v>
      </c>
    </row>
    <row r="10099" spans="11:12">
      <c r="K10099" s="435">
        <v>31779</v>
      </c>
      <c r="L10099" t="s">
        <v>202</v>
      </c>
    </row>
    <row r="10100" spans="11:12">
      <c r="K10100" s="435">
        <v>31780</v>
      </c>
      <c r="L10100" t="s">
        <v>202</v>
      </c>
    </row>
    <row r="10101" spans="11:12">
      <c r="K10101" s="435">
        <v>31781</v>
      </c>
      <c r="L10101" t="s">
        <v>202</v>
      </c>
    </row>
    <row r="10102" spans="11:12">
      <c r="K10102" s="435">
        <v>31783</v>
      </c>
      <c r="L10102" t="s">
        <v>202</v>
      </c>
    </row>
    <row r="10103" spans="11:12">
      <c r="K10103" s="435">
        <v>31784</v>
      </c>
      <c r="L10103" t="s">
        <v>202</v>
      </c>
    </row>
    <row r="10104" spans="11:12">
      <c r="K10104" s="435">
        <v>31787</v>
      </c>
      <c r="L10104" t="s">
        <v>202</v>
      </c>
    </row>
    <row r="10105" spans="11:12">
      <c r="K10105" s="435">
        <v>31788</v>
      </c>
      <c r="L10105" t="s">
        <v>198</v>
      </c>
    </row>
    <row r="10106" spans="11:12">
      <c r="K10106" s="435">
        <v>31789</v>
      </c>
      <c r="L10106" t="s">
        <v>202</v>
      </c>
    </row>
    <row r="10107" spans="11:12">
      <c r="K10107" s="435">
        <v>31790</v>
      </c>
      <c r="L10107" t="s">
        <v>202</v>
      </c>
    </row>
    <row r="10108" spans="11:12">
      <c r="K10108" s="435">
        <v>31791</v>
      </c>
      <c r="L10108" t="s">
        <v>202</v>
      </c>
    </row>
    <row r="10109" spans="11:12">
      <c r="K10109" s="435">
        <v>31792</v>
      </c>
      <c r="L10109" t="s">
        <v>198</v>
      </c>
    </row>
    <row r="10110" spans="11:12">
      <c r="K10110" s="435">
        <v>31793</v>
      </c>
      <c r="L10110" t="s">
        <v>202</v>
      </c>
    </row>
    <row r="10111" spans="11:12">
      <c r="K10111" s="435">
        <v>31794</v>
      </c>
      <c r="L10111" t="s">
        <v>202</v>
      </c>
    </row>
    <row r="10112" spans="11:12">
      <c r="K10112" s="435">
        <v>31795</v>
      </c>
      <c r="L10112" t="s">
        <v>202</v>
      </c>
    </row>
    <row r="10113" spans="11:12">
      <c r="K10113" s="435">
        <v>31796</v>
      </c>
      <c r="L10113" t="s">
        <v>202</v>
      </c>
    </row>
    <row r="10114" spans="11:12">
      <c r="K10114" s="435">
        <v>31798</v>
      </c>
      <c r="L10114" t="s">
        <v>202</v>
      </c>
    </row>
    <row r="10115" spans="11:12">
      <c r="K10115" s="435">
        <v>31801</v>
      </c>
      <c r="L10115" t="s">
        <v>202</v>
      </c>
    </row>
    <row r="10116" spans="11:12">
      <c r="K10116" s="435">
        <v>31803</v>
      </c>
      <c r="L10116" t="s">
        <v>202</v>
      </c>
    </row>
    <row r="10117" spans="11:12">
      <c r="K10117" s="435">
        <v>31804</v>
      </c>
      <c r="L10117" t="s">
        <v>202</v>
      </c>
    </row>
    <row r="10118" spans="11:12">
      <c r="K10118" s="435">
        <v>31805</v>
      </c>
      <c r="L10118" t="s">
        <v>202</v>
      </c>
    </row>
    <row r="10119" spans="11:12">
      <c r="K10119" s="435">
        <v>31806</v>
      </c>
      <c r="L10119" t="s">
        <v>202</v>
      </c>
    </row>
    <row r="10120" spans="11:12">
      <c r="K10120" s="435">
        <v>31807</v>
      </c>
      <c r="L10120" t="s">
        <v>202</v>
      </c>
    </row>
    <row r="10121" spans="11:12">
      <c r="K10121" s="435">
        <v>31808</v>
      </c>
      <c r="L10121" t="s">
        <v>202</v>
      </c>
    </row>
    <row r="10122" spans="11:12">
      <c r="K10122" s="435">
        <v>31810</v>
      </c>
      <c r="L10122" t="s">
        <v>202</v>
      </c>
    </row>
    <row r="10123" spans="11:12">
      <c r="K10123" s="435">
        <v>31811</v>
      </c>
      <c r="L10123" t="s">
        <v>202</v>
      </c>
    </row>
    <row r="10124" spans="11:12">
      <c r="K10124" s="435">
        <v>31812</v>
      </c>
      <c r="L10124" t="s">
        <v>202</v>
      </c>
    </row>
    <row r="10125" spans="11:12">
      <c r="K10125" s="435">
        <v>31814</v>
      </c>
      <c r="L10125" t="s">
        <v>202</v>
      </c>
    </row>
    <row r="10126" spans="11:12">
      <c r="K10126" s="435">
        <v>31815</v>
      </c>
      <c r="L10126" t="s">
        <v>202</v>
      </c>
    </row>
    <row r="10127" spans="11:12">
      <c r="K10127" s="435">
        <v>31816</v>
      </c>
      <c r="L10127" t="s">
        <v>202</v>
      </c>
    </row>
    <row r="10128" spans="11:12">
      <c r="K10128" s="435">
        <v>31820</v>
      </c>
      <c r="L10128" t="s">
        <v>202</v>
      </c>
    </row>
    <row r="10129" spans="11:12">
      <c r="K10129" s="435">
        <v>31821</v>
      </c>
      <c r="L10129" t="s">
        <v>202</v>
      </c>
    </row>
    <row r="10130" spans="11:12">
      <c r="K10130" s="435">
        <v>31822</v>
      </c>
      <c r="L10130" t="s">
        <v>202</v>
      </c>
    </row>
    <row r="10131" spans="11:12">
      <c r="K10131" s="435">
        <v>31823</v>
      </c>
      <c r="L10131" t="s">
        <v>202</v>
      </c>
    </row>
    <row r="10132" spans="11:12">
      <c r="K10132" s="435">
        <v>31824</v>
      </c>
      <c r="L10132" t="s">
        <v>202</v>
      </c>
    </row>
    <row r="10133" spans="11:12">
      <c r="K10133" s="435">
        <v>31825</v>
      </c>
      <c r="L10133" t="s">
        <v>202</v>
      </c>
    </row>
    <row r="10134" spans="11:12">
      <c r="K10134" s="435">
        <v>31826</v>
      </c>
      <c r="L10134" t="s">
        <v>202</v>
      </c>
    </row>
    <row r="10135" spans="11:12">
      <c r="K10135" s="435">
        <v>31827</v>
      </c>
      <c r="L10135" t="s">
        <v>202</v>
      </c>
    </row>
    <row r="10136" spans="11:12">
      <c r="K10136" s="435">
        <v>31829</v>
      </c>
      <c r="L10136" t="s">
        <v>202</v>
      </c>
    </row>
    <row r="10137" spans="11:12">
      <c r="K10137" s="435">
        <v>31830</v>
      </c>
      <c r="L10137" t="s">
        <v>202</v>
      </c>
    </row>
    <row r="10138" spans="11:12">
      <c r="K10138" s="435">
        <v>31831</v>
      </c>
      <c r="L10138" t="s">
        <v>202</v>
      </c>
    </row>
    <row r="10139" spans="11:12">
      <c r="K10139" s="435">
        <v>31832</v>
      </c>
      <c r="L10139" t="s">
        <v>202</v>
      </c>
    </row>
    <row r="10140" spans="11:12">
      <c r="K10140" s="435">
        <v>31833</v>
      </c>
      <c r="L10140" t="s">
        <v>202</v>
      </c>
    </row>
    <row r="10141" spans="11:12">
      <c r="K10141" s="435">
        <v>31836</v>
      </c>
      <c r="L10141" t="s">
        <v>202</v>
      </c>
    </row>
    <row r="10142" spans="11:12">
      <c r="K10142" s="435">
        <v>31901</v>
      </c>
      <c r="L10142" t="s">
        <v>202</v>
      </c>
    </row>
    <row r="10143" spans="11:12">
      <c r="K10143" s="435">
        <v>31903</v>
      </c>
      <c r="L10143" t="s">
        <v>202</v>
      </c>
    </row>
    <row r="10144" spans="11:12">
      <c r="K10144" s="435">
        <v>31904</v>
      </c>
      <c r="L10144" t="s">
        <v>202</v>
      </c>
    </row>
    <row r="10145" spans="11:12">
      <c r="K10145" s="435">
        <v>31905</v>
      </c>
      <c r="L10145" t="s">
        <v>202</v>
      </c>
    </row>
    <row r="10146" spans="11:12">
      <c r="K10146" s="435">
        <v>31906</v>
      </c>
      <c r="L10146" t="s">
        <v>202</v>
      </c>
    </row>
    <row r="10147" spans="11:12">
      <c r="K10147" s="435">
        <v>31907</v>
      </c>
      <c r="L10147" t="s">
        <v>202</v>
      </c>
    </row>
    <row r="10148" spans="11:12">
      <c r="K10148" s="435">
        <v>31909</v>
      </c>
      <c r="L10148" t="s">
        <v>202</v>
      </c>
    </row>
    <row r="10149" spans="11:12">
      <c r="K10149" s="435">
        <v>32003</v>
      </c>
      <c r="L10149" t="s">
        <v>198</v>
      </c>
    </row>
    <row r="10150" spans="11:12">
      <c r="K10150" s="435">
        <v>32008</v>
      </c>
      <c r="L10150" t="s">
        <v>198</v>
      </c>
    </row>
    <row r="10151" spans="11:12">
      <c r="K10151" s="435">
        <v>32009</v>
      </c>
      <c r="L10151" t="s">
        <v>198</v>
      </c>
    </row>
    <row r="10152" spans="11:12">
      <c r="K10152" s="435">
        <v>32011</v>
      </c>
      <c r="L10152" t="s">
        <v>198</v>
      </c>
    </row>
    <row r="10153" spans="11:12">
      <c r="K10153" s="435">
        <v>32024</v>
      </c>
      <c r="L10153" t="s">
        <v>198</v>
      </c>
    </row>
    <row r="10154" spans="11:12">
      <c r="K10154" s="435">
        <v>32025</v>
      </c>
      <c r="L10154" t="s">
        <v>198</v>
      </c>
    </row>
    <row r="10155" spans="11:12">
      <c r="K10155" s="435">
        <v>32026</v>
      </c>
      <c r="L10155" t="s">
        <v>198</v>
      </c>
    </row>
    <row r="10156" spans="11:12">
      <c r="K10156" s="435">
        <v>32033</v>
      </c>
      <c r="L10156" t="s">
        <v>198</v>
      </c>
    </row>
    <row r="10157" spans="11:12">
      <c r="K10157" s="435">
        <v>32034</v>
      </c>
      <c r="L10157" t="s">
        <v>198</v>
      </c>
    </row>
    <row r="10158" spans="11:12">
      <c r="K10158" s="435">
        <v>32038</v>
      </c>
      <c r="L10158" t="s">
        <v>198</v>
      </c>
    </row>
    <row r="10159" spans="11:12">
      <c r="K10159" s="435">
        <v>32040</v>
      </c>
      <c r="L10159" t="s">
        <v>198</v>
      </c>
    </row>
    <row r="10160" spans="11:12">
      <c r="K10160" s="435">
        <v>32043</v>
      </c>
      <c r="L10160" t="s">
        <v>198</v>
      </c>
    </row>
    <row r="10161" spans="11:12">
      <c r="K10161" s="435">
        <v>32044</v>
      </c>
      <c r="L10161" t="s">
        <v>198</v>
      </c>
    </row>
    <row r="10162" spans="11:12">
      <c r="K10162" s="435">
        <v>32046</v>
      </c>
      <c r="L10162" t="s">
        <v>198</v>
      </c>
    </row>
    <row r="10163" spans="11:12">
      <c r="K10163" s="435">
        <v>32052</v>
      </c>
      <c r="L10163" t="s">
        <v>198</v>
      </c>
    </row>
    <row r="10164" spans="11:12">
      <c r="K10164" s="435">
        <v>32053</v>
      </c>
      <c r="L10164" t="s">
        <v>198</v>
      </c>
    </row>
    <row r="10165" spans="11:12">
      <c r="K10165" s="435">
        <v>32054</v>
      </c>
      <c r="L10165" t="s">
        <v>198</v>
      </c>
    </row>
    <row r="10166" spans="11:12">
      <c r="K10166" s="435">
        <v>32055</v>
      </c>
      <c r="L10166" t="s">
        <v>198</v>
      </c>
    </row>
    <row r="10167" spans="11:12">
      <c r="K10167" s="435">
        <v>32058</v>
      </c>
      <c r="L10167" t="s">
        <v>198</v>
      </c>
    </row>
    <row r="10168" spans="11:12">
      <c r="K10168" s="435">
        <v>32059</v>
      </c>
      <c r="L10168" t="s">
        <v>198</v>
      </c>
    </row>
    <row r="10169" spans="11:12">
      <c r="K10169" s="435">
        <v>32060</v>
      </c>
      <c r="L10169" t="s">
        <v>198</v>
      </c>
    </row>
    <row r="10170" spans="11:12">
      <c r="K10170" s="435">
        <v>32061</v>
      </c>
      <c r="L10170" t="s">
        <v>198</v>
      </c>
    </row>
    <row r="10171" spans="11:12">
      <c r="K10171" s="435">
        <v>32062</v>
      </c>
      <c r="L10171" t="s">
        <v>198</v>
      </c>
    </row>
    <row r="10172" spans="11:12">
      <c r="K10172" s="435">
        <v>32063</v>
      </c>
      <c r="L10172" t="s">
        <v>198</v>
      </c>
    </row>
    <row r="10173" spans="11:12">
      <c r="K10173" s="435">
        <v>32064</v>
      </c>
      <c r="L10173" t="s">
        <v>198</v>
      </c>
    </row>
    <row r="10174" spans="11:12">
      <c r="K10174" s="435">
        <v>32065</v>
      </c>
      <c r="L10174" t="s">
        <v>198</v>
      </c>
    </row>
    <row r="10175" spans="11:12">
      <c r="K10175" s="435">
        <v>32066</v>
      </c>
      <c r="L10175" t="s">
        <v>198</v>
      </c>
    </row>
    <row r="10176" spans="11:12">
      <c r="K10176" s="435">
        <v>32068</v>
      </c>
      <c r="L10176" t="s">
        <v>198</v>
      </c>
    </row>
    <row r="10177" spans="11:12">
      <c r="K10177" s="435">
        <v>32071</v>
      </c>
      <c r="L10177" t="s">
        <v>198</v>
      </c>
    </row>
    <row r="10178" spans="11:12">
      <c r="K10178" s="435">
        <v>32072</v>
      </c>
      <c r="L10178" t="s">
        <v>198</v>
      </c>
    </row>
    <row r="10179" spans="11:12">
      <c r="K10179" s="435">
        <v>32073</v>
      </c>
      <c r="L10179" t="s">
        <v>198</v>
      </c>
    </row>
    <row r="10180" spans="11:12">
      <c r="K10180" s="435">
        <v>32079</v>
      </c>
      <c r="L10180" t="s">
        <v>198</v>
      </c>
    </row>
    <row r="10181" spans="11:12">
      <c r="K10181" s="435">
        <v>32080</v>
      </c>
      <c r="L10181" t="s">
        <v>198</v>
      </c>
    </row>
    <row r="10182" spans="11:12">
      <c r="K10182" s="435">
        <v>32081</v>
      </c>
      <c r="L10182" t="s">
        <v>198</v>
      </c>
    </row>
    <row r="10183" spans="11:12">
      <c r="K10183" s="435">
        <v>32082</v>
      </c>
      <c r="L10183" t="s">
        <v>198</v>
      </c>
    </row>
    <row r="10184" spans="11:12">
      <c r="K10184" s="435">
        <v>32083</v>
      </c>
      <c r="L10184" t="s">
        <v>198</v>
      </c>
    </row>
    <row r="10185" spans="11:12">
      <c r="K10185" s="435">
        <v>32084</v>
      </c>
      <c r="L10185" t="s">
        <v>198</v>
      </c>
    </row>
    <row r="10186" spans="11:12">
      <c r="K10186" s="435">
        <v>32086</v>
      </c>
      <c r="L10186" t="s">
        <v>198</v>
      </c>
    </row>
    <row r="10187" spans="11:12">
      <c r="K10187" s="435">
        <v>32087</v>
      </c>
      <c r="L10187" t="s">
        <v>198</v>
      </c>
    </row>
    <row r="10188" spans="11:12">
      <c r="K10188" s="435">
        <v>32091</v>
      </c>
      <c r="L10188" t="s">
        <v>198</v>
      </c>
    </row>
    <row r="10189" spans="11:12">
      <c r="K10189" s="435">
        <v>32092</v>
      </c>
      <c r="L10189" t="s">
        <v>198</v>
      </c>
    </row>
    <row r="10190" spans="11:12">
      <c r="K10190" s="435">
        <v>32094</v>
      </c>
      <c r="L10190" t="s">
        <v>198</v>
      </c>
    </row>
    <row r="10191" spans="11:12">
      <c r="K10191" s="435">
        <v>32095</v>
      </c>
      <c r="L10191" t="s">
        <v>198</v>
      </c>
    </row>
    <row r="10192" spans="11:12">
      <c r="K10192" s="435">
        <v>32096</v>
      </c>
      <c r="L10192" t="s">
        <v>198</v>
      </c>
    </row>
    <row r="10193" spans="11:12">
      <c r="K10193" s="435">
        <v>32097</v>
      </c>
      <c r="L10193" t="s">
        <v>198</v>
      </c>
    </row>
    <row r="10194" spans="11:12">
      <c r="K10194" s="435">
        <v>32102</v>
      </c>
      <c r="L10194" t="s">
        <v>198</v>
      </c>
    </row>
    <row r="10195" spans="11:12">
      <c r="K10195" s="435">
        <v>32110</v>
      </c>
      <c r="L10195" t="s">
        <v>198</v>
      </c>
    </row>
    <row r="10196" spans="11:12">
      <c r="K10196" s="435">
        <v>32112</v>
      </c>
      <c r="L10196" t="s">
        <v>198</v>
      </c>
    </row>
    <row r="10197" spans="11:12">
      <c r="K10197" s="435">
        <v>32113</v>
      </c>
      <c r="L10197" t="s">
        <v>198</v>
      </c>
    </row>
    <row r="10198" spans="11:12">
      <c r="K10198" s="435">
        <v>32114</v>
      </c>
      <c r="L10198" t="s">
        <v>198</v>
      </c>
    </row>
    <row r="10199" spans="11:12">
      <c r="K10199" s="435">
        <v>32117</v>
      </c>
      <c r="L10199" t="s">
        <v>198</v>
      </c>
    </row>
    <row r="10200" spans="11:12">
      <c r="K10200" s="435">
        <v>32118</v>
      </c>
      <c r="L10200" t="s">
        <v>198</v>
      </c>
    </row>
    <row r="10201" spans="11:12">
      <c r="K10201" s="435">
        <v>32119</v>
      </c>
      <c r="L10201" t="s">
        <v>198</v>
      </c>
    </row>
    <row r="10202" spans="11:12">
      <c r="K10202" s="435">
        <v>32124</v>
      </c>
      <c r="L10202" t="s">
        <v>198</v>
      </c>
    </row>
    <row r="10203" spans="11:12">
      <c r="K10203" s="435">
        <v>32127</v>
      </c>
      <c r="L10203" t="s">
        <v>198</v>
      </c>
    </row>
    <row r="10204" spans="11:12">
      <c r="K10204" s="435">
        <v>32128</v>
      </c>
      <c r="L10204" t="s">
        <v>198</v>
      </c>
    </row>
    <row r="10205" spans="11:12">
      <c r="K10205" s="435">
        <v>32129</v>
      </c>
      <c r="L10205" t="s">
        <v>198</v>
      </c>
    </row>
    <row r="10206" spans="11:12">
      <c r="K10206" s="435">
        <v>32130</v>
      </c>
      <c r="L10206" t="s">
        <v>198</v>
      </c>
    </row>
    <row r="10207" spans="11:12">
      <c r="K10207" s="435">
        <v>32131</v>
      </c>
      <c r="L10207" t="s">
        <v>198</v>
      </c>
    </row>
    <row r="10208" spans="11:12">
      <c r="K10208" s="435">
        <v>32132</v>
      </c>
      <c r="L10208" t="s">
        <v>198</v>
      </c>
    </row>
    <row r="10209" spans="11:12">
      <c r="K10209" s="435">
        <v>32133</v>
      </c>
      <c r="L10209" t="s">
        <v>198</v>
      </c>
    </row>
    <row r="10210" spans="11:12">
      <c r="K10210" s="435">
        <v>32134</v>
      </c>
      <c r="L10210" t="s">
        <v>198</v>
      </c>
    </row>
    <row r="10211" spans="11:12">
      <c r="K10211" s="435">
        <v>32136</v>
      </c>
      <c r="L10211" t="s">
        <v>198</v>
      </c>
    </row>
    <row r="10212" spans="11:12">
      <c r="K10212" s="435">
        <v>32137</v>
      </c>
      <c r="L10212" t="s">
        <v>198</v>
      </c>
    </row>
    <row r="10213" spans="11:12">
      <c r="K10213" s="435">
        <v>32139</v>
      </c>
      <c r="L10213" t="s">
        <v>198</v>
      </c>
    </row>
    <row r="10214" spans="11:12">
      <c r="K10214" s="435">
        <v>32140</v>
      </c>
      <c r="L10214" t="s">
        <v>198</v>
      </c>
    </row>
    <row r="10215" spans="11:12">
      <c r="K10215" s="435">
        <v>32141</v>
      </c>
      <c r="L10215" t="s">
        <v>198</v>
      </c>
    </row>
    <row r="10216" spans="11:12">
      <c r="K10216" s="435">
        <v>32145</v>
      </c>
      <c r="L10216" t="s">
        <v>198</v>
      </c>
    </row>
    <row r="10217" spans="11:12">
      <c r="K10217" s="435">
        <v>32147</v>
      </c>
      <c r="L10217" t="s">
        <v>198</v>
      </c>
    </row>
    <row r="10218" spans="11:12">
      <c r="K10218" s="435">
        <v>32148</v>
      </c>
      <c r="L10218" t="s">
        <v>198</v>
      </c>
    </row>
    <row r="10219" spans="11:12">
      <c r="K10219" s="435">
        <v>32157</v>
      </c>
      <c r="L10219" t="s">
        <v>198</v>
      </c>
    </row>
    <row r="10220" spans="11:12">
      <c r="K10220" s="435">
        <v>32159</v>
      </c>
      <c r="L10220" t="s">
        <v>198</v>
      </c>
    </row>
    <row r="10221" spans="11:12">
      <c r="K10221" s="435">
        <v>32162</v>
      </c>
      <c r="L10221" t="s">
        <v>198</v>
      </c>
    </row>
    <row r="10222" spans="11:12">
      <c r="K10222" s="435">
        <v>32164</v>
      </c>
      <c r="L10222" t="s">
        <v>198</v>
      </c>
    </row>
    <row r="10223" spans="11:12">
      <c r="K10223" s="435">
        <v>32168</v>
      </c>
      <c r="L10223" t="s">
        <v>198</v>
      </c>
    </row>
    <row r="10224" spans="11:12">
      <c r="K10224" s="435">
        <v>32169</v>
      </c>
      <c r="L10224" t="s">
        <v>198</v>
      </c>
    </row>
    <row r="10225" spans="11:12">
      <c r="K10225" s="435">
        <v>32174</v>
      </c>
      <c r="L10225" t="s">
        <v>198</v>
      </c>
    </row>
    <row r="10226" spans="11:12">
      <c r="K10226" s="435">
        <v>32176</v>
      </c>
      <c r="L10226" t="s">
        <v>198</v>
      </c>
    </row>
    <row r="10227" spans="11:12">
      <c r="K10227" s="435">
        <v>32177</v>
      </c>
      <c r="L10227" t="s">
        <v>198</v>
      </c>
    </row>
    <row r="10228" spans="11:12">
      <c r="K10228" s="435">
        <v>32179</v>
      </c>
      <c r="L10228" t="s">
        <v>198</v>
      </c>
    </row>
    <row r="10229" spans="11:12">
      <c r="K10229" s="435">
        <v>32180</v>
      </c>
      <c r="L10229" t="s">
        <v>198</v>
      </c>
    </row>
    <row r="10230" spans="11:12">
      <c r="K10230" s="435">
        <v>32181</v>
      </c>
      <c r="L10230" t="s">
        <v>198</v>
      </c>
    </row>
    <row r="10231" spans="11:12">
      <c r="K10231" s="435">
        <v>32187</v>
      </c>
      <c r="L10231" t="s">
        <v>198</v>
      </c>
    </row>
    <row r="10232" spans="11:12">
      <c r="K10232" s="435">
        <v>32189</v>
      </c>
      <c r="L10232" t="s">
        <v>198</v>
      </c>
    </row>
    <row r="10233" spans="11:12">
      <c r="K10233" s="435">
        <v>32190</v>
      </c>
      <c r="L10233" t="s">
        <v>198</v>
      </c>
    </row>
    <row r="10234" spans="11:12">
      <c r="K10234" s="435">
        <v>32193</v>
      </c>
      <c r="L10234" t="s">
        <v>198</v>
      </c>
    </row>
    <row r="10235" spans="11:12">
      <c r="K10235" s="435">
        <v>32195</v>
      </c>
      <c r="L10235" t="s">
        <v>198</v>
      </c>
    </row>
    <row r="10236" spans="11:12">
      <c r="K10236" s="435">
        <v>32202</v>
      </c>
      <c r="L10236" t="s">
        <v>198</v>
      </c>
    </row>
    <row r="10237" spans="11:12">
      <c r="K10237" s="435">
        <v>32204</v>
      </c>
      <c r="L10237" t="s">
        <v>198</v>
      </c>
    </row>
    <row r="10238" spans="11:12">
      <c r="K10238" s="435">
        <v>32205</v>
      </c>
      <c r="L10238" t="s">
        <v>198</v>
      </c>
    </row>
    <row r="10239" spans="11:12">
      <c r="K10239" s="435">
        <v>32206</v>
      </c>
      <c r="L10239" t="s">
        <v>198</v>
      </c>
    </row>
    <row r="10240" spans="11:12">
      <c r="K10240" s="435">
        <v>32207</v>
      </c>
      <c r="L10240" t="s">
        <v>198</v>
      </c>
    </row>
    <row r="10241" spans="11:12">
      <c r="K10241" s="435">
        <v>32208</v>
      </c>
      <c r="L10241" t="s">
        <v>198</v>
      </c>
    </row>
    <row r="10242" spans="11:12">
      <c r="K10242" s="435">
        <v>32209</v>
      </c>
      <c r="L10242" t="s">
        <v>198</v>
      </c>
    </row>
    <row r="10243" spans="11:12">
      <c r="K10243" s="435">
        <v>32210</v>
      </c>
      <c r="L10243" t="s">
        <v>198</v>
      </c>
    </row>
    <row r="10244" spans="11:12">
      <c r="K10244" s="435">
        <v>32211</v>
      </c>
      <c r="L10244" t="s">
        <v>198</v>
      </c>
    </row>
    <row r="10245" spans="11:12">
      <c r="K10245" s="435">
        <v>32212</v>
      </c>
      <c r="L10245" t="s">
        <v>198</v>
      </c>
    </row>
    <row r="10246" spans="11:12">
      <c r="K10246" s="435">
        <v>32216</v>
      </c>
      <c r="L10246" t="s">
        <v>198</v>
      </c>
    </row>
    <row r="10247" spans="11:12">
      <c r="K10247" s="435">
        <v>32217</v>
      </c>
      <c r="L10247" t="s">
        <v>198</v>
      </c>
    </row>
    <row r="10248" spans="11:12">
      <c r="K10248" s="435">
        <v>32218</v>
      </c>
      <c r="L10248" t="s">
        <v>198</v>
      </c>
    </row>
    <row r="10249" spans="11:12">
      <c r="K10249" s="435">
        <v>32219</v>
      </c>
      <c r="L10249" t="s">
        <v>198</v>
      </c>
    </row>
    <row r="10250" spans="11:12">
      <c r="K10250" s="435">
        <v>32220</v>
      </c>
      <c r="L10250" t="s">
        <v>198</v>
      </c>
    </row>
    <row r="10251" spans="11:12">
      <c r="K10251" s="435">
        <v>32221</v>
      </c>
      <c r="L10251" t="s">
        <v>198</v>
      </c>
    </row>
    <row r="10252" spans="11:12">
      <c r="K10252" s="435">
        <v>32222</v>
      </c>
      <c r="L10252" t="s">
        <v>198</v>
      </c>
    </row>
    <row r="10253" spans="11:12">
      <c r="K10253" s="435">
        <v>32223</v>
      </c>
      <c r="L10253" t="s">
        <v>198</v>
      </c>
    </row>
    <row r="10254" spans="11:12">
      <c r="K10254" s="435">
        <v>32224</v>
      </c>
      <c r="L10254" t="s">
        <v>198</v>
      </c>
    </row>
    <row r="10255" spans="11:12">
      <c r="K10255" s="435">
        <v>32225</v>
      </c>
      <c r="L10255" t="s">
        <v>198</v>
      </c>
    </row>
    <row r="10256" spans="11:12">
      <c r="K10256" s="435">
        <v>32226</v>
      </c>
      <c r="L10256" t="s">
        <v>198</v>
      </c>
    </row>
    <row r="10257" spans="11:12">
      <c r="K10257" s="435">
        <v>32227</v>
      </c>
      <c r="L10257" t="s">
        <v>198</v>
      </c>
    </row>
    <row r="10258" spans="11:12">
      <c r="K10258" s="435">
        <v>32228</v>
      </c>
      <c r="L10258" t="s">
        <v>198</v>
      </c>
    </row>
    <row r="10259" spans="11:12">
      <c r="K10259" s="435">
        <v>32233</v>
      </c>
      <c r="L10259" t="s">
        <v>198</v>
      </c>
    </row>
    <row r="10260" spans="11:12">
      <c r="K10260" s="435">
        <v>32234</v>
      </c>
      <c r="L10260" t="s">
        <v>198</v>
      </c>
    </row>
    <row r="10261" spans="11:12">
      <c r="K10261" s="435">
        <v>32244</v>
      </c>
      <c r="L10261" t="s">
        <v>198</v>
      </c>
    </row>
    <row r="10262" spans="11:12">
      <c r="K10262" s="435">
        <v>32246</v>
      </c>
      <c r="L10262" t="s">
        <v>198</v>
      </c>
    </row>
    <row r="10263" spans="11:12">
      <c r="K10263" s="435">
        <v>32250</v>
      </c>
      <c r="L10263" t="s">
        <v>198</v>
      </c>
    </row>
    <row r="10264" spans="11:12">
      <c r="K10264" s="435">
        <v>32254</v>
      </c>
      <c r="L10264" t="s">
        <v>198</v>
      </c>
    </row>
    <row r="10265" spans="11:12">
      <c r="K10265" s="435">
        <v>32256</v>
      </c>
      <c r="L10265" t="s">
        <v>198</v>
      </c>
    </row>
    <row r="10266" spans="11:12">
      <c r="K10266" s="435">
        <v>32257</v>
      </c>
      <c r="L10266" t="s">
        <v>198</v>
      </c>
    </row>
    <row r="10267" spans="11:12">
      <c r="K10267" s="435">
        <v>32258</v>
      </c>
      <c r="L10267" t="s">
        <v>198</v>
      </c>
    </row>
    <row r="10268" spans="11:12">
      <c r="K10268" s="435">
        <v>32259</v>
      </c>
      <c r="L10268" t="s">
        <v>198</v>
      </c>
    </row>
    <row r="10269" spans="11:12">
      <c r="K10269" s="435">
        <v>32266</v>
      </c>
      <c r="L10269" t="s">
        <v>198</v>
      </c>
    </row>
    <row r="10270" spans="11:12">
      <c r="K10270" s="435">
        <v>32277</v>
      </c>
      <c r="L10270" t="s">
        <v>198</v>
      </c>
    </row>
    <row r="10271" spans="11:12">
      <c r="K10271" s="435">
        <v>32301</v>
      </c>
      <c r="L10271" t="s">
        <v>198</v>
      </c>
    </row>
    <row r="10272" spans="11:12">
      <c r="K10272" s="435">
        <v>32303</v>
      </c>
      <c r="L10272" t="s">
        <v>198</v>
      </c>
    </row>
    <row r="10273" spans="11:12">
      <c r="K10273" s="435">
        <v>32304</v>
      </c>
      <c r="L10273" t="s">
        <v>198</v>
      </c>
    </row>
    <row r="10274" spans="11:12">
      <c r="K10274" s="435">
        <v>32305</v>
      </c>
      <c r="L10274" t="s">
        <v>198</v>
      </c>
    </row>
    <row r="10275" spans="11:12">
      <c r="K10275" s="435">
        <v>32308</v>
      </c>
      <c r="L10275" t="s">
        <v>198</v>
      </c>
    </row>
    <row r="10276" spans="11:12">
      <c r="K10276" s="435">
        <v>32309</v>
      </c>
      <c r="L10276" t="s">
        <v>198</v>
      </c>
    </row>
    <row r="10277" spans="11:12">
      <c r="K10277" s="435">
        <v>32310</v>
      </c>
      <c r="L10277" t="s">
        <v>198</v>
      </c>
    </row>
    <row r="10278" spans="11:12">
      <c r="K10278" s="435">
        <v>32311</v>
      </c>
      <c r="L10278" t="s">
        <v>198</v>
      </c>
    </row>
    <row r="10279" spans="11:12">
      <c r="K10279" s="435">
        <v>32312</v>
      </c>
      <c r="L10279" t="s">
        <v>198</v>
      </c>
    </row>
    <row r="10280" spans="11:12">
      <c r="K10280" s="435">
        <v>32317</v>
      </c>
      <c r="L10280" t="s">
        <v>198</v>
      </c>
    </row>
    <row r="10281" spans="11:12">
      <c r="K10281" s="435">
        <v>32320</v>
      </c>
      <c r="L10281" t="s">
        <v>198</v>
      </c>
    </row>
    <row r="10282" spans="11:12">
      <c r="K10282" s="435">
        <v>32321</v>
      </c>
      <c r="L10282" t="s">
        <v>198</v>
      </c>
    </row>
    <row r="10283" spans="11:12">
      <c r="K10283" s="435">
        <v>32322</v>
      </c>
      <c r="L10283" t="s">
        <v>198</v>
      </c>
    </row>
    <row r="10284" spans="11:12">
      <c r="K10284" s="435">
        <v>32323</v>
      </c>
      <c r="L10284" t="s">
        <v>198</v>
      </c>
    </row>
    <row r="10285" spans="11:12">
      <c r="K10285" s="435">
        <v>32324</v>
      </c>
      <c r="L10285" t="s">
        <v>198</v>
      </c>
    </row>
    <row r="10286" spans="11:12">
      <c r="K10286" s="435">
        <v>32327</v>
      </c>
      <c r="L10286" t="s">
        <v>198</v>
      </c>
    </row>
    <row r="10287" spans="11:12">
      <c r="K10287" s="435">
        <v>32328</v>
      </c>
      <c r="L10287" t="s">
        <v>198</v>
      </c>
    </row>
    <row r="10288" spans="11:12">
      <c r="K10288" s="435">
        <v>32330</v>
      </c>
      <c r="L10288" t="s">
        <v>198</v>
      </c>
    </row>
    <row r="10289" spans="11:12">
      <c r="K10289" s="435">
        <v>32331</v>
      </c>
      <c r="L10289" t="s">
        <v>198</v>
      </c>
    </row>
    <row r="10290" spans="11:12">
      <c r="K10290" s="435">
        <v>32332</v>
      </c>
      <c r="L10290" t="s">
        <v>198</v>
      </c>
    </row>
    <row r="10291" spans="11:12">
      <c r="K10291" s="435">
        <v>32333</v>
      </c>
      <c r="L10291" t="s">
        <v>198</v>
      </c>
    </row>
    <row r="10292" spans="11:12">
      <c r="K10292" s="435">
        <v>32334</v>
      </c>
      <c r="L10292" t="s">
        <v>198</v>
      </c>
    </row>
    <row r="10293" spans="11:12">
      <c r="K10293" s="435">
        <v>32336</v>
      </c>
      <c r="L10293" t="s">
        <v>198</v>
      </c>
    </row>
    <row r="10294" spans="11:12">
      <c r="K10294" s="435">
        <v>32340</v>
      </c>
      <c r="L10294" t="s">
        <v>198</v>
      </c>
    </row>
    <row r="10295" spans="11:12">
      <c r="K10295" s="435">
        <v>32343</v>
      </c>
      <c r="L10295" t="s">
        <v>198</v>
      </c>
    </row>
    <row r="10296" spans="11:12">
      <c r="K10296" s="435">
        <v>32344</v>
      </c>
      <c r="L10296" t="s">
        <v>198</v>
      </c>
    </row>
    <row r="10297" spans="11:12">
      <c r="K10297" s="435">
        <v>32346</v>
      </c>
      <c r="L10297" t="s">
        <v>198</v>
      </c>
    </row>
    <row r="10298" spans="11:12">
      <c r="K10298" s="435">
        <v>32347</v>
      </c>
      <c r="L10298" t="s">
        <v>198</v>
      </c>
    </row>
    <row r="10299" spans="11:12">
      <c r="K10299" s="435">
        <v>32348</v>
      </c>
      <c r="L10299" t="s">
        <v>198</v>
      </c>
    </row>
    <row r="10300" spans="11:12">
      <c r="K10300" s="435">
        <v>32350</v>
      </c>
      <c r="L10300" t="s">
        <v>198</v>
      </c>
    </row>
    <row r="10301" spans="11:12">
      <c r="K10301" s="435">
        <v>32351</v>
      </c>
      <c r="L10301" t="s">
        <v>198</v>
      </c>
    </row>
    <row r="10302" spans="11:12">
      <c r="K10302" s="435">
        <v>32352</v>
      </c>
      <c r="L10302" t="s">
        <v>198</v>
      </c>
    </row>
    <row r="10303" spans="11:12">
      <c r="K10303" s="435">
        <v>32355</v>
      </c>
      <c r="L10303" t="s">
        <v>198</v>
      </c>
    </row>
    <row r="10304" spans="11:12">
      <c r="K10304" s="435">
        <v>32356</v>
      </c>
      <c r="L10304" t="s">
        <v>198</v>
      </c>
    </row>
    <row r="10305" spans="11:12">
      <c r="K10305" s="435">
        <v>32358</v>
      </c>
      <c r="L10305" t="s">
        <v>198</v>
      </c>
    </row>
    <row r="10306" spans="11:12">
      <c r="K10306" s="435">
        <v>32359</v>
      </c>
      <c r="L10306" t="s">
        <v>198</v>
      </c>
    </row>
    <row r="10307" spans="11:12">
      <c r="K10307" s="435">
        <v>32361</v>
      </c>
      <c r="L10307" t="s">
        <v>198</v>
      </c>
    </row>
    <row r="10308" spans="11:12">
      <c r="K10308" s="435">
        <v>32399</v>
      </c>
      <c r="L10308" t="s">
        <v>198</v>
      </c>
    </row>
    <row r="10309" spans="11:12">
      <c r="K10309" s="435">
        <v>32401</v>
      </c>
      <c r="L10309" t="s">
        <v>198</v>
      </c>
    </row>
    <row r="10310" spans="11:12">
      <c r="K10310" s="435">
        <v>32403</v>
      </c>
      <c r="L10310" t="s">
        <v>198</v>
      </c>
    </row>
    <row r="10311" spans="11:12">
      <c r="K10311" s="435">
        <v>32404</v>
      </c>
      <c r="L10311" t="s">
        <v>198</v>
      </c>
    </row>
    <row r="10312" spans="11:12">
      <c r="K10312" s="435">
        <v>32405</v>
      </c>
      <c r="L10312" t="s">
        <v>198</v>
      </c>
    </row>
    <row r="10313" spans="11:12">
      <c r="K10313" s="435">
        <v>32407</v>
      </c>
      <c r="L10313" t="s">
        <v>198</v>
      </c>
    </row>
    <row r="10314" spans="11:12">
      <c r="K10314" s="435">
        <v>32408</v>
      </c>
      <c r="L10314" t="s">
        <v>198</v>
      </c>
    </row>
    <row r="10315" spans="11:12">
      <c r="K10315" s="435">
        <v>32409</v>
      </c>
      <c r="L10315" t="s">
        <v>198</v>
      </c>
    </row>
    <row r="10316" spans="11:12">
      <c r="K10316" s="435">
        <v>32410</v>
      </c>
      <c r="L10316" t="s">
        <v>198</v>
      </c>
    </row>
    <row r="10317" spans="11:12">
      <c r="K10317" s="435">
        <v>32413</v>
      </c>
      <c r="L10317" t="s">
        <v>198</v>
      </c>
    </row>
    <row r="10318" spans="11:12">
      <c r="K10318" s="435">
        <v>32420</v>
      </c>
      <c r="L10318" t="s">
        <v>198</v>
      </c>
    </row>
    <row r="10319" spans="11:12">
      <c r="K10319" s="435">
        <v>32421</v>
      </c>
      <c r="L10319" t="s">
        <v>198</v>
      </c>
    </row>
    <row r="10320" spans="11:12">
      <c r="K10320" s="435">
        <v>32423</v>
      </c>
      <c r="L10320" t="s">
        <v>202</v>
      </c>
    </row>
    <row r="10321" spans="11:12">
      <c r="K10321" s="435">
        <v>32424</v>
      </c>
      <c r="L10321" t="s">
        <v>198</v>
      </c>
    </row>
    <row r="10322" spans="11:12">
      <c r="K10322" s="435">
        <v>32425</v>
      </c>
      <c r="L10322" t="s">
        <v>198</v>
      </c>
    </row>
    <row r="10323" spans="11:12">
      <c r="K10323" s="435">
        <v>32426</v>
      </c>
      <c r="L10323" t="s">
        <v>202</v>
      </c>
    </row>
    <row r="10324" spans="11:12">
      <c r="K10324" s="435">
        <v>32427</v>
      </c>
      <c r="L10324" t="s">
        <v>198</v>
      </c>
    </row>
    <row r="10325" spans="11:12">
      <c r="K10325" s="435">
        <v>32428</v>
      </c>
      <c r="L10325" t="s">
        <v>198</v>
      </c>
    </row>
    <row r="10326" spans="11:12">
      <c r="K10326" s="435">
        <v>32430</v>
      </c>
      <c r="L10326" t="s">
        <v>198</v>
      </c>
    </row>
    <row r="10327" spans="11:12">
      <c r="K10327" s="435">
        <v>32431</v>
      </c>
      <c r="L10327" t="s">
        <v>198</v>
      </c>
    </row>
    <row r="10328" spans="11:12">
      <c r="K10328" s="435">
        <v>32432</v>
      </c>
      <c r="L10328" t="s">
        <v>202</v>
      </c>
    </row>
    <row r="10329" spans="11:12">
      <c r="K10329" s="435">
        <v>32433</v>
      </c>
      <c r="L10329" t="s">
        <v>198</v>
      </c>
    </row>
    <row r="10330" spans="11:12">
      <c r="K10330" s="435">
        <v>32435</v>
      </c>
      <c r="L10330" t="s">
        <v>198</v>
      </c>
    </row>
    <row r="10331" spans="11:12">
      <c r="K10331" s="435">
        <v>32437</v>
      </c>
      <c r="L10331" t="s">
        <v>198</v>
      </c>
    </row>
    <row r="10332" spans="11:12">
      <c r="K10332" s="435">
        <v>32438</v>
      </c>
      <c r="L10332" t="s">
        <v>198</v>
      </c>
    </row>
    <row r="10333" spans="11:12">
      <c r="K10333" s="435">
        <v>32439</v>
      </c>
      <c r="L10333" t="s">
        <v>198</v>
      </c>
    </row>
    <row r="10334" spans="11:12">
      <c r="K10334" s="435">
        <v>32440</v>
      </c>
      <c r="L10334" t="s">
        <v>202</v>
      </c>
    </row>
    <row r="10335" spans="11:12">
      <c r="K10335" s="435">
        <v>32442</v>
      </c>
      <c r="L10335" t="s">
        <v>198</v>
      </c>
    </row>
    <row r="10336" spans="11:12">
      <c r="K10336" s="435">
        <v>32443</v>
      </c>
      <c r="L10336" t="s">
        <v>202</v>
      </c>
    </row>
    <row r="10337" spans="11:12">
      <c r="K10337" s="435">
        <v>32444</v>
      </c>
      <c r="L10337" t="s">
        <v>198</v>
      </c>
    </row>
    <row r="10338" spans="11:12">
      <c r="K10338" s="435">
        <v>32445</v>
      </c>
      <c r="L10338" t="s">
        <v>202</v>
      </c>
    </row>
    <row r="10339" spans="11:12">
      <c r="K10339" s="435">
        <v>32446</v>
      </c>
      <c r="L10339" t="s">
        <v>198</v>
      </c>
    </row>
    <row r="10340" spans="11:12">
      <c r="K10340" s="435">
        <v>32447</v>
      </c>
      <c r="L10340" t="s">
        <v>202</v>
      </c>
    </row>
    <row r="10341" spans="11:12">
      <c r="K10341" s="435">
        <v>32448</v>
      </c>
      <c r="L10341" t="s">
        <v>198</v>
      </c>
    </row>
    <row r="10342" spans="11:12">
      <c r="K10342" s="435">
        <v>32449</v>
      </c>
      <c r="L10342" t="s">
        <v>198</v>
      </c>
    </row>
    <row r="10343" spans="11:12">
      <c r="K10343" s="435">
        <v>32455</v>
      </c>
      <c r="L10343" t="s">
        <v>198</v>
      </c>
    </row>
    <row r="10344" spans="11:12">
      <c r="K10344" s="435">
        <v>32456</v>
      </c>
      <c r="L10344" t="s">
        <v>198</v>
      </c>
    </row>
    <row r="10345" spans="11:12">
      <c r="K10345" s="435">
        <v>32459</v>
      </c>
      <c r="L10345" t="s">
        <v>198</v>
      </c>
    </row>
    <row r="10346" spans="11:12">
      <c r="K10346" s="435">
        <v>32460</v>
      </c>
      <c r="L10346" t="s">
        <v>198</v>
      </c>
    </row>
    <row r="10347" spans="11:12">
      <c r="K10347" s="435">
        <v>32461</v>
      </c>
      <c r="L10347" t="s">
        <v>198</v>
      </c>
    </row>
    <row r="10348" spans="11:12">
      <c r="K10348" s="435">
        <v>32462</v>
      </c>
      <c r="L10348" t="s">
        <v>198</v>
      </c>
    </row>
    <row r="10349" spans="11:12">
      <c r="K10349" s="435">
        <v>32463</v>
      </c>
      <c r="L10349" t="s">
        <v>198</v>
      </c>
    </row>
    <row r="10350" spans="11:12">
      <c r="K10350" s="435">
        <v>32464</v>
      </c>
      <c r="L10350" t="s">
        <v>198</v>
      </c>
    </row>
    <row r="10351" spans="11:12">
      <c r="K10351" s="435">
        <v>32465</v>
      </c>
      <c r="L10351" t="s">
        <v>198</v>
      </c>
    </row>
    <row r="10352" spans="11:12">
      <c r="K10352" s="435">
        <v>32466</v>
      </c>
      <c r="L10352" t="s">
        <v>198</v>
      </c>
    </row>
    <row r="10353" spans="11:12">
      <c r="K10353" s="435">
        <v>32501</v>
      </c>
      <c r="L10353" t="s">
        <v>198</v>
      </c>
    </row>
    <row r="10354" spans="11:12">
      <c r="K10354" s="435">
        <v>32502</v>
      </c>
      <c r="L10354" t="s">
        <v>198</v>
      </c>
    </row>
    <row r="10355" spans="11:12">
      <c r="K10355" s="435">
        <v>32503</v>
      </c>
      <c r="L10355" t="s">
        <v>198</v>
      </c>
    </row>
    <row r="10356" spans="11:12">
      <c r="K10356" s="435">
        <v>32504</v>
      </c>
      <c r="L10356" t="s">
        <v>198</v>
      </c>
    </row>
    <row r="10357" spans="11:12">
      <c r="K10357" s="435">
        <v>32505</v>
      </c>
      <c r="L10357" t="s">
        <v>198</v>
      </c>
    </row>
    <row r="10358" spans="11:12">
      <c r="K10358" s="435">
        <v>32506</v>
      </c>
      <c r="L10358" t="s">
        <v>198</v>
      </c>
    </row>
    <row r="10359" spans="11:12">
      <c r="K10359" s="435">
        <v>32507</v>
      </c>
      <c r="L10359" t="s">
        <v>198</v>
      </c>
    </row>
    <row r="10360" spans="11:12">
      <c r="K10360" s="435">
        <v>32508</v>
      </c>
      <c r="L10360" t="s">
        <v>198</v>
      </c>
    </row>
    <row r="10361" spans="11:12">
      <c r="K10361" s="435">
        <v>32509</v>
      </c>
      <c r="L10361" t="s">
        <v>198</v>
      </c>
    </row>
    <row r="10362" spans="11:12">
      <c r="K10362" s="435">
        <v>32511</v>
      </c>
      <c r="L10362" t="s">
        <v>198</v>
      </c>
    </row>
    <row r="10363" spans="11:12">
      <c r="K10363" s="435">
        <v>32514</v>
      </c>
      <c r="L10363" t="s">
        <v>198</v>
      </c>
    </row>
    <row r="10364" spans="11:12">
      <c r="K10364" s="435">
        <v>32526</v>
      </c>
      <c r="L10364" t="s">
        <v>198</v>
      </c>
    </row>
    <row r="10365" spans="11:12">
      <c r="K10365" s="435">
        <v>32530</v>
      </c>
      <c r="L10365" t="s">
        <v>198</v>
      </c>
    </row>
    <row r="10366" spans="11:12">
      <c r="K10366" s="435">
        <v>32531</v>
      </c>
      <c r="L10366" t="s">
        <v>198</v>
      </c>
    </row>
    <row r="10367" spans="11:12">
      <c r="K10367" s="435">
        <v>32533</v>
      </c>
      <c r="L10367" t="s">
        <v>198</v>
      </c>
    </row>
    <row r="10368" spans="11:12">
      <c r="K10368" s="435">
        <v>32534</v>
      </c>
      <c r="L10368" t="s">
        <v>198</v>
      </c>
    </row>
    <row r="10369" spans="11:12">
      <c r="K10369" s="435">
        <v>32535</v>
      </c>
      <c r="L10369" t="s">
        <v>198</v>
      </c>
    </row>
    <row r="10370" spans="11:12">
      <c r="K10370" s="435">
        <v>32536</v>
      </c>
      <c r="L10370" t="s">
        <v>198</v>
      </c>
    </row>
    <row r="10371" spans="11:12">
      <c r="K10371" s="435">
        <v>32539</v>
      </c>
      <c r="L10371" t="s">
        <v>198</v>
      </c>
    </row>
    <row r="10372" spans="11:12">
      <c r="K10372" s="435">
        <v>32541</v>
      </c>
      <c r="L10372" t="s">
        <v>198</v>
      </c>
    </row>
    <row r="10373" spans="11:12">
      <c r="K10373" s="435">
        <v>32542</v>
      </c>
      <c r="L10373" t="s">
        <v>198</v>
      </c>
    </row>
    <row r="10374" spans="11:12">
      <c r="K10374" s="435">
        <v>32544</v>
      </c>
      <c r="L10374" t="s">
        <v>198</v>
      </c>
    </row>
    <row r="10375" spans="11:12">
      <c r="K10375" s="435">
        <v>32547</v>
      </c>
      <c r="L10375" t="s">
        <v>198</v>
      </c>
    </row>
    <row r="10376" spans="11:12">
      <c r="K10376" s="435">
        <v>32548</v>
      </c>
      <c r="L10376" t="s">
        <v>198</v>
      </c>
    </row>
    <row r="10377" spans="11:12">
      <c r="K10377" s="435">
        <v>32550</v>
      </c>
      <c r="L10377" t="s">
        <v>198</v>
      </c>
    </row>
    <row r="10378" spans="11:12">
      <c r="K10378" s="435">
        <v>32561</v>
      </c>
      <c r="L10378" t="s">
        <v>198</v>
      </c>
    </row>
    <row r="10379" spans="11:12">
      <c r="K10379" s="435">
        <v>32563</v>
      </c>
      <c r="L10379" t="s">
        <v>198</v>
      </c>
    </row>
    <row r="10380" spans="11:12">
      <c r="K10380" s="435">
        <v>32564</v>
      </c>
      <c r="L10380" t="s">
        <v>198</v>
      </c>
    </row>
    <row r="10381" spans="11:12">
      <c r="K10381" s="435">
        <v>32565</v>
      </c>
      <c r="L10381" t="s">
        <v>198</v>
      </c>
    </row>
    <row r="10382" spans="11:12">
      <c r="K10382" s="435">
        <v>32566</v>
      </c>
      <c r="L10382" t="s">
        <v>198</v>
      </c>
    </row>
    <row r="10383" spans="11:12">
      <c r="K10383" s="435">
        <v>32567</v>
      </c>
      <c r="L10383" t="s">
        <v>202</v>
      </c>
    </row>
    <row r="10384" spans="11:12">
      <c r="K10384" s="435">
        <v>32568</v>
      </c>
      <c r="L10384" t="s">
        <v>198</v>
      </c>
    </row>
    <row r="10385" spans="11:12">
      <c r="K10385" s="435">
        <v>32569</v>
      </c>
      <c r="L10385" t="s">
        <v>198</v>
      </c>
    </row>
    <row r="10386" spans="11:12">
      <c r="K10386" s="435">
        <v>32570</v>
      </c>
      <c r="L10386" t="s">
        <v>198</v>
      </c>
    </row>
    <row r="10387" spans="11:12">
      <c r="K10387" s="435">
        <v>32571</v>
      </c>
      <c r="L10387" t="s">
        <v>198</v>
      </c>
    </row>
    <row r="10388" spans="11:12">
      <c r="K10388" s="435">
        <v>32577</v>
      </c>
      <c r="L10388" t="s">
        <v>198</v>
      </c>
    </row>
    <row r="10389" spans="11:12">
      <c r="K10389" s="435">
        <v>32578</v>
      </c>
      <c r="L10389" t="s">
        <v>198</v>
      </c>
    </row>
    <row r="10390" spans="11:12">
      <c r="K10390" s="435">
        <v>32579</v>
      </c>
      <c r="L10390" t="s">
        <v>198</v>
      </c>
    </row>
    <row r="10391" spans="11:12">
      <c r="K10391" s="435">
        <v>32580</v>
      </c>
      <c r="L10391" t="s">
        <v>198</v>
      </c>
    </row>
    <row r="10392" spans="11:12">
      <c r="K10392" s="435">
        <v>32583</v>
      </c>
      <c r="L10392" t="s">
        <v>198</v>
      </c>
    </row>
    <row r="10393" spans="11:12">
      <c r="K10393" s="435">
        <v>32601</v>
      </c>
      <c r="L10393" t="s">
        <v>198</v>
      </c>
    </row>
    <row r="10394" spans="11:12">
      <c r="K10394" s="435">
        <v>32603</v>
      </c>
      <c r="L10394" t="s">
        <v>198</v>
      </c>
    </row>
    <row r="10395" spans="11:12">
      <c r="K10395" s="435">
        <v>32605</v>
      </c>
      <c r="L10395" t="s">
        <v>198</v>
      </c>
    </row>
    <row r="10396" spans="11:12">
      <c r="K10396" s="435">
        <v>32606</v>
      </c>
      <c r="L10396" t="s">
        <v>198</v>
      </c>
    </row>
    <row r="10397" spans="11:12">
      <c r="K10397" s="435">
        <v>32607</v>
      </c>
      <c r="L10397" t="s">
        <v>198</v>
      </c>
    </row>
    <row r="10398" spans="11:12">
      <c r="K10398" s="435">
        <v>32608</v>
      </c>
      <c r="L10398" t="s">
        <v>198</v>
      </c>
    </row>
    <row r="10399" spans="11:12">
      <c r="K10399" s="435">
        <v>32609</v>
      </c>
      <c r="L10399" t="s">
        <v>198</v>
      </c>
    </row>
    <row r="10400" spans="11:12">
      <c r="K10400" s="435">
        <v>32612</v>
      </c>
      <c r="L10400" t="s">
        <v>198</v>
      </c>
    </row>
    <row r="10401" spans="11:12">
      <c r="K10401" s="435">
        <v>32615</v>
      </c>
      <c r="L10401" t="s">
        <v>198</v>
      </c>
    </row>
    <row r="10402" spans="11:12">
      <c r="K10402" s="435">
        <v>32616</v>
      </c>
      <c r="L10402" t="s">
        <v>198</v>
      </c>
    </row>
    <row r="10403" spans="11:12">
      <c r="K10403" s="435">
        <v>32617</v>
      </c>
      <c r="L10403" t="s">
        <v>198</v>
      </c>
    </row>
    <row r="10404" spans="11:12">
      <c r="K10404" s="435">
        <v>32618</v>
      </c>
      <c r="L10404" t="s">
        <v>198</v>
      </c>
    </row>
    <row r="10405" spans="11:12">
      <c r="K10405" s="435">
        <v>32619</v>
      </c>
      <c r="L10405" t="s">
        <v>198</v>
      </c>
    </row>
    <row r="10406" spans="11:12">
      <c r="K10406" s="435">
        <v>32621</v>
      </c>
      <c r="L10406" t="s">
        <v>198</v>
      </c>
    </row>
    <row r="10407" spans="11:12">
      <c r="K10407" s="435">
        <v>32622</v>
      </c>
      <c r="L10407" t="s">
        <v>198</v>
      </c>
    </row>
    <row r="10408" spans="11:12">
      <c r="K10408" s="435">
        <v>32625</v>
      </c>
      <c r="L10408" t="s">
        <v>198</v>
      </c>
    </row>
    <row r="10409" spans="11:12">
      <c r="K10409" s="435">
        <v>32626</v>
      </c>
      <c r="L10409" t="s">
        <v>198</v>
      </c>
    </row>
    <row r="10410" spans="11:12">
      <c r="K10410" s="435">
        <v>32628</v>
      </c>
      <c r="L10410" t="s">
        <v>198</v>
      </c>
    </row>
    <row r="10411" spans="11:12">
      <c r="K10411" s="435">
        <v>32631</v>
      </c>
      <c r="L10411" t="s">
        <v>198</v>
      </c>
    </row>
    <row r="10412" spans="11:12">
      <c r="K10412" s="435">
        <v>32639</v>
      </c>
      <c r="L10412" t="s">
        <v>198</v>
      </c>
    </row>
    <row r="10413" spans="11:12">
      <c r="K10413" s="435">
        <v>32640</v>
      </c>
      <c r="L10413" t="s">
        <v>198</v>
      </c>
    </row>
    <row r="10414" spans="11:12">
      <c r="K10414" s="435">
        <v>32641</v>
      </c>
      <c r="L10414" t="s">
        <v>198</v>
      </c>
    </row>
    <row r="10415" spans="11:12">
      <c r="K10415" s="435">
        <v>32643</v>
      </c>
      <c r="L10415" t="s">
        <v>198</v>
      </c>
    </row>
    <row r="10416" spans="11:12">
      <c r="K10416" s="435">
        <v>32648</v>
      </c>
      <c r="L10416" t="s">
        <v>198</v>
      </c>
    </row>
    <row r="10417" spans="11:12">
      <c r="K10417" s="435">
        <v>32653</v>
      </c>
      <c r="L10417" t="s">
        <v>198</v>
      </c>
    </row>
    <row r="10418" spans="11:12">
      <c r="K10418" s="435">
        <v>32656</v>
      </c>
      <c r="L10418" t="s">
        <v>198</v>
      </c>
    </row>
    <row r="10419" spans="11:12">
      <c r="K10419" s="435">
        <v>32658</v>
      </c>
      <c r="L10419" t="s">
        <v>198</v>
      </c>
    </row>
    <row r="10420" spans="11:12">
      <c r="K10420" s="435">
        <v>32664</v>
      </c>
      <c r="L10420" t="s">
        <v>198</v>
      </c>
    </row>
    <row r="10421" spans="11:12">
      <c r="K10421" s="435">
        <v>32666</v>
      </c>
      <c r="L10421" t="s">
        <v>198</v>
      </c>
    </row>
    <row r="10422" spans="11:12">
      <c r="K10422" s="435">
        <v>32667</v>
      </c>
      <c r="L10422" t="s">
        <v>198</v>
      </c>
    </row>
    <row r="10423" spans="11:12">
      <c r="K10423" s="435">
        <v>32668</v>
      </c>
      <c r="L10423" t="s">
        <v>198</v>
      </c>
    </row>
    <row r="10424" spans="11:12">
      <c r="K10424" s="435">
        <v>32669</v>
      </c>
      <c r="L10424" t="s">
        <v>198</v>
      </c>
    </row>
    <row r="10425" spans="11:12">
      <c r="K10425" s="435">
        <v>32680</v>
      </c>
      <c r="L10425" t="s">
        <v>198</v>
      </c>
    </row>
    <row r="10426" spans="11:12">
      <c r="K10426" s="435">
        <v>32681</v>
      </c>
      <c r="L10426" t="s">
        <v>198</v>
      </c>
    </row>
    <row r="10427" spans="11:12">
      <c r="K10427" s="435">
        <v>32683</v>
      </c>
      <c r="L10427" t="s">
        <v>198</v>
      </c>
    </row>
    <row r="10428" spans="11:12">
      <c r="K10428" s="435">
        <v>32686</v>
      </c>
      <c r="L10428" t="s">
        <v>198</v>
      </c>
    </row>
    <row r="10429" spans="11:12">
      <c r="K10429" s="435">
        <v>32692</v>
      </c>
      <c r="L10429" t="s">
        <v>198</v>
      </c>
    </row>
    <row r="10430" spans="11:12">
      <c r="K10430" s="435">
        <v>32693</v>
      </c>
      <c r="L10430" t="s">
        <v>198</v>
      </c>
    </row>
    <row r="10431" spans="11:12">
      <c r="K10431" s="435">
        <v>32694</v>
      </c>
      <c r="L10431" t="s">
        <v>198</v>
      </c>
    </row>
    <row r="10432" spans="11:12">
      <c r="K10432" s="435">
        <v>32696</v>
      </c>
      <c r="L10432" t="s">
        <v>198</v>
      </c>
    </row>
    <row r="10433" spans="11:12">
      <c r="K10433" s="435">
        <v>32697</v>
      </c>
      <c r="L10433" t="s">
        <v>198</v>
      </c>
    </row>
    <row r="10434" spans="11:12">
      <c r="K10434" s="435">
        <v>32701</v>
      </c>
      <c r="L10434" t="s">
        <v>198</v>
      </c>
    </row>
    <row r="10435" spans="11:12">
      <c r="K10435" s="435">
        <v>32702</v>
      </c>
      <c r="L10435" t="s">
        <v>198</v>
      </c>
    </row>
    <row r="10436" spans="11:12">
      <c r="K10436" s="435">
        <v>32703</v>
      </c>
      <c r="L10436" t="s">
        <v>198</v>
      </c>
    </row>
    <row r="10437" spans="11:12">
      <c r="K10437" s="435">
        <v>32707</v>
      </c>
      <c r="L10437" t="s">
        <v>198</v>
      </c>
    </row>
    <row r="10438" spans="11:12">
      <c r="K10438" s="435">
        <v>32708</v>
      </c>
      <c r="L10438" t="s">
        <v>198</v>
      </c>
    </row>
    <row r="10439" spans="11:12">
      <c r="K10439" s="435">
        <v>32709</v>
      </c>
      <c r="L10439" t="s">
        <v>198</v>
      </c>
    </row>
    <row r="10440" spans="11:12">
      <c r="K10440" s="435">
        <v>32712</v>
      </c>
      <c r="L10440" t="s">
        <v>198</v>
      </c>
    </row>
    <row r="10441" spans="11:12">
      <c r="K10441" s="435">
        <v>32713</v>
      </c>
      <c r="L10441" t="s">
        <v>198</v>
      </c>
    </row>
    <row r="10442" spans="11:12">
      <c r="K10442" s="435">
        <v>32714</v>
      </c>
      <c r="L10442" t="s">
        <v>198</v>
      </c>
    </row>
    <row r="10443" spans="11:12">
      <c r="K10443" s="435">
        <v>32720</v>
      </c>
      <c r="L10443" t="s">
        <v>198</v>
      </c>
    </row>
    <row r="10444" spans="11:12">
      <c r="K10444" s="435">
        <v>32724</v>
      </c>
      <c r="L10444" t="s">
        <v>198</v>
      </c>
    </row>
    <row r="10445" spans="11:12">
      <c r="K10445" s="435">
        <v>32725</v>
      </c>
      <c r="L10445" t="s">
        <v>198</v>
      </c>
    </row>
    <row r="10446" spans="11:12">
      <c r="K10446" s="435">
        <v>32726</v>
      </c>
      <c r="L10446" t="s">
        <v>198</v>
      </c>
    </row>
    <row r="10447" spans="11:12">
      <c r="K10447" s="435">
        <v>32730</v>
      </c>
      <c r="L10447" t="s">
        <v>198</v>
      </c>
    </row>
    <row r="10448" spans="11:12">
      <c r="K10448" s="435">
        <v>32732</v>
      </c>
      <c r="L10448" t="s">
        <v>198</v>
      </c>
    </row>
    <row r="10449" spans="11:12">
      <c r="K10449" s="435">
        <v>32735</v>
      </c>
      <c r="L10449" t="s">
        <v>198</v>
      </c>
    </row>
    <row r="10450" spans="11:12">
      <c r="K10450" s="435">
        <v>32736</v>
      </c>
      <c r="L10450" t="s">
        <v>198</v>
      </c>
    </row>
    <row r="10451" spans="11:12">
      <c r="K10451" s="435">
        <v>32738</v>
      </c>
      <c r="L10451" t="s">
        <v>198</v>
      </c>
    </row>
    <row r="10452" spans="11:12">
      <c r="K10452" s="435">
        <v>32744</v>
      </c>
      <c r="L10452" t="s">
        <v>198</v>
      </c>
    </row>
    <row r="10453" spans="11:12">
      <c r="K10453" s="435">
        <v>32746</v>
      </c>
      <c r="L10453" t="s">
        <v>198</v>
      </c>
    </row>
    <row r="10454" spans="11:12">
      <c r="K10454" s="435">
        <v>32750</v>
      </c>
      <c r="L10454" t="s">
        <v>198</v>
      </c>
    </row>
    <row r="10455" spans="11:12">
      <c r="K10455" s="435">
        <v>32751</v>
      </c>
      <c r="L10455" t="s">
        <v>198</v>
      </c>
    </row>
    <row r="10456" spans="11:12">
      <c r="K10456" s="435">
        <v>32754</v>
      </c>
      <c r="L10456" t="s">
        <v>198</v>
      </c>
    </row>
    <row r="10457" spans="11:12">
      <c r="K10457" s="435">
        <v>32757</v>
      </c>
      <c r="L10457" t="s">
        <v>198</v>
      </c>
    </row>
    <row r="10458" spans="11:12">
      <c r="K10458" s="435">
        <v>32759</v>
      </c>
      <c r="L10458" t="s">
        <v>198</v>
      </c>
    </row>
    <row r="10459" spans="11:12">
      <c r="K10459" s="435">
        <v>32763</v>
      </c>
      <c r="L10459" t="s">
        <v>198</v>
      </c>
    </row>
    <row r="10460" spans="11:12">
      <c r="K10460" s="435">
        <v>32764</v>
      </c>
      <c r="L10460" t="s">
        <v>198</v>
      </c>
    </row>
    <row r="10461" spans="11:12">
      <c r="K10461" s="435">
        <v>32765</v>
      </c>
      <c r="L10461" t="s">
        <v>198</v>
      </c>
    </row>
    <row r="10462" spans="11:12">
      <c r="K10462" s="435">
        <v>32766</v>
      </c>
      <c r="L10462" t="s">
        <v>198</v>
      </c>
    </row>
    <row r="10463" spans="11:12">
      <c r="K10463" s="435">
        <v>32767</v>
      </c>
      <c r="L10463" t="s">
        <v>198</v>
      </c>
    </row>
    <row r="10464" spans="11:12">
      <c r="K10464" s="435">
        <v>32771</v>
      </c>
      <c r="L10464" t="s">
        <v>198</v>
      </c>
    </row>
    <row r="10465" spans="11:12">
      <c r="K10465" s="435">
        <v>32773</v>
      </c>
      <c r="L10465" t="s">
        <v>198</v>
      </c>
    </row>
    <row r="10466" spans="11:12">
      <c r="K10466" s="435">
        <v>32776</v>
      </c>
      <c r="L10466" t="s">
        <v>198</v>
      </c>
    </row>
    <row r="10467" spans="11:12">
      <c r="K10467" s="435">
        <v>32778</v>
      </c>
      <c r="L10467" t="s">
        <v>198</v>
      </c>
    </row>
    <row r="10468" spans="11:12">
      <c r="K10468" s="435">
        <v>32779</v>
      </c>
      <c r="L10468" t="s">
        <v>198</v>
      </c>
    </row>
    <row r="10469" spans="11:12">
      <c r="K10469" s="435">
        <v>32780</v>
      </c>
      <c r="L10469" t="s">
        <v>198</v>
      </c>
    </row>
    <row r="10470" spans="11:12">
      <c r="K10470" s="435">
        <v>32784</v>
      </c>
      <c r="L10470" t="s">
        <v>198</v>
      </c>
    </row>
    <row r="10471" spans="11:12">
      <c r="K10471" s="435">
        <v>32789</v>
      </c>
      <c r="L10471" t="s">
        <v>198</v>
      </c>
    </row>
    <row r="10472" spans="11:12">
      <c r="K10472" s="435">
        <v>32792</v>
      </c>
      <c r="L10472" t="s">
        <v>198</v>
      </c>
    </row>
    <row r="10473" spans="11:12">
      <c r="K10473" s="435">
        <v>32796</v>
      </c>
      <c r="L10473" t="s">
        <v>198</v>
      </c>
    </row>
    <row r="10474" spans="11:12">
      <c r="K10474" s="435">
        <v>32798</v>
      </c>
      <c r="L10474" t="s">
        <v>198</v>
      </c>
    </row>
    <row r="10475" spans="11:12">
      <c r="K10475" s="435">
        <v>32801</v>
      </c>
      <c r="L10475" t="s">
        <v>198</v>
      </c>
    </row>
    <row r="10476" spans="11:12">
      <c r="K10476" s="435">
        <v>32803</v>
      </c>
      <c r="L10476" t="s">
        <v>198</v>
      </c>
    </row>
    <row r="10477" spans="11:12">
      <c r="K10477" s="435">
        <v>32804</v>
      </c>
      <c r="L10477" t="s">
        <v>198</v>
      </c>
    </row>
    <row r="10478" spans="11:12">
      <c r="K10478" s="435">
        <v>32805</v>
      </c>
      <c r="L10478" t="s">
        <v>198</v>
      </c>
    </row>
    <row r="10479" spans="11:12">
      <c r="K10479" s="435">
        <v>32806</v>
      </c>
      <c r="L10479" t="s">
        <v>198</v>
      </c>
    </row>
    <row r="10480" spans="11:12">
      <c r="K10480" s="435">
        <v>32807</v>
      </c>
      <c r="L10480" t="s">
        <v>198</v>
      </c>
    </row>
    <row r="10481" spans="11:12">
      <c r="K10481" s="435">
        <v>32808</v>
      </c>
      <c r="L10481" t="s">
        <v>198</v>
      </c>
    </row>
    <row r="10482" spans="11:12">
      <c r="K10482" s="435">
        <v>32809</v>
      </c>
      <c r="L10482" t="s">
        <v>198</v>
      </c>
    </row>
    <row r="10483" spans="11:12">
      <c r="K10483" s="435">
        <v>32810</v>
      </c>
      <c r="L10483" t="s">
        <v>198</v>
      </c>
    </row>
    <row r="10484" spans="11:12">
      <c r="K10484" s="435">
        <v>32811</v>
      </c>
      <c r="L10484" t="s">
        <v>198</v>
      </c>
    </row>
    <row r="10485" spans="11:12">
      <c r="K10485" s="435">
        <v>32812</v>
      </c>
      <c r="L10485" t="s">
        <v>198</v>
      </c>
    </row>
    <row r="10486" spans="11:12">
      <c r="K10486" s="435">
        <v>32814</v>
      </c>
      <c r="L10486" t="s">
        <v>198</v>
      </c>
    </row>
    <row r="10487" spans="11:12">
      <c r="K10487" s="435">
        <v>32817</v>
      </c>
      <c r="L10487" t="s">
        <v>198</v>
      </c>
    </row>
    <row r="10488" spans="11:12">
      <c r="K10488" s="435">
        <v>32818</v>
      </c>
      <c r="L10488" t="s">
        <v>198</v>
      </c>
    </row>
    <row r="10489" spans="11:12">
      <c r="K10489" s="435">
        <v>32819</v>
      </c>
      <c r="L10489" t="s">
        <v>198</v>
      </c>
    </row>
    <row r="10490" spans="11:12">
      <c r="K10490" s="435">
        <v>32820</v>
      </c>
      <c r="L10490" t="s">
        <v>198</v>
      </c>
    </row>
    <row r="10491" spans="11:12">
      <c r="K10491" s="435">
        <v>32821</v>
      </c>
      <c r="L10491" t="s">
        <v>198</v>
      </c>
    </row>
    <row r="10492" spans="11:12">
      <c r="K10492" s="435">
        <v>32822</v>
      </c>
      <c r="L10492" t="s">
        <v>198</v>
      </c>
    </row>
    <row r="10493" spans="11:12">
      <c r="K10493" s="435">
        <v>32824</v>
      </c>
      <c r="L10493" t="s">
        <v>198</v>
      </c>
    </row>
    <row r="10494" spans="11:12">
      <c r="K10494" s="435">
        <v>32825</v>
      </c>
      <c r="L10494" t="s">
        <v>198</v>
      </c>
    </row>
    <row r="10495" spans="11:12">
      <c r="K10495" s="435">
        <v>32826</v>
      </c>
      <c r="L10495" t="s">
        <v>198</v>
      </c>
    </row>
    <row r="10496" spans="11:12">
      <c r="K10496" s="435">
        <v>32827</v>
      </c>
      <c r="L10496" t="s">
        <v>198</v>
      </c>
    </row>
    <row r="10497" spans="11:12">
      <c r="K10497" s="435">
        <v>32828</v>
      </c>
      <c r="L10497" t="s">
        <v>198</v>
      </c>
    </row>
    <row r="10498" spans="11:12">
      <c r="K10498" s="435">
        <v>32829</v>
      </c>
      <c r="L10498" t="s">
        <v>198</v>
      </c>
    </row>
    <row r="10499" spans="11:12">
      <c r="K10499" s="435">
        <v>32830</v>
      </c>
      <c r="L10499" t="s">
        <v>198</v>
      </c>
    </row>
    <row r="10500" spans="11:12">
      <c r="K10500" s="435">
        <v>32831</v>
      </c>
      <c r="L10500" t="s">
        <v>198</v>
      </c>
    </row>
    <row r="10501" spans="11:12">
      <c r="K10501" s="435">
        <v>32832</v>
      </c>
      <c r="L10501" t="s">
        <v>198</v>
      </c>
    </row>
    <row r="10502" spans="11:12">
      <c r="K10502" s="435">
        <v>32833</v>
      </c>
      <c r="L10502" t="s">
        <v>198</v>
      </c>
    </row>
    <row r="10503" spans="11:12">
      <c r="K10503" s="435">
        <v>32835</v>
      </c>
      <c r="L10503" t="s">
        <v>198</v>
      </c>
    </row>
    <row r="10504" spans="11:12">
      <c r="K10504" s="435">
        <v>32836</v>
      </c>
      <c r="L10504" t="s">
        <v>198</v>
      </c>
    </row>
    <row r="10505" spans="11:12">
      <c r="K10505" s="435">
        <v>32837</v>
      </c>
      <c r="L10505" t="s">
        <v>198</v>
      </c>
    </row>
    <row r="10506" spans="11:12">
      <c r="K10506" s="435">
        <v>32839</v>
      </c>
      <c r="L10506" t="s">
        <v>198</v>
      </c>
    </row>
    <row r="10507" spans="11:12">
      <c r="K10507" s="435">
        <v>32901</v>
      </c>
      <c r="L10507" t="s">
        <v>198</v>
      </c>
    </row>
    <row r="10508" spans="11:12">
      <c r="K10508" s="435">
        <v>32903</v>
      </c>
      <c r="L10508" t="s">
        <v>198</v>
      </c>
    </row>
    <row r="10509" spans="11:12">
      <c r="K10509" s="435">
        <v>32904</v>
      </c>
      <c r="L10509" t="s">
        <v>198</v>
      </c>
    </row>
    <row r="10510" spans="11:12">
      <c r="K10510" s="435">
        <v>32905</v>
      </c>
      <c r="L10510" t="s">
        <v>198</v>
      </c>
    </row>
    <row r="10511" spans="11:12">
      <c r="K10511" s="435">
        <v>32907</v>
      </c>
      <c r="L10511" t="s">
        <v>198</v>
      </c>
    </row>
    <row r="10512" spans="11:12">
      <c r="K10512" s="435">
        <v>32908</v>
      </c>
      <c r="L10512" t="s">
        <v>198</v>
      </c>
    </row>
    <row r="10513" spans="11:12">
      <c r="K10513" s="435">
        <v>32909</v>
      </c>
      <c r="L10513" t="s">
        <v>198</v>
      </c>
    </row>
    <row r="10514" spans="11:12">
      <c r="K10514" s="435">
        <v>32920</v>
      </c>
      <c r="L10514" t="s">
        <v>198</v>
      </c>
    </row>
    <row r="10515" spans="11:12">
      <c r="K10515" s="435">
        <v>32922</v>
      </c>
      <c r="L10515" t="s">
        <v>198</v>
      </c>
    </row>
    <row r="10516" spans="11:12">
      <c r="K10516" s="435">
        <v>32925</v>
      </c>
      <c r="L10516" t="s">
        <v>198</v>
      </c>
    </row>
    <row r="10517" spans="11:12">
      <c r="K10517" s="435">
        <v>32926</v>
      </c>
      <c r="L10517" t="s">
        <v>198</v>
      </c>
    </row>
    <row r="10518" spans="11:12">
      <c r="K10518" s="435">
        <v>32927</v>
      </c>
      <c r="L10518" t="s">
        <v>198</v>
      </c>
    </row>
    <row r="10519" spans="11:12">
      <c r="K10519" s="435">
        <v>32931</v>
      </c>
      <c r="L10519" t="s">
        <v>198</v>
      </c>
    </row>
    <row r="10520" spans="11:12">
      <c r="K10520" s="435">
        <v>32934</v>
      </c>
      <c r="L10520" t="s">
        <v>198</v>
      </c>
    </row>
    <row r="10521" spans="11:12">
      <c r="K10521" s="435">
        <v>32935</v>
      </c>
      <c r="L10521" t="s">
        <v>198</v>
      </c>
    </row>
    <row r="10522" spans="11:12">
      <c r="K10522" s="435">
        <v>32937</v>
      </c>
      <c r="L10522" t="s">
        <v>198</v>
      </c>
    </row>
    <row r="10523" spans="11:12">
      <c r="K10523" s="435">
        <v>32940</v>
      </c>
      <c r="L10523" t="s">
        <v>198</v>
      </c>
    </row>
    <row r="10524" spans="11:12">
      <c r="K10524" s="435">
        <v>32948</v>
      </c>
      <c r="L10524" t="s">
        <v>198</v>
      </c>
    </row>
    <row r="10525" spans="11:12">
      <c r="K10525" s="435">
        <v>32949</v>
      </c>
      <c r="L10525" t="s">
        <v>198</v>
      </c>
    </row>
    <row r="10526" spans="11:12">
      <c r="K10526" s="435">
        <v>32950</v>
      </c>
      <c r="L10526" t="s">
        <v>198</v>
      </c>
    </row>
    <row r="10527" spans="11:12">
      <c r="K10527" s="435">
        <v>32951</v>
      </c>
      <c r="L10527" t="s">
        <v>198</v>
      </c>
    </row>
    <row r="10528" spans="11:12">
      <c r="K10528" s="435">
        <v>32952</v>
      </c>
      <c r="L10528" t="s">
        <v>198</v>
      </c>
    </row>
    <row r="10529" spans="11:12">
      <c r="K10529" s="435">
        <v>32953</v>
      </c>
      <c r="L10529" t="s">
        <v>198</v>
      </c>
    </row>
    <row r="10530" spans="11:12">
      <c r="K10530" s="435">
        <v>32955</v>
      </c>
      <c r="L10530" t="s">
        <v>198</v>
      </c>
    </row>
    <row r="10531" spans="11:12">
      <c r="K10531" s="435">
        <v>32958</v>
      </c>
      <c r="L10531" t="s">
        <v>198</v>
      </c>
    </row>
    <row r="10532" spans="11:12">
      <c r="K10532" s="435">
        <v>32960</v>
      </c>
      <c r="L10532" t="s">
        <v>198</v>
      </c>
    </row>
    <row r="10533" spans="11:12">
      <c r="K10533" s="435">
        <v>32962</v>
      </c>
      <c r="L10533" t="s">
        <v>198</v>
      </c>
    </row>
    <row r="10534" spans="11:12">
      <c r="K10534" s="435">
        <v>32963</v>
      </c>
      <c r="L10534" t="s">
        <v>198</v>
      </c>
    </row>
    <row r="10535" spans="11:12">
      <c r="K10535" s="435">
        <v>32966</v>
      </c>
      <c r="L10535" t="s">
        <v>198</v>
      </c>
    </row>
    <row r="10536" spans="11:12">
      <c r="K10536" s="435">
        <v>32967</v>
      </c>
      <c r="L10536" t="s">
        <v>198</v>
      </c>
    </row>
    <row r="10537" spans="11:12">
      <c r="K10537" s="435">
        <v>32968</v>
      </c>
      <c r="L10537" t="s">
        <v>198</v>
      </c>
    </row>
    <row r="10538" spans="11:12">
      <c r="K10538" s="435">
        <v>32970</v>
      </c>
      <c r="L10538" t="s">
        <v>198</v>
      </c>
    </row>
    <row r="10539" spans="11:12">
      <c r="K10539" s="435">
        <v>32976</v>
      </c>
      <c r="L10539" t="s">
        <v>198</v>
      </c>
    </row>
    <row r="10540" spans="11:12">
      <c r="K10540" s="435">
        <v>33001</v>
      </c>
      <c r="L10540" t="s">
        <v>196</v>
      </c>
    </row>
    <row r="10541" spans="11:12">
      <c r="K10541" s="435">
        <v>33004</v>
      </c>
      <c r="L10541" t="s">
        <v>196</v>
      </c>
    </row>
    <row r="10542" spans="11:12">
      <c r="K10542" s="435">
        <v>33009</v>
      </c>
      <c r="L10542" t="s">
        <v>196</v>
      </c>
    </row>
    <row r="10543" spans="11:12">
      <c r="K10543" s="435">
        <v>33010</v>
      </c>
      <c r="L10543" t="s">
        <v>196</v>
      </c>
    </row>
    <row r="10544" spans="11:12">
      <c r="K10544" s="435">
        <v>33012</v>
      </c>
      <c r="L10544" t="s">
        <v>196</v>
      </c>
    </row>
    <row r="10545" spans="11:12">
      <c r="K10545" s="435">
        <v>33013</v>
      </c>
      <c r="L10545" t="s">
        <v>196</v>
      </c>
    </row>
    <row r="10546" spans="11:12">
      <c r="K10546" s="435">
        <v>33014</v>
      </c>
      <c r="L10546" t="s">
        <v>196</v>
      </c>
    </row>
    <row r="10547" spans="11:12">
      <c r="K10547" s="435">
        <v>33015</v>
      </c>
      <c r="L10547" t="s">
        <v>196</v>
      </c>
    </row>
    <row r="10548" spans="11:12">
      <c r="K10548" s="435">
        <v>33016</v>
      </c>
      <c r="L10548" t="s">
        <v>196</v>
      </c>
    </row>
    <row r="10549" spans="11:12">
      <c r="K10549" s="435">
        <v>33018</v>
      </c>
      <c r="L10549" t="s">
        <v>196</v>
      </c>
    </row>
    <row r="10550" spans="11:12">
      <c r="K10550" s="435">
        <v>33019</v>
      </c>
      <c r="L10550" t="s">
        <v>196</v>
      </c>
    </row>
    <row r="10551" spans="11:12">
      <c r="K10551" s="435">
        <v>33020</v>
      </c>
      <c r="L10551" t="s">
        <v>196</v>
      </c>
    </row>
    <row r="10552" spans="11:12">
      <c r="K10552" s="435">
        <v>33021</v>
      </c>
      <c r="L10552" t="s">
        <v>196</v>
      </c>
    </row>
    <row r="10553" spans="11:12">
      <c r="K10553" s="435">
        <v>33023</v>
      </c>
      <c r="L10553" t="s">
        <v>196</v>
      </c>
    </row>
    <row r="10554" spans="11:12">
      <c r="K10554" s="435">
        <v>33024</v>
      </c>
      <c r="L10554" t="s">
        <v>196</v>
      </c>
    </row>
    <row r="10555" spans="11:12">
      <c r="K10555" s="435">
        <v>33025</v>
      </c>
      <c r="L10555" t="s">
        <v>196</v>
      </c>
    </row>
    <row r="10556" spans="11:12">
      <c r="K10556" s="435">
        <v>33026</v>
      </c>
      <c r="L10556" t="s">
        <v>196</v>
      </c>
    </row>
    <row r="10557" spans="11:12">
      <c r="K10557" s="435">
        <v>33027</v>
      </c>
      <c r="L10557" t="s">
        <v>196</v>
      </c>
    </row>
    <row r="10558" spans="11:12">
      <c r="K10558" s="435">
        <v>33028</v>
      </c>
      <c r="L10558" t="s">
        <v>196</v>
      </c>
    </row>
    <row r="10559" spans="11:12">
      <c r="K10559" s="435">
        <v>33029</v>
      </c>
      <c r="L10559" t="s">
        <v>196</v>
      </c>
    </row>
    <row r="10560" spans="11:12">
      <c r="K10560" s="435">
        <v>33030</v>
      </c>
      <c r="L10560" t="s">
        <v>196</v>
      </c>
    </row>
    <row r="10561" spans="11:12">
      <c r="K10561" s="435">
        <v>33031</v>
      </c>
      <c r="L10561" t="s">
        <v>196</v>
      </c>
    </row>
    <row r="10562" spans="11:12">
      <c r="K10562" s="435">
        <v>33032</v>
      </c>
      <c r="L10562" t="s">
        <v>196</v>
      </c>
    </row>
    <row r="10563" spans="11:12">
      <c r="K10563" s="435">
        <v>33033</v>
      </c>
      <c r="L10563" t="s">
        <v>196</v>
      </c>
    </row>
    <row r="10564" spans="11:12">
      <c r="K10564" s="435">
        <v>33034</v>
      </c>
      <c r="L10564" t="s">
        <v>196</v>
      </c>
    </row>
    <row r="10565" spans="11:12">
      <c r="K10565" s="435">
        <v>33035</v>
      </c>
      <c r="L10565" t="s">
        <v>196</v>
      </c>
    </row>
    <row r="10566" spans="11:12">
      <c r="K10566" s="435">
        <v>33036</v>
      </c>
      <c r="L10566" t="s">
        <v>196</v>
      </c>
    </row>
    <row r="10567" spans="11:12">
      <c r="K10567" s="435">
        <v>33037</v>
      </c>
      <c r="L10567" t="s">
        <v>196</v>
      </c>
    </row>
    <row r="10568" spans="11:12">
      <c r="K10568" s="435">
        <v>33039</v>
      </c>
      <c r="L10568" t="s">
        <v>196</v>
      </c>
    </row>
    <row r="10569" spans="11:12">
      <c r="K10569" s="435">
        <v>33040</v>
      </c>
      <c r="L10569" t="s">
        <v>198</v>
      </c>
    </row>
    <row r="10570" spans="11:12">
      <c r="K10570" s="435">
        <v>33042</v>
      </c>
      <c r="L10570" t="s">
        <v>196</v>
      </c>
    </row>
    <row r="10571" spans="11:12">
      <c r="K10571" s="435">
        <v>33043</v>
      </c>
      <c r="L10571" t="s">
        <v>196</v>
      </c>
    </row>
    <row r="10572" spans="11:12">
      <c r="K10572" s="435">
        <v>33050</v>
      </c>
      <c r="L10572" t="s">
        <v>196</v>
      </c>
    </row>
    <row r="10573" spans="11:12">
      <c r="K10573" s="435">
        <v>33051</v>
      </c>
      <c r="L10573" t="s">
        <v>196</v>
      </c>
    </row>
    <row r="10574" spans="11:12">
      <c r="K10574" s="435">
        <v>33054</v>
      </c>
      <c r="L10574" t="s">
        <v>196</v>
      </c>
    </row>
    <row r="10575" spans="11:12">
      <c r="K10575" s="435">
        <v>33055</v>
      </c>
      <c r="L10575" t="s">
        <v>196</v>
      </c>
    </row>
    <row r="10576" spans="11:12">
      <c r="K10576" s="435">
        <v>33056</v>
      </c>
      <c r="L10576" t="s">
        <v>196</v>
      </c>
    </row>
    <row r="10577" spans="11:12">
      <c r="K10577" s="435">
        <v>33060</v>
      </c>
      <c r="L10577" t="s">
        <v>196</v>
      </c>
    </row>
    <row r="10578" spans="11:12">
      <c r="K10578" s="435">
        <v>33062</v>
      </c>
      <c r="L10578" t="s">
        <v>196</v>
      </c>
    </row>
    <row r="10579" spans="11:12">
      <c r="K10579" s="435">
        <v>33063</v>
      </c>
      <c r="L10579" t="s">
        <v>196</v>
      </c>
    </row>
    <row r="10580" spans="11:12">
      <c r="K10580" s="435">
        <v>33064</v>
      </c>
      <c r="L10580" t="s">
        <v>196</v>
      </c>
    </row>
    <row r="10581" spans="11:12">
      <c r="K10581" s="435">
        <v>33065</v>
      </c>
      <c r="L10581" t="s">
        <v>196</v>
      </c>
    </row>
    <row r="10582" spans="11:12">
      <c r="K10582" s="435">
        <v>33066</v>
      </c>
      <c r="L10582" t="s">
        <v>196</v>
      </c>
    </row>
    <row r="10583" spans="11:12">
      <c r="K10583" s="435">
        <v>33067</v>
      </c>
      <c r="L10583" t="s">
        <v>196</v>
      </c>
    </row>
    <row r="10584" spans="11:12">
      <c r="K10584" s="435">
        <v>33068</v>
      </c>
      <c r="L10584" t="s">
        <v>196</v>
      </c>
    </row>
    <row r="10585" spans="11:12">
      <c r="K10585" s="435">
        <v>33069</v>
      </c>
      <c r="L10585" t="s">
        <v>196</v>
      </c>
    </row>
    <row r="10586" spans="11:12">
      <c r="K10586" s="435">
        <v>33070</v>
      </c>
      <c r="L10586" t="s">
        <v>196</v>
      </c>
    </row>
    <row r="10587" spans="11:12">
      <c r="K10587" s="435">
        <v>33071</v>
      </c>
      <c r="L10587" t="s">
        <v>196</v>
      </c>
    </row>
    <row r="10588" spans="11:12">
      <c r="K10588" s="435">
        <v>33073</v>
      </c>
      <c r="L10588" t="s">
        <v>198</v>
      </c>
    </row>
    <row r="10589" spans="11:12">
      <c r="K10589" s="435">
        <v>33076</v>
      </c>
      <c r="L10589" t="s">
        <v>196</v>
      </c>
    </row>
    <row r="10590" spans="11:12">
      <c r="K10590" s="435">
        <v>33101</v>
      </c>
      <c r="L10590" t="s">
        <v>196</v>
      </c>
    </row>
    <row r="10591" spans="11:12">
      <c r="K10591" s="435">
        <v>33109</v>
      </c>
      <c r="L10591" t="s">
        <v>196</v>
      </c>
    </row>
    <row r="10592" spans="11:12">
      <c r="K10592" s="435">
        <v>33122</v>
      </c>
      <c r="L10592" t="s">
        <v>196</v>
      </c>
    </row>
    <row r="10593" spans="11:12">
      <c r="K10593" s="435">
        <v>33125</v>
      </c>
      <c r="L10593" t="s">
        <v>196</v>
      </c>
    </row>
    <row r="10594" spans="11:12">
      <c r="K10594" s="435">
        <v>33126</v>
      </c>
      <c r="L10594" t="s">
        <v>196</v>
      </c>
    </row>
    <row r="10595" spans="11:12">
      <c r="K10595" s="435">
        <v>33127</v>
      </c>
      <c r="L10595" t="s">
        <v>196</v>
      </c>
    </row>
    <row r="10596" spans="11:12">
      <c r="K10596" s="435">
        <v>33128</v>
      </c>
      <c r="L10596" t="s">
        <v>196</v>
      </c>
    </row>
    <row r="10597" spans="11:12">
      <c r="K10597" s="435">
        <v>33129</v>
      </c>
      <c r="L10597" t="s">
        <v>196</v>
      </c>
    </row>
    <row r="10598" spans="11:12">
      <c r="K10598" s="435">
        <v>33130</v>
      </c>
      <c r="L10598" t="s">
        <v>196</v>
      </c>
    </row>
    <row r="10599" spans="11:12">
      <c r="K10599" s="435">
        <v>33131</v>
      </c>
      <c r="L10599" t="s">
        <v>196</v>
      </c>
    </row>
    <row r="10600" spans="11:12">
      <c r="K10600" s="435">
        <v>33132</v>
      </c>
      <c r="L10600" t="s">
        <v>196</v>
      </c>
    </row>
    <row r="10601" spans="11:12">
      <c r="K10601" s="435">
        <v>33133</v>
      </c>
      <c r="L10601" t="s">
        <v>196</v>
      </c>
    </row>
    <row r="10602" spans="11:12">
      <c r="K10602" s="435">
        <v>33134</v>
      </c>
      <c r="L10602" t="s">
        <v>196</v>
      </c>
    </row>
    <row r="10603" spans="11:12">
      <c r="K10603" s="435">
        <v>33135</v>
      </c>
      <c r="L10603" t="s">
        <v>196</v>
      </c>
    </row>
    <row r="10604" spans="11:12">
      <c r="K10604" s="435">
        <v>33136</v>
      </c>
      <c r="L10604" t="s">
        <v>196</v>
      </c>
    </row>
    <row r="10605" spans="11:12">
      <c r="K10605" s="435">
        <v>33137</v>
      </c>
      <c r="L10605" t="s">
        <v>196</v>
      </c>
    </row>
    <row r="10606" spans="11:12">
      <c r="K10606" s="435">
        <v>33138</v>
      </c>
      <c r="L10606" t="s">
        <v>196</v>
      </c>
    </row>
    <row r="10607" spans="11:12">
      <c r="K10607" s="435">
        <v>33139</v>
      </c>
      <c r="L10607" t="s">
        <v>196</v>
      </c>
    </row>
    <row r="10608" spans="11:12">
      <c r="K10608" s="435">
        <v>33140</v>
      </c>
      <c r="L10608" t="s">
        <v>196</v>
      </c>
    </row>
    <row r="10609" spans="11:12">
      <c r="K10609" s="435">
        <v>33141</v>
      </c>
      <c r="L10609" t="s">
        <v>196</v>
      </c>
    </row>
    <row r="10610" spans="11:12">
      <c r="K10610" s="435">
        <v>33142</v>
      </c>
      <c r="L10610" t="s">
        <v>196</v>
      </c>
    </row>
    <row r="10611" spans="11:12">
      <c r="K10611" s="435">
        <v>33143</v>
      </c>
      <c r="L10611" t="s">
        <v>196</v>
      </c>
    </row>
    <row r="10612" spans="11:12">
      <c r="K10612" s="435">
        <v>33144</v>
      </c>
      <c r="L10612" t="s">
        <v>196</v>
      </c>
    </row>
    <row r="10613" spans="11:12">
      <c r="K10613" s="435">
        <v>33145</v>
      </c>
      <c r="L10613" t="s">
        <v>196</v>
      </c>
    </row>
    <row r="10614" spans="11:12">
      <c r="K10614" s="435">
        <v>33146</v>
      </c>
      <c r="L10614" t="s">
        <v>196</v>
      </c>
    </row>
    <row r="10615" spans="11:12">
      <c r="K10615" s="435">
        <v>33147</v>
      </c>
      <c r="L10615" t="s">
        <v>196</v>
      </c>
    </row>
    <row r="10616" spans="11:12">
      <c r="K10616" s="435">
        <v>33149</v>
      </c>
      <c r="L10616" t="s">
        <v>196</v>
      </c>
    </row>
    <row r="10617" spans="11:12">
      <c r="K10617" s="435">
        <v>33150</v>
      </c>
      <c r="L10617" t="s">
        <v>196</v>
      </c>
    </row>
    <row r="10618" spans="11:12">
      <c r="K10618" s="435">
        <v>33154</v>
      </c>
      <c r="L10618" t="s">
        <v>196</v>
      </c>
    </row>
    <row r="10619" spans="11:12">
      <c r="K10619" s="435">
        <v>33155</v>
      </c>
      <c r="L10619" t="s">
        <v>196</v>
      </c>
    </row>
    <row r="10620" spans="11:12">
      <c r="K10620" s="435">
        <v>33156</v>
      </c>
      <c r="L10620" t="s">
        <v>196</v>
      </c>
    </row>
    <row r="10621" spans="11:12">
      <c r="K10621" s="435">
        <v>33157</v>
      </c>
      <c r="L10621" t="s">
        <v>196</v>
      </c>
    </row>
    <row r="10622" spans="11:12">
      <c r="K10622" s="435">
        <v>33158</v>
      </c>
      <c r="L10622" t="s">
        <v>196</v>
      </c>
    </row>
    <row r="10623" spans="11:12">
      <c r="K10623" s="435">
        <v>33160</v>
      </c>
      <c r="L10623" t="s">
        <v>196</v>
      </c>
    </row>
    <row r="10624" spans="11:12">
      <c r="K10624" s="435">
        <v>33161</v>
      </c>
      <c r="L10624" t="s">
        <v>196</v>
      </c>
    </row>
    <row r="10625" spans="11:12">
      <c r="K10625" s="435">
        <v>33162</v>
      </c>
      <c r="L10625" t="s">
        <v>196</v>
      </c>
    </row>
    <row r="10626" spans="11:12">
      <c r="K10626" s="435">
        <v>33165</v>
      </c>
      <c r="L10626" t="s">
        <v>196</v>
      </c>
    </row>
    <row r="10627" spans="11:12">
      <c r="K10627" s="435">
        <v>33166</v>
      </c>
      <c r="L10627" t="s">
        <v>196</v>
      </c>
    </row>
    <row r="10628" spans="11:12">
      <c r="K10628" s="435">
        <v>33167</v>
      </c>
      <c r="L10628" t="s">
        <v>196</v>
      </c>
    </row>
    <row r="10629" spans="11:12">
      <c r="K10629" s="435">
        <v>33168</v>
      </c>
      <c r="L10629" t="s">
        <v>196</v>
      </c>
    </row>
    <row r="10630" spans="11:12">
      <c r="K10630" s="435">
        <v>33169</v>
      </c>
      <c r="L10630" t="s">
        <v>196</v>
      </c>
    </row>
    <row r="10631" spans="11:12">
      <c r="K10631" s="435">
        <v>33170</v>
      </c>
      <c r="L10631" t="s">
        <v>196</v>
      </c>
    </row>
    <row r="10632" spans="11:12">
      <c r="K10632" s="435">
        <v>33172</v>
      </c>
      <c r="L10632" t="s">
        <v>196</v>
      </c>
    </row>
    <row r="10633" spans="11:12">
      <c r="K10633" s="435">
        <v>33173</v>
      </c>
      <c r="L10633" t="s">
        <v>196</v>
      </c>
    </row>
    <row r="10634" spans="11:12">
      <c r="K10634" s="435">
        <v>33174</v>
      </c>
      <c r="L10634" t="s">
        <v>196</v>
      </c>
    </row>
    <row r="10635" spans="11:12">
      <c r="K10635" s="435">
        <v>33175</v>
      </c>
      <c r="L10635" t="s">
        <v>196</v>
      </c>
    </row>
    <row r="10636" spans="11:12">
      <c r="K10636" s="435">
        <v>33176</v>
      </c>
      <c r="L10636" t="s">
        <v>196</v>
      </c>
    </row>
    <row r="10637" spans="11:12">
      <c r="K10637" s="435">
        <v>33177</v>
      </c>
      <c r="L10637" t="s">
        <v>196</v>
      </c>
    </row>
    <row r="10638" spans="11:12">
      <c r="K10638" s="435">
        <v>33178</v>
      </c>
      <c r="L10638" t="s">
        <v>196</v>
      </c>
    </row>
    <row r="10639" spans="11:12">
      <c r="K10639" s="435">
        <v>33179</v>
      </c>
      <c r="L10639" t="s">
        <v>196</v>
      </c>
    </row>
    <row r="10640" spans="11:12">
      <c r="K10640" s="435">
        <v>33180</v>
      </c>
      <c r="L10640" t="s">
        <v>196</v>
      </c>
    </row>
    <row r="10641" spans="11:12">
      <c r="K10641" s="435">
        <v>33181</v>
      </c>
      <c r="L10641" t="s">
        <v>196</v>
      </c>
    </row>
    <row r="10642" spans="11:12">
      <c r="K10642" s="435">
        <v>33182</v>
      </c>
      <c r="L10642" t="s">
        <v>196</v>
      </c>
    </row>
    <row r="10643" spans="11:12">
      <c r="K10643" s="435">
        <v>33183</v>
      </c>
      <c r="L10643" t="s">
        <v>196</v>
      </c>
    </row>
    <row r="10644" spans="11:12">
      <c r="K10644" s="435">
        <v>33184</v>
      </c>
      <c r="L10644" t="s">
        <v>196</v>
      </c>
    </row>
    <row r="10645" spans="11:12">
      <c r="K10645" s="435">
        <v>33185</v>
      </c>
      <c r="L10645" t="s">
        <v>196</v>
      </c>
    </row>
    <row r="10646" spans="11:12">
      <c r="K10646" s="435">
        <v>33186</v>
      </c>
      <c r="L10646" t="s">
        <v>196</v>
      </c>
    </row>
    <row r="10647" spans="11:12">
      <c r="K10647" s="435">
        <v>33187</v>
      </c>
      <c r="L10647" t="s">
        <v>196</v>
      </c>
    </row>
    <row r="10648" spans="11:12">
      <c r="K10648" s="435">
        <v>33189</v>
      </c>
      <c r="L10648" t="s">
        <v>196</v>
      </c>
    </row>
    <row r="10649" spans="11:12">
      <c r="K10649" s="435">
        <v>33190</v>
      </c>
      <c r="L10649" t="s">
        <v>196</v>
      </c>
    </row>
    <row r="10650" spans="11:12">
      <c r="K10650" s="435">
        <v>33193</v>
      </c>
      <c r="L10650" t="s">
        <v>196</v>
      </c>
    </row>
    <row r="10651" spans="11:12">
      <c r="K10651" s="435">
        <v>33194</v>
      </c>
      <c r="L10651" t="s">
        <v>198</v>
      </c>
    </row>
    <row r="10652" spans="11:12">
      <c r="K10652" s="435">
        <v>33196</v>
      </c>
      <c r="L10652" t="s">
        <v>196</v>
      </c>
    </row>
    <row r="10653" spans="11:12">
      <c r="K10653" s="435">
        <v>33301</v>
      </c>
      <c r="L10653" t="s">
        <v>196</v>
      </c>
    </row>
    <row r="10654" spans="11:12">
      <c r="K10654" s="435">
        <v>33304</v>
      </c>
      <c r="L10654" t="s">
        <v>196</v>
      </c>
    </row>
    <row r="10655" spans="11:12">
      <c r="K10655" s="435">
        <v>33305</v>
      </c>
      <c r="L10655" t="s">
        <v>196</v>
      </c>
    </row>
    <row r="10656" spans="11:12">
      <c r="K10656" s="435">
        <v>33306</v>
      </c>
      <c r="L10656" t="s">
        <v>196</v>
      </c>
    </row>
    <row r="10657" spans="11:12">
      <c r="K10657" s="435">
        <v>33308</v>
      </c>
      <c r="L10657" t="s">
        <v>196</v>
      </c>
    </row>
    <row r="10658" spans="11:12">
      <c r="K10658" s="435">
        <v>33309</v>
      </c>
      <c r="L10658" t="s">
        <v>196</v>
      </c>
    </row>
    <row r="10659" spans="11:12">
      <c r="K10659" s="435">
        <v>33311</v>
      </c>
      <c r="L10659" t="s">
        <v>196</v>
      </c>
    </row>
    <row r="10660" spans="11:12">
      <c r="K10660" s="435">
        <v>33312</v>
      </c>
      <c r="L10660" t="s">
        <v>196</v>
      </c>
    </row>
    <row r="10661" spans="11:12">
      <c r="K10661" s="435">
        <v>33313</v>
      </c>
      <c r="L10661" t="s">
        <v>196</v>
      </c>
    </row>
    <row r="10662" spans="11:12">
      <c r="K10662" s="435">
        <v>33314</v>
      </c>
      <c r="L10662" t="s">
        <v>196</v>
      </c>
    </row>
    <row r="10663" spans="11:12">
      <c r="K10663" s="435">
        <v>33315</v>
      </c>
      <c r="L10663" t="s">
        <v>196</v>
      </c>
    </row>
    <row r="10664" spans="11:12">
      <c r="K10664" s="435">
        <v>33316</v>
      </c>
      <c r="L10664" t="s">
        <v>196</v>
      </c>
    </row>
    <row r="10665" spans="11:12">
      <c r="K10665" s="435">
        <v>33317</v>
      </c>
      <c r="L10665" t="s">
        <v>196</v>
      </c>
    </row>
    <row r="10666" spans="11:12">
      <c r="K10666" s="435">
        <v>33319</v>
      </c>
      <c r="L10666" t="s">
        <v>196</v>
      </c>
    </row>
    <row r="10667" spans="11:12">
      <c r="K10667" s="435">
        <v>33321</v>
      </c>
      <c r="L10667" t="s">
        <v>196</v>
      </c>
    </row>
    <row r="10668" spans="11:12">
      <c r="K10668" s="435">
        <v>33322</v>
      </c>
      <c r="L10668" t="s">
        <v>196</v>
      </c>
    </row>
    <row r="10669" spans="11:12">
      <c r="K10669" s="435">
        <v>33323</v>
      </c>
      <c r="L10669" t="s">
        <v>196</v>
      </c>
    </row>
    <row r="10670" spans="11:12">
      <c r="K10670" s="435">
        <v>33324</v>
      </c>
      <c r="L10670" t="s">
        <v>196</v>
      </c>
    </row>
    <row r="10671" spans="11:12">
      <c r="K10671" s="435">
        <v>33325</v>
      </c>
      <c r="L10671" t="s">
        <v>196</v>
      </c>
    </row>
    <row r="10672" spans="11:12">
      <c r="K10672" s="435">
        <v>33326</v>
      </c>
      <c r="L10672" t="s">
        <v>196</v>
      </c>
    </row>
    <row r="10673" spans="11:12">
      <c r="K10673" s="435">
        <v>33327</v>
      </c>
      <c r="L10673" t="s">
        <v>198</v>
      </c>
    </row>
    <row r="10674" spans="11:12">
      <c r="K10674" s="435">
        <v>33328</v>
      </c>
      <c r="L10674" t="s">
        <v>196</v>
      </c>
    </row>
    <row r="10675" spans="11:12">
      <c r="K10675" s="435">
        <v>33330</v>
      </c>
      <c r="L10675" t="s">
        <v>196</v>
      </c>
    </row>
    <row r="10676" spans="11:12">
      <c r="K10676" s="435">
        <v>33331</v>
      </c>
      <c r="L10676" t="s">
        <v>196</v>
      </c>
    </row>
    <row r="10677" spans="11:12">
      <c r="K10677" s="435">
        <v>33332</v>
      </c>
      <c r="L10677" t="s">
        <v>196</v>
      </c>
    </row>
    <row r="10678" spans="11:12">
      <c r="K10678" s="435">
        <v>33334</v>
      </c>
      <c r="L10678" t="s">
        <v>196</v>
      </c>
    </row>
    <row r="10679" spans="11:12">
      <c r="K10679" s="435">
        <v>33351</v>
      </c>
      <c r="L10679" t="s">
        <v>196</v>
      </c>
    </row>
    <row r="10680" spans="11:12">
      <c r="K10680" s="435">
        <v>33401</v>
      </c>
      <c r="L10680" t="s">
        <v>198</v>
      </c>
    </row>
    <row r="10681" spans="11:12">
      <c r="K10681" s="435">
        <v>33403</v>
      </c>
      <c r="L10681" t="s">
        <v>198</v>
      </c>
    </row>
    <row r="10682" spans="11:12">
      <c r="K10682" s="435">
        <v>33404</v>
      </c>
      <c r="L10682" t="s">
        <v>198</v>
      </c>
    </row>
    <row r="10683" spans="11:12">
      <c r="K10683" s="435">
        <v>33405</v>
      </c>
      <c r="L10683" t="s">
        <v>198</v>
      </c>
    </row>
    <row r="10684" spans="11:12">
      <c r="K10684" s="435">
        <v>33406</v>
      </c>
      <c r="L10684" t="s">
        <v>198</v>
      </c>
    </row>
    <row r="10685" spans="11:12">
      <c r="K10685" s="435">
        <v>33407</v>
      </c>
      <c r="L10685" t="s">
        <v>198</v>
      </c>
    </row>
    <row r="10686" spans="11:12">
      <c r="K10686" s="435">
        <v>33408</v>
      </c>
      <c r="L10686" t="s">
        <v>198</v>
      </c>
    </row>
    <row r="10687" spans="11:12">
      <c r="K10687" s="435">
        <v>33409</v>
      </c>
      <c r="L10687" t="s">
        <v>198</v>
      </c>
    </row>
    <row r="10688" spans="11:12">
      <c r="K10688" s="435">
        <v>33410</v>
      </c>
      <c r="L10688" t="s">
        <v>198</v>
      </c>
    </row>
    <row r="10689" spans="11:12">
      <c r="K10689" s="435">
        <v>33411</v>
      </c>
      <c r="L10689" t="s">
        <v>198</v>
      </c>
    </row>
    <row r="10690" spans="11:12">
      <c r="K10690" s="435">
        <v>33412</v>
      </c>
      <c r="L10690" t="s">
        <v>198</v>
      </c>
    </row>
    <row r="10691" spans="11:12">
      <c r="K10691" s="435">
        <v>33413</v>
      </c>
      <c r="L10691" t="s">
        <v>198</v>
      </c>
    </row>
    <row r="10692" spans="11:12">
      <c r="K10692" s="435">
        <v>33414</v>
      </c>
      <c r="L10692" t="s">
        <v>198</v>
      </c>
    </row>
    <row r="10693" spans="11:12">
      <c r="K10693" s="435">
        <v>33415</v>
      </c>
      <c r="L10693" t="s">
        <v>198</v>
      </c>
    </row>
    <row r="10694" spans="11:12">
      <c r="K10694" s="435">
        <v>33417</v>
      </c>
      <c r="L10694" t="s">
        <v>198</v>
      </c>
    </row>
    <row r="10695" spans="11:12">
      <c r="K10695" s="435">
        <v>33418</v>
      </c>
      <c r="L10695" t="s">
        <v>198</v>
      </c>
    </row>
    <row r="10696" spans="11:12">
      <c r="K10696" s="435">
        <v>33426</v>
      </c>
      <c r="L10696" t="s">
        <v>198</v>
      </c>
    </row>
    <row r="10697" spans="11:12">
      <c r="K10697" s="435">
        <v>33428</v>
      </c>
      <c r="L10697" t="s">
        <v>196</v>
      </c>
    </row>
    <row r="10698" spans="11:12">
      <c r="K10698" s="435">
        <v>33430</v>
      </c>
      <c r="L10698" t="s">
        <v>198</v>
      </c>
    </row>
    <row r="10699" spans="11:12">
      <c r="K10699" s="435">
        <v>33431</v>
      </c>
      <c r="L10699" t="s">
        <v>198</v>
      </c>
    </row>
    <row r="10700" spans="11:12">
      <c r="K10700" s="435">
        <v>33432</v>
      </c>
      <c r="L10700" t="s">
        <v>196</v>
      </c>
    </row>
    <row r="10701" spans="11:12">
      <c r="K10701" s="435">
        <v>33433</v>
      </c>
      <c r="L10701" t="s">
        <v>196</v>
      </c>
    </row>
    <row r="10702" spans="11:12">
      <c r="K10702" s="435">
        <v>33434</v>
      </c>
      <c r="L10702" t="s">
        <v>196</v>
      </c>
    </row>
    <row r="10703" spans="11:12">
      <c r="K10703" s="435">
        <v>33435</v>
      </c>
      <c r="L10703" t="s">
        <v>198</v>
      </c>
    </row>
    <row r="10704" spans="11:12">
      <c r="K10704" s="435">
        <v>33436</v>
      </c>
      <c r="L10704" t="s">
        <v>198</v>
      </c>
    </row>
    <row r="10705" spans="11:12">
      <c r="K10705" s="435">
        <v>33437</v>
      </c>
      <c r="L10705" t="s">
        <v>198</v>
      </c>
    </row>
    <row r="10706" spans="11:12">
      <c r="K10706" s="435">
        <v>33438</v>
      </c>
      <c r="L10706" t="s">
        <v>198</v>
      </c>
    </row>
    <row r="10707" spans="11:12">
      <c r="K10707" s="435">
        <v>33440</v>
      </c>
      <c r="L10707" t="s">
        <v>198</v>
      </c>
    </row>
    <row r="10708" spans="11:12">
      <c r="K10708" s="435">
        <v>33441</v>
      </c>
      <c r="L10708" t="s">
        <v>196</v>
      </c>
    </row>
    <row r="10709" spans="11:12">
      <c r="K10709" s="435">
        <v>33442</v>
      </c>
      <c r="L10709" t="s">
        <v>196</v>
      </c>
    </row>
    <row r="10710" spans="11:12">
      <c r="K10710" s="435">
        <v>33444</v>
      </c>
      <c r="L10710" t="s">
        <v>198</v>
      </c>
    </row>
    <row r="10711" spans="11:12">
      <c r="K10711" s="435">
        <v>33445</v>
      </c>
      <c r="L10711" t="s">
        <v>198</v>
      </c>
    </row>
    <row r="10712" spans="11:12">
      <c r="K10712" s="435">
        <v>33446</v>
      </c>
      <c r="L10712" t="s">
        <v>198</v>
      </c>
    </row>
    <row r="10713" spans="11:12">
      <c r="K10713" s="435">
        <v>33449</v>
      </c>
      <c r="L10713" t="s">
        <v>198</v>
      </c>
    </row>
    <row r="10714" spans="11:12">
      <c r="K10714" s="435">
        <v>33455</v>
      </c>
      <c r="L10714" t="s">
        <v>198</v>
      </c>
    </row>
    <row r="10715" spans="11:12">
      <c r="K10715" s="435">
        <v>33458</v>
      </c>
      <c r="L10715" t="s">
        <v>198</v>
      </c>
    </row>
    <row r="10716" spans="11:12">
      <c r="K10716" s="435">
        <v>33460</v>
      </c>
      <c r="L10716" t="s">
        <v>198</v>
      </c>
    </row>
    <row r="10717" spans="11:12">
      <c r="K10717" s="435">
        <v>33461</v>
      </c>
      <c r="L10717" t="s">
        <v>198</v>
      </c>
    </row>
    <row r="10718" spans="11:12">
      <c r="K10718" s="435">
        <v>33462</v>
      </c>
      <c r="L10718" t="s">
        <v>198</v>
      </c>
    </row>
    <row r="10719" spans="11:12">
      <c r="K10719" s="435">
        <v>33463</v>
      </c>
      <c r="L10719" t="s">
        <v>198</v>
      </c>
    </row>
    <row r="10720" spans="11:12">
      <c r="K10720" s="435">
        <v>33467</v>
      </c>
      <c r="L10720" t="s">
        <v>198</v>
      </c>
    </row>
    <row r="10721" spans="11:12">
      <c r="K10721" s="435">
        <v>33469</v>
      </c>
      <c r="L10721" t="s">
        <v>198</v>
      </c>
    </row>
    <row r="10722" spans="11:12">
      <c r="K10722" s="435">
        <v>33470</v>
      </c>
      <c r="L10722" t="s">
        <v>198</v>
      </c>
    </row>
    <row r="10723" spans="11:12">
      <c r="K10723" s="435">
        <v>33471</v>
      </c>
      <c r="L10723" t="s">
        <v>198</v>
      </c>
    </row>
    <row r="10724" spans="11:12">
      <c r="K10724" s="435">
        <v>33472</v>
      </c>
      <c r="L10724" t="s">
        <v>198</v>
      </c>
    </row>
    <row r="10725" spans="11:12">
      <c r="K10725" s="435">
        <v>33473</v>
      </c>
      <c r="L10725" t="s">
        <v>198</v>
      </c>
    </row>
    <row r="10726" spans="11:12">
      <c r="K10726" s="435">
        <v>33476</v>
      </c>
      <c r="L10726" t="s">
        <v>198</v>
      </c>
    </row>
    <row r="10727" spans="11:12">
      <c r="K10727" s="435">
        <v>33477</v>
      </c>
      <c r="L10727" t="s">
        <v>198</v>
      </c>
    </row>
    <row r="10728" spans="11:12">
      <c r="K10728" s="435">
        <v>33478</v>
      </c>
      <c r="L10728" t="s">
        <v>198</v>
      </c>
    </row>
    <row r="10729" spans="11:12">
      <c r="K10729" s="435">
        <v>33480</v>
      </c>
      <c r="L10729" t="s">
        <v>198</v>
      </c>
    </row>
    <row r="10730" spans="11:12">
      <c r="K10730" s="435">
        <v>33483</v>
      </c>
      <c r="L10730" t="s">
        <v>198</v>
      </c>
    </row>
    <row r="10731" spans="11:12">
      <c r="K10731" s="435">
        <v>33484</v>
      </c>
      <c r="L10731" t="s">
        <v>198</v>
      </c>
    </row>
    <row r="10732" spans="11:12">
      <c r="K10732" s="435">
        <v>33486</v>
      </c>
      <c r="L10732" t="s">
        <v>196</v>
      </c>
    </row>
    <row r="10733" spans="11:12">
      <c r="K10733" s="435">
        <v>33487</v>
      </c>
      <c r="L10733" t="s">
        <v>198</v>
      </c>
    </row>
    <row r="10734" spans="11:12">
      <c r="K10734" s="435">
        <v>33493</v>
      </c>
      <c r="L10734" t="s">
        <v>198</v>
      </c>
    </row>
    <row r="10735" spans="11:12">
      <c r="K10735" s="435">
        <v>33496</v>
      </c>
      <c r="L10735" t="s">
        <v>198</v>
      </c>
    </row>
    <row r="10736" spans="11:12">
      <c r="K10736" s="435">
        <v>33498</v>
      </c>
      <c r="L10736" t="s">
        <v>196</v>
      </c>
    </row>
    <row r="10737" spans="11:12">
      <c r="K10737" s="435">
        <v>33503</v>
      </c>
      <c r="L10737" t="s">
        <v>198</v>
      </c>
    </row>
    <row r="10738" spans="11:12">
      <c r="K10738" s="435">
        <v>33510</v>
      </c>
      <c r="L10738" t="s">
        <v>198</v>
      </c>
    </row>
    <row r="10739" spans="11:12">
      <c r="K10739" s="435">
        <v>33511</v>
      </c>
      <c r="L10739" t="s">
        <v>198</v>
      </c>
    </row>
    <row r="10740" spans="11:12">
      <c r="K10740" s="435">
        <v>33513</v>
      </c>
      <c r="L10740" t="s">
        <v>198</v>
      </c>
    </row>
    <row r="10741" spans="11:12">
      <c r="K10741" s="435">
        <v>33514</v>
      </c>
      <c r="L10741" t="s">
        <v>198</v>
      </c>
    </row>
    <row r="10742" spans="11:12">
      <c r="K10742" s="435">
        <v>33521</v>
      </c>
      <c r="L10742" t="s">
        <v>198</v>
      </c>
    </row>
    <row r="10743" spans="11:12">
      <c r="K10743" s="435">
        <v>33523</v>
      </c>
      <c r="L10743" t="s">
        <v>198</v>
      </c>
    </row>
    <row r="10744" spans="11:12">
      <c r="K10744" s="435">
        <v>33525</v>
      </c>
      <c r="L10744" t="s">
        <v>198</v>
      </c>
    </row>
    <row r="10745" spans="11:12">
      <c r="K10745" s="435">
        <v>33527</v>
      </c>
      <c r="L10745" t="s">
        <v>198</v>
      </c>
    </row>
    <row r="10746" spans="11:12">
      <c r="K10746" s="435">
        <v>33534</v>
      </c>
      <c r="L10746" t="s">
        <v>198</v>
      </c>
    </row>
    <row r="10747" spans="11:12">
      <c r="K10747" s="435">
        <v>33538</v>
      </c>
      <c r="L10747" t="s">
        <v>198</v>
      </c>
    </row>
    <row r="10748" spans="11:12">
      <c r="K10748" s="435">
        <v>33540</v>
      </c>
      <c r="L10748" t="s">
        <v>198</v>
      </c>
    </row>
    <row r="10749" spans="11:12">
      <c r="K10749" s="435">
        <v>33541</v>
      </c>
      <c r="L10749" t="s">
        <v>198</v>
      </c>
    </row>
    <row r="10750" spans="11:12">
      <c r="K10750" s="435">
        <v>33542</v>
      </c>
      <c r="L10750" t="s">
        <v>198</v>
      </c>
    </row>
    <row r="10751" spans="11:12">
      <c r="K10751" s="435">
        <v>33543</v>
      </c>
      <c r="L10751" t="s">
        <v>198</v>
      </c>
    </row>
    <row r="10752" spans="11:12">
      <c r="K10752" s="435">
        <v>33544</v>
      </c>
      <c r="L10752" t="s">
        <v>198</v>
      </c>
    </row>
    <row r="10753" spans="11:12">
      <c r="K10753" s="435">
        <v>33545</v>
      </c>
      <c r="L10753" t="s">
        <v>198</v>
      </c>
    </row>
    <row r="10754" spans="11:12">
      <c r="K10754" s="435">
        <v>33547</v>
      </c>
      <c r="L10754" t="s">
        <v>198</v>
      </c>
    </row>
    <row r="10755" spans="11:12">
      <c r="K10755" s="435">
        <v>33548</v>
      </c>
      <c r="L10755" t="s">
        <v>198</v>
      </c>
    </row>
    <row r="10756" spans="11:12">
      <c r="K10756" s="435">
        <v>33549</v>
      </c>
      <c r="L10756" t="s">
        <v>198</v>
      </c>
    </row>
    <row r="10757" spans="11:12">
      <c r="K10757" s="435">
        <v>33556</v>
      </c>
      <c r="L10757" t="s">
        <v>198</v>
      </c>
    </row>
    <row r="10758" spans="11:12">
      <c r="K10758" s="435">
        <v>33558</v>
      </c>
      <c r="L10758" t="s">
        <v>198</v>
      </c>
    </row>
    <row r="10759" spans="11:12">
      <c r="K10759" s="435">
        <v>33559</v>
      </c>
      <c r="L10759" t="s">
        <v>198</v>
      </c>
    </row>
    <row r="10760" spans="11:12">
      <c r="K10760" s="435">
        <v>33563</v>
      </c>
      <c r="L10760" t="s">
        <v>198</v>
      </c>
    </row>
    <row r="10761" spans="11:12">
      <c r="K10761" s="435">
        <v>33565</v>
      </c>
      <c r="L10761" t="s">
        <v>198</v>
      </c>
    </row>
    <row r="10762" spans="11:12">
      <c r="K10762" s="435">
        <v>33566</v>
      </c>
      <c r="L10762" t="s">
        <v>198</v>
      </c>
    </row>
    <row r="10763" spans="11:12">
      <c r="K10763" s="435">
        <v>33567</v>
      </c>
      <c r="L10763" t="s">
        <v>198</v>
      </c>
    </row>
    <row r="10764" spans="11:12">
      <c r="K10764" s="435">
        <v>33569</v>
      </c>
      <c r="L10764" t="s">
        <v>198</v>
      </c>
    </row>
    <row r="10765" spans="11:12">
      <c r="K10765" s="435">
        <v>33570</v>
      </c>
      <c r="L10765" t="s">
        <v>198</v>
      </c>
    </row>
    <row r="10766" spans="11:12">
      <c r="K10766" s="435">
        <v>33572</v>
      </c>
      <c r="L10766" t="s">
        <v>198</v>
      </c>
    </row>
    <row r="10767" spans="11:12">
      <c r="K10767" s="435">
        <v>33573</v>
      </c>
      <c r="L10767" t="s">
        <v>198</v>
      </c>
    </row>
    <row r="10768" spans="11:12">
      <c r="K10768" s="435">
        <v>33576</v>
      </c>
      <c r="L10768" t="s">
        <v>198</v>
      </c>
    </row>
    <row r="10769" spans="11:12">
      <c r="K10769" s="435">
        <v>33578</v>
      </c>
      <c r="L10769" t="s">
        <v>198</v>
      </c>
    </row>
    <row r="10770" spans="11:12">
      <c r="K10770" s="435">
        <v>33579</v>
      </c>
      <c r="L10770" t="s">
        <v>198</v>
      </c>
    </row>
    <row r="10771" spans="11:12">
      <c r="K10771" s="435">
        <v>33584</v>
      </c>
      <c r="L10771" t="s">
        <v>198</v>
      </c>
    </row>
    <row r="10772" spans="11:12">
      <c r="K10772" s="435">
        <v>33585</v>
      </c>
      <c r="L10772" t="s">
        <v>198</v>
      </c>
    </row>
    <row r="10773" spans="11:12">
      <c r="K10773" s="435">
        <v>33592</v>
      </c>
      <c r="L10773" t="s">
        <v>198</v>
      </c>
    </row>
    <row r="10774" spans="11:12">
      <c r="K10774" s="435">
        <v>33594</v>
      </c>
      <c r="L10774" t="s">
        <v>198</v>
      </c>
    </row>
    <row r="10775" spans="11:12">
      <c r="K10775" s="435">
        <v>33596</v>
      </c>
      <c r="L10775" t="s">
        <v>198</v>
      </c>
    </row>
    <row r="10776" spans="11:12">
      <c r="K10776" s="435">
        <v>33597</v>
      </c>
      <c r="L10776" t="s">
        <v>198</v>
      </c>
    </row>
    <row r="10777" spans="11:12">
      <c r="K10777" s="435">
        <v>33598</v>
      </c>
      <c r="L10777" t="s">
        <v>198</v>
      </c>
    </row>
    <row r="10778" spans="11:12">
      <c r="K10778" s="435">
        <v>33602</v>
      </c>
      <c r="L10778" t="s">
        <v>198</v>
      </c>
    </row>
    <row r="10779" spans="11:12">
      <c r="K10779" s="435">
        <v>33603</v>
      </c>
      <c r="L10779" t="s">
        <v>198</v>
      </c>
    </row>
    <row r="10780" spans="11:12">
      <c r="K10780" s="435">
        <v>33604</v>
      </c>
      <c r="L10780" t="s">
        <v>198</v>
      </c>
    </row>
    <row r="10781" spans="11:12">
      <c r="K10781" s="435">
        <v>33605</v>
      </c>
      <c r="L10781" t="s">
        <v>198</v>
      </c>
    </row>
    <row r="10782" spans="11:12">
      <c r="K10782" s="435">
        <v>33606</v>
      </c>
      <c r="L10782" t="s">
        <v>198</v>
      </c>
    </row>
    <row r="10783" spans="11:12">
      <c r="K10783" s="435">
        <v>33607</v>
      </c>
      <c r="L10783" t="s">
        <v>198</v>
      </c>
    </row>
    <row r="10784" spans="11:12">
      <c r="K10784" s="435">
        <v>33609</v>
      </c>
      <c r="L10784" t="s">
        <v>198</v>
      </c>
    </row>
    <row r="10785" spans="11:12">
      <c r="K10785" s="435">
        <v>33610</v>
      </c>
      <c r="L10785" t="s">
        <v>198</v>
      </c>
    </row>
    <row r="10786" spans="11:12">
      <c r="K10786" s="435">
        <v>33611</v>
      </c>
      <c r="L10786" t="s">
        <v>198</v>
      </c>
    </row>
    <row r="10787" spans="11:12">
      <c r="K10787" s="435">
        <v>33612</v>
      </c>
      <c r="L10787" t="s">
        <v>198</v>
      </c>
    </row>
    <row r="10788" spans="11:12">
      <c r="K10788" s="435">
        <v>33613</v>
      </c>
      <c r="L10788" t="s">
        <v>198</v>
      </c>
    </row>
    <row r="10789" spans="11:12">
      <c r="K10789" s="435">
        <v>33614</v>
      </c>
      <c r="L10789" t="s">
        <v>198</v>
      </c>
    </row>
    <row r="10790" spans="11:12">
      <c r="K10790" s="435">
        <v>33615</v>
      </c>
      <c r="L10790" t="s">
        <v>198</v>
      </c>
    </row>
    <row r="10791" spans="11:12">
      <c r="K10791" s="435">
        <v>33616</v>
      </c>
      <c r="L10791" t="s">
        <v>198</v>
      </c>
    </row>
    <row r="10792" spans="11:12">
      <c r="K10792" s="435">
        <v>33617</v>
      </c>
      <c r="L10792" t="s">
        <v>198</v>
      </c>
    </row>
    <row r="10793" spans="11:12">
      <c r="K10793" s="435">
        <v>33618</v>
      </c>
      <c r="L10793" t="s">
        <v>198</v>
      </c>
    </row>
    <row r="10794" spans="11:12">
      <c r="K10794" s="435">
        <v>33619</v>
      </c>
      <c r="L10794" t="s">
        <v>198</v>
      </c>
    </row>
    <row r="10795" spans="11:12">
      <c r="K10795" s="435">
        <v>33620</v>
      </c>
      <c r="L10795" t="s">
        <v>198</v>
      </c>
    </row>
    <row r="10796" spans="11:12">
      <c r="K10796" s="435">
        <v>33621</v>
      </c>
      <c r="L10796" t="s">
        <v>198</v>
      </c>
    </row>
    <row r="10797" spans="11:12">
      <c r="K10797" s="435">
        <v>33624</v>
      </c>
      <c r="L10797" t="s">
        <v>198</v>
      </c>
    </row>
    <row r="10798" spans="11:12">
      <c r="K10798" s="435">
        <v>33625</v>
      </c>
      <c r="L10798" t="s">
        <v>198</v>
      </c>
    </row>
    <row r="10799" spans="11:12">
      <c r="K10799" s="435">
        <v>33626</v>
      </c>
      <c r="L10799" t="s">
        <v>198</v>
      </c>
    </row>
    <row r="10800" spans="11:12">
      <c r="K10800" s="435">
        <v>33629</v>
      </c>
      <c r="L10800" t="s">
        <v>198</v>
      </c>
    </row>
    <row r="10801" spans="11:12">
      <c r="K10801" s="435">
        <v>33634</v>
      </c>
      <c r="L10801" t="s">
        <v>198</v>
      </c>
    </row>
    <row r="10802" spans="11:12">
      <c r="K10802" s="435">
        <v>33635</v>
      </c>
      <c r="L10802" t="s">
        <v>198</v>
      </c>
    </row>
    <row r="10803" spans="11:12">
      <c r="K10803" s="435">
        <v>33637</v>
      </c>
      <c r="L10803" t="s">
        <v>198</v>
      </c>
    </row>
    <row r="10804" spans="11:12">
      <c r="K10804" s="435">
        <v>33647</v>
      </c>
      <c r="L10804" t="s">
        <v>198</v>
      </c>
    </row>
    <row r="10805" spans="11:12">
      <c r="K10805" s="435">
        <v>33701</v>
      </c>
      <c r="L10805" t="s">
        <v>198</v>
      </c>
    </row>
    <row r="10806" spans="11:12">
      <c r="K10806" s="435">
        <v>33702</v>
      </c>
      <c r="L10806" t="s">
        <v>198</v>
      </c>
    </row>
    <row r="10807" spans="11:12">
      <c r="K10807" s="435">
        <v>33703</v>
      </c>
      <c r="L10807" t="s">
        <v>198</v>
      </c>
    </row>
    <row r="10808" spans="11:12">
      <c r="K10808" s="435">
        <v>33704</v>
      </c>
      <c r="L10808" t="s">
        <v>198</v>
      </c>
    </row>
    <row r="10809" spans="11:12">
      <c r="K10809" s="435">
        <v>33705</v>
      </c>
      <c r="L10809" t="s">
        <v>198</v>
      </c>
    </row>
    <row r="10810" spans="11:12">
      <c r="K10810" s="435">
        <v>33706</v>
      </c>
      <c r="L10810" t="s">
        <v>198</v>
      </c>
    </row>
    <row r="10811" spans="11:12">
      <c r="K10811" s="435">
        <v>33707</v>
      </c>
      <c r="L10811" t="s">
        <v>198</v>
      </c>
    </row>
    <row r="10812" spans="11:12">
      <c r="K10812" s="435">
        <v>33708</v>
      </c>
      <c r="L10812" t="s">
        <v>198</v>
      </c>
    </row>
    <row r="10813" spans="11:12">
      <c r="K10813" s="435">
        <v>33709</v>
      </c>
      <c r="L10813" t="s">
        <v>198</v>
      </c>
    </row>
    <row r="10814" spans="11:12">
      <c r="K10814" s="435">
        <v>33710</v>
      </c>
      <c r="L10814" t="s">
        <v>198</v>
      </c>
    </row>
    <row r="10815" spans="11:12">
      <c r="K10815" s="435">
        <v>33711</v>
      </c>
      <c r="L10815" t="s">
        <v>198</v>
      </c>
    </row>
    <row r="10816" spans="11:12">
      <c r="K10816" s="435">
        <v>33712</v>
      </c>
      <c r="L10816" t="s">
        <v>198</v>
      </c>
    </row>
    <row r="10817" spans="11:12">
      <c r="K10817" s="435">
        <v>33713</v>
      </c>
      <c r="L10817" t="s">
        <v>198</v>
      </c>
    </row>
    <row r="10818" spans="11:12">
      <c r="K10818" s="435">
        <v>33714</v>
      </c>
      <c r="L10818" t="s">
        <v>198</v>
      </c>
    </row>
    <row r="10819" spans="11:12">
      <c r="K10819" s="435">
        <v>33715</v>
      </c>
      <c r="L10819" t="s">
        <v>198</v>
      </c>
    </row>
    <row r="10820" spans="11:12">
      <c r="K10820" s="435">
        <v>33716</v>
      </c>
      <c r="L10820" t="s">
        <v>198</v>
      </c>
    </row>
    <row r="10821" spans="11:12">
      <c r="K10821" s="435">
        <v>33744</v>
      </c>
      <c r="L10821" t="s">
        <v>198</v>
      </c>
    </row>
    <row r="10822" spans="11:12">
      <c r="K10822" s="435">
        <v>33755</v>
      </c>
      <c r="L10822" t="s">
        <v>198</v>
      </c>
    </row>
    <row r="10823" spans="11:12">
      <c r="K10823" s="435">
        <v>33756</v>
      </c>
      <c r="L10823" t="s">
        <v>198</v>
      </c>
    </row>
    <row r="10824" spans="11:12">
      <c r="K10824" s="435">
        <v>33759</v>
      </c>
      <c r="L10824" t="s">
        <v>198</v>
      </c>
    </row>
    <row r="10825" spans="11:12">
      <c r="K10825" s="435">
        <v>33760</v>
      </c>
      <c r="L10825" t="s">
        <v>198</v>
      </c>
    </row>
    <row r="10826" spans="11:12">
      <c r="K10826" s="435">
        <v>33761</v>
      </c>
      <c r="L10826" t="s">
        <v>198</v>
      </c>
    </row>
    <row r="10827" spans="11:12">
      <c r="K10827" s="435">
        <v>33762</v>
      </c>
      <c r="L10827" t="s">
        <v>198</v>
      </c>
    </row>
    <row r="10828" spans="11:12">
      <c r="K10828" s="435">
        <v>33763</v>
      </c>
      <c r="L10828" t="s">
        <v>198</v>
      </c>
    </row>
    <row r="10829" spans="11:12">
      <c r="K10829" s="435">
        <v>33764</v>
      </c>
      <c r="L10829" t="s">
        <v>198</v>
      </c>
    </row>
    <row r="10830" spans="11:12">
      <c r="K10830" s="435">
        <v>33765</v>
      </c>
      <c r="L10830" t="s">
        <v>198</v>
      </c>
    </row>
    <row r="10831" spans="11:12">
      <c r="K10831" s="435">
        <v>33767</v>
      </c>
      <c r="L10831" t="s">
        <v>198</v>
      </c>
    </row>
    <row r="10832" spans="11:12">
      <c r="K10832" s="435">
        <v>33770</v>
      </c>
      <c r="L10832" t="s">
        <v>198</v>
      </c>
    </row>
    <row r="10833" spans="11:12">
      <c r="K10833" s="435">
        <v>33771</v>
      </c>
      <c r="L10833" t="s">
        <v>198</v>
      </c>
    </row>
    <row r="10834" spans="11:12">
      <c r="K10834" s="435">
        <v>33772</v>
      </c>
      <c r="L10834" t="s">
        <v>198</v>
      </c>
    </row>
    <row r="10835" spans="11:12">
      <c r="K10835" s="435">
        <v>33773</v>
      </c>
      <c r="L10835" t="s">
        <v>198</v>
      </c>
    </row>
    <row r="10836" spans="11:12">
      <c r="K10836" s="435">
        <v>33774</v>
      </c>
      <c r="L10836" t="s">
        <v>198</v>
      </c>
    </row>
    <row r="10837" spans="11:12">
      <c r="K10837" s="435">
        <v>33776</v>
      </c>
      <c r="L10837" t="s">
        <v>198</v>
      </c>
    </row>
    <row r="10838" spans="11:12">
      <c r="K10838" s="435">
        <v>33777</v>
      </c>
      <c r="L10838" t="s">
        <v>198</v>
      </c>
    </row>
    <row r="10839" spans="11:12">
      <c r="K10839" s="435">
        <v>33778</v>
      </c>
      <c r="L10839" t="s">
        <v>198</v>
      </c>
    </row>
    <row r="10840" spans="11:12">
      <c r="K10840" s="435">
        <v>33781</v>
      </c>
      <c r="L10840" t="s">
        <v>198</v>
      </c>
    </row>
    <row r="10841" spans="11:12">
      <c r="K10841" s="435">
        <v>33782</v>
      </c>
      <c r="L10841" t="s">
        <v>198</v>
      </c>
    </row>
    <row r="10842" spans="11:12">
      <c r="K10842" s="435">
        <v>33785</v>
      </c>
      <c r="L10842" t="s">
        <v>198</v>
      </c>
    </row>
    <row r="10843" spans="11:12">
      <c r="K10843" s="435">
        <v>33786</v>
      </c>
      <c r="L10843" t="s">
        <v>198</v>
      </c>
    </row>
    <row r="10844" spans="11:12">
      <c r="K10844" s="435">
        <v>33801</v>
      </c>
      <c r="L10844" t="s">
        <v>198</v>
      </c>
    </row>
    <row r="10845" spans="11:12">
      <c r="K10845" s="435">
        <v>33803</v>
      </c>
      <c r="L10845" t="s">
        <v>198</v>
      </c>
    </row>
    <row r="10846" spans="11:12">
      <c r="K10846" s="435">
        <v>33805</v>
      </c>
      <c r="L10846" t="s">
        <v>198</v>
      </c>
    </row>
    <row r="10847" spans="11:12">
      <c r="K10847" s="435">
        <v>33809</v>
      </c>
      <c r="L10847" t="s">
        <v>198</v>
      </c>
    </row>
    <row r="10848" spans="11:12">
      <c r="K10848" s="435">
        <v>33810</v>
      </c>
      <c r="L10848" t="s">
        <v>198</v>
      </c>
    </row>
    <row r="10849" spans="11:12">
      <c r="K10849" s="435">
        <v>33811</v>
      </c>
      <c r="L10849" t="s">
        <v>198</v>
      </c>
    </row>
    <row r="10850" spans="11:12">
      <c r="K10850" s="435">
        <v>33812</v>
      </c>
      <c r="L10850" t="s">
        <v>198</v>
      </c>
    </row>
    <row r="10851" spans="11:12">
      <c r="K10851" s="435">
        <v>33813</v>
      </c>
      <c r="L10851" t="s">
        <v>198</v>
      </c>
    </row>
    <row r="10852" spans="11:12">
      <c r="K10852" s="435">
        <v>33815</v>
      </c>
      <c r="L10852" t="s">
        <v>198</v>
      </c>
    </row>
    <row r="10853" spans="11:12">
      <c r="K10853" s="435">
        <v>33823</v>
      </c>
      <c r="L10853" t="s">
        <v>198</v>
      </c>
    </row>
    <row r="10854" spans="11:12">
      <c r="K10854" s="435">
        <v>33825</v>
      </c>
      <c r="L10854" t="s">
        <v>198</v>
      </c>
    </row>
    <row r="10855" spans="11:12">
      <c r="K10855" s="435">
        <v>33827</v>
      </c>
      <c r="L10855" t="s">
        <v>198</v>
      </c>
    </row>
    <row r="10856" spans="11:12">
      <c r="K10856" s="435">
        <v>33830</v>
      </c>
      <c r="L10856" t="s">
        <v>198</v>
      </c>
    </row>
    <row r="10857" spans="11:12">
      <c r="K10857" s="435">
        <v>33834</v>
      </c>
      <c r="L10857" t="s">
        <v>198</v>
      </c>
    </row>
    <row r="10858" spans="11:12">
      <c r="K10858" s="435">
        <v>33837</v>
      </c>
      <c r="L10858" t="s">
        <v>198</v>
      </c>
    </row>
    <row r="10859" spans="11:12">
      <c r="K10859" s="435">
        <v>33838</v>
      </c>
      <c r="L10859" t="s">
        <v>198</v>
      </c>
    </row>
    <row r="10860" spans="11:12">
      <c r="K10860" s="435">
        <v>33839</v>
      </c>
      <c r="L10860" t="s">
        <v>198</v>
      </c>
    </row>
    <row r="10861" spans="11:12">
      <c r="K10861" s="435">
        <v>33841</v>
      </c>
      <c r="L10861" t="s">
        <v>198</v>
      </c>
    </row>
    <row r="10862" spans="11:12">
      <c r="K10862" s="435">
        <v>33843</v>
      </c>
      <c r="L10862" t="s">
        <v>198</v>
      </c>
    </row>
    <row r="10863" spans="11:12">
      <c r="K10863" s="435">
        <v>33844</v>
      </c>
      <c r="L10863" t="s">
        <v>198</v>
      </c>
    </row>
    <row r="10864" spans="11:12">
      <c r="K10864" s="435">
        <v>33847</v>
      </c>
      <c r="L10864" t="s">
        <v>198</v>
      </c>
    </row>
    <row r="10865" spans="11:12">
      <c r="K10865" s="435">
        <v>33848</v>
      </c>
      <c r="L10865" t="s">
        <v>198</v>
      </c>
    </row>
    <row r="10866" spans="11:12">
      <c r="K10866" s="435">
        <v>33849</v>
      </c>
      <c r="L10866" t="s">
        <v>198</v>
      </c>
    </row>
    <row r="10867" spans="11:12">
      <c r="K10867" s="435">
        <v>33850</v>
      </c>
      <c r="L10867" t="s">
        <v>198</v>
      </c>
    </row>
    <row r="10868" spans="11:12">
      <c r="K10868" s="435">
        <v>33851</v>
      </c>
      <c r="L10868" t="s">
        <v>198</v>
      </c>
    </row>
    <row r="10869" spans="11:12">
      <c r="K10869" s="435">
        <v>33852</v>
      </c>
      <c r="L10869" t="s">
        <v>198</v>
      </c>
    </row>
    <row r="10870" spans="11:12">
      <c r="K10870" s="435">
        <v>33853</v>
      </c>
      <c r="L10870" t="s">
        <v>198</v>
      </c>
    </row>
    <row r="10871" spans="11:12">
      <c r="K10871" s="435">
        <v>33854</v>
      </c>
      <c r="L10871" t="s">
        <v>198</v>
      </c>
    </row>
    <row r="10872" spans="11:12">
      <c r="K10872" s="435">
        <v>33855</v>
      </c>
      <c r="L10872" t="s">
        <v>198</v>
      </c>
    </row>
    <row r="10873" spans="11:12">
      <c r="K10873" s="435">
        <v>33856</v>
      </c>
      <c r="L10873" t="s">
        <v>198</v>
      </c>
    </row>
    <row r="10874" spans="11:12">
      <c r="K10874" s="435">
        <v>33857</v>
      </c>
      <c r="L10874" t="s">
        <v>198</v>
      </c>
    </row>
    <row r="10875" spans="11:12">
      <c r="K10875" s="435">
        <v>33859</v>
      </c>
      <c r="L10875" t="s">
        <v>198</v>
      </c>
    </row>
    <row r="10876" spans="11:12">
      <c r="K10876" s="435">
        <v>33860</v>
      </c>
      <c r="L10876" t="s">
        <v>198</v>
      </c>
    </row>
    <row r="10877" spans="11:12">
      <c r="K10877" s="435">
        <v>33865</v>
      </c>
      <c r="L10877" t="s">
        <v>198</v>
      </c>
    </row>
    <row r="10878" spans="11:12">
      <c r="K10878" s="435">
        <v>33867</v>
      </c>
      <c r="L10878" t="s">
        <v>198</v>
      </c>
    </row>
    <row r="10879" spans="11:12">
      <c r="K10879" s="435">
        <v>33868</v>
      </c>
      <c r="L10879" t="s">
        <v>198</v>
      </c>
    </row>
    <row r="10880" spans="11:12">
      <c r="K10880" s="435">
        <v>33870</v>
      </c>
      <c r="L10880" t="s">
        <v>198</v>
      </c>
    </row>
    <row r="10881" spans="11:12">
      <c r="K10881" s="435">
        <v>33872</v>
      </c>
      <c r="L10881" t="s">
        <v>198</v>
      </c>
    </row>
    <row r="10882" spans="11:12">
      <c r="K10882" s="435">
        <v>33873</v>
      </c>
      <c r="L10882" t="s">
        <v>198</v>
      </c>
    </row>
    <row r="10883" spans="11:12">
      <c r="K10883" s="435">
        <v>33875</v>
      </c>
      <c r="L10883" t="s">
        <v>198</v>
      </c>
    </row>
    <row r="10884" spans="11:12">
      <c r="K10884" s="435">
        <v>33876</v>
      </c>
      <c r="L10884" t="s">
        <v>198</v>
      </c>
    </row>
    <row r="10885" spans="11:12">
      <c r="K10885" s="435">
        <v>33877</v>
      </c>
      <c r="L10885" t="s">
        <v>198</v>
      </c>
    </row>
    <row r="10886" spans="11:12">
      <c r="K10886" s="435">
        <v>33880</v>
      </c>
      <c r="L10886" t="s">
        <v>198</v>
      </c>
    </row>
    <row r="10887" spans="11:12">
      <c r="K10887" s="435">
        <v>33881</v>
      </c>
      <c r="L10887" t="s">
        <v>198</v>
      </c>
    </row>
    <row r="10888" spans="11:12">
      <c r="K10888" s="435">
        <v>33884</v>
      </c>
      <c r="L10888" t="s">
        <v>198</v>
      </c>
    </row>
    <row r="10889" spans="11:12">
      <c r="K10889" s="435">
        <v>33890</v>
      </c>
      <c r="L10889" t="s">
        <v>198</v>
      </c>
    </row>
    <row r="10890" spans="11:12">
      <c r="K10890" s="435">
        <v>33896</v>
      </c>
      <c r="L10890" t="s">
        <v>198</v>
      </c>
    </row>
    <row r="10891" spans="11:12">
      <c r="K10891" s="435">
        <v>33897</v>
      </c>
      <c r="L10891" t="s">
        <v>198</v>
      </c>
    </row>
    <row r="10892" spans="11:12">
      <c r="K10892" s="435">
        <v>33898</v>
      </c>
      <c r="L10892" t="s">
        <v>198</v>
      </c>
    </row>
    <row r="10893" spans="11:12">
      <c r="K10893" s="435">
        <v>33901</v>
      </c>
      <c r="L10893" t="s">
        <v>198</v>
      </c>
    </row>
    <row r="10894" spans="11:12">
      <c r="K10894" s="435">
        <v>33903</v>
      </c>
      <c r="L10894" t="s">
        <v>198</v>
      </c>
    </row>
    <row r="10895" spans="11:12">
      <c r="K10895" s="435">
        <v>33904</v>
      </c>
      <c r="L10895" t="s">
        <v>198</v>
      </c>
    </row>
    <row r="10896" spans="11:12">
      <c r="K10896" s="435">
        <v>33905</v>
      </c>
      <c r="L10896" t="s">
        <v>198</v>
      </c>
    </row>
    <row r="10897" spans="11:12">
      <c r="K10897" s="435">
        <v>33907</v>
      </c>
      <c r="L10897" t="s">
        <v>198</v>
      </c>
    </row>
    <row r="10898" spans="11:12">
      <c r="K10898" s="435">
        <v>33908</v>
      </c>
      <c r="L10898" t="s">
        <v>198</v>
      </c>
    </row>
    <row r="10899" spans="11:12">
      <c r="K10899" s="435">
        <v>33909</v>
      </c>
      <c r="L10899" t="s">
        <v>198</v>
      </c>
    </row>
    <row r="10900" spans="11:12">
      <c r="K10900" s="435">
        <v>33912</v>
      </c>
      <c r="L10900" t="s">
        <v>198</v>
      </c>
    </row>
    <row r="10901" spans="11:12">
      <c r="K10901" s="435">
        <v>33913</v>
      </c>
      <c r="L10901" t="s">
        <v>198</v>
      </c>
    </row>
    <row r="10902" spans="11:12">
      <c r="K10902" s="435">
        <v>33914</v>
      </c>
      <c r="L10902" t="s">
        <v>198</v>
      </c>
    </row>
    <row r="10903" spans="11:12">
      <c r="K10903" s="435">
        <v>33916</v>
      </c>
      <c r="L10903" t="s">
        <v>198</v>
      </c>
    </row>
    <row r="10904" spans="11:12">
      <c r="K10904" s="435">
        <v>33917</v>
      </c>
      <c r="L10904" t="s">
        <v>198</v>
      </c>
    </row>
    <row r="10905" spans="11:12">
      <c r="K10905" s="435">
        <v>33919</v>
      </c>
      <c r="L10905" t="s">
        <v>198</v>
      </c>
    </row>
    <row r="10906" spans="11:12">
      <c r="K10906" s="435">
        <v>33920</v>
      </c>
      <c r="L10906" t="s">
        <v>198</v>
      </c>
    </row>
    <row r="10907" spans="11:12">
      <c r="K10907" s="435">
        <v>33921</v>
      </c>
      <c r="L10907" t="s">
        <v>198</v>
      </c>
    </row>
    <row r="10908" spans="11:12">
      <c r="K10908" s="435">
        <v>33922</v>
      </c>
      <c r="L10908" t="s">
        <v>198</v>
      </c>
    </row>
    <row r="10909" spans="11:12">
      <c r="K10909" s="435">
        <v>33924</v>
      </c>
      <c r="L10909" t="s">
        <v>196</v>
      </c>
    </row>
    <row r="10910" spans="11:12">
      <c r="K10910" s="435">
        <v>33928</v>
      </c>
      <c r="L10910" t="s">
        <v>198</v>
      </c>
    </row>
    <row r="10911" spans="11:12">
      <c r="K10911" s="435">
        <v>33930</v>
      </c>
      <c r="L10911" t="s">
        <v>198</v>
      </c>
    </row>
    <row r="10912" spans="11:12">
      <c r="K10912" s="435">
        <v>33931</v>
      </c>
      <c r="L10912" t="s">
        <v>198</v>
      </c>
    </row>
    <row r="10913" spans="11:12">
      <c r="K10913" s="435">
        <v>33935</v>
      </c>
      <c r="L10913" t="s">
        <v>198</v>
      </c>
    </row>
    <row r="10914" spans="11:12">
      <c r="K10914" s="435">
        <v>33936</v>
      </c>
      <c r="L10914" t="s">
        <v>198</v>
      </c>
    </row>
    <row r="10915" spans="11:12">
      <c r="K10915" s="435">
        <v>33944</v>
      </c>
      <c r="L10915" t="s">
        <v>198</v>
      </c>
    </row>
    <row r="10916" spans="11:12">
      <c r="K10916" s="435">
        <v>33945</v>
      </c>
      <c r="L10916" t="s">
        <v>198</v>
      </c>
    </row>
    <row r="10917" spans="11:12">
      <c r="K10917" s="435">
        <v>33946</v>
      </c>
      <c r="L10917" t="s">
        <v>198</v>
      </c>
    </row>
    <row r="10918" spans="11:12">
      <c r="K10918" s="435">
        <v>33947</v>
      </c>
      <c r="L10918" t="s">
        <v>198</v>
      </c>
    </row>
    <row r="10919" spans="11:12">
      <c r="K10919" s="435">
        <v>33948</v>
      </c>
      <c r="L10919" t="s">
        <v>198</v>
      </c>
    </row>
    <row r="10920" spans="11:12">
      <c r="K10920" s="435">
        <v>33950</v>
      </c>
      <c r="L10920" t="s">
        <v>198</v>
      </c>
    </row>
    <row r="10921" spans="11:12">
      <c r="K10921" s="435">
        <v>33952</v>
      </c>
      <c r="L10921" t="s">
        <v>198</v>
      </c>
    </row>
    <row r="10922" spans="11:12">
      <c r="K10922" s="435">
        <v>33953</v>
      </c>
      <c r="L10922" t="s">
        <v>198</v>
      </c>
    </row>
    <row r="10923" spans="11:12">
      <c r="K10923" s="435">
        <v>33954</v>
      </c>
      <c r="L10923" t="s">
        <v>198</v>
      </c>
    </row>
    <row r="10924" spans="11:12">
      <c r="K10924" s="435">
        <v>33955</v>
      </c>
      <c r="L10924" t="s">
        <v>198</v>
      </c>
    </row>
    <row r="10925" spans="11:12">
      <c r="K10925" s="435">
        <v>33956</v>
      </c>
      <c r="L10925" t="s">
        <v>198</v>
      </c>
    </row>
    <row r="10926" spans="11:12">
      <c r="K10926" s="435">
        <v>33957</v>
      </c>
      <c r="L10926" t="s">
        <v>196</v>
      </c>
    </row>
    <row r="10927" spans="11:12">
      <c r="K10927" s="435">
        <v>33960</v>
      </c>
      <c r="L10927" t="s">
        <v>198</v>
      </c>
    </row>
    <row r="10928" spans="11:12">
      <c r="K10928" s="435">
        <v>33965</v>
      </c>
      <c r="L10928" t="s">
        <v>198</v>
      </c>
    </row>
    <row r="10929" spans="11:12">
      <c r="K10929" s="435">
        <v>33966</v>
      </c>
      <c r="L10929" t="s">
        <v>198</v>
      </c>
    </row>
    <row r="10930" spans="11:12">
      <c r="K10930" s="435">
        <v>33967</v>
      </c>
      <c r="L10930" t="s">
        <v>198</v>
      </c>
    </row>
    <row r="10931" spans="11:12">
      <c r="K10931" s="435">
        <v>33971</v>
      </c>
      <c r="L10931" t="s">
        <v>198</v>
      </c>
    </row>
    <row r="10932" spans="11:12">
      <c r="K10932" s="435">
        <v>33972</v>
      </c>
      <c r="L10932" t="s">
        <v>198</v>
      </c>
    </row>
    <row r="10933" spans="11:12">
      <c r="K10933" s="435">
        <v>33973</v>
      </c>
      <c r="L10933" t="s">
        <v>198</v>
      </c>
    </row>
    <row r="10934" spans="11:12">
      <c r="K10934" s="435">
        <v>33974</v>
      </c>
      <c r="L10934" t="s">
        <v>198</v>
      </c>
    </row>
    <row r="10935" spans="11:12">
      <c r="K10935" s="435">
        <v>33976</v>
      </c>
      <c r="L10935" t="s">
        <v>198</v>
      </c>
    </row>
    <row r="10936" spans="11:12">
      <c r="K10936" s="435">
        <v>33980</v>
      </c>
      <c r="L10936" t="s">
        <v>198</v>
      </c>
    </row>
    <row r="10937" spans="11:12">
      <c r="K10937" s="435">
        <v>33981</v>
      </c>
      <c r="L10937" t="s">
        <v>198</v>
      </c>
    </row>
    <row r="10938" spans="11:12">
      <c r="K10938" s="435">
        <v>33982</v>
      </c>
      <c r="L10938" t="s">
        <v>198</v>
      </c>
    </row>
    <row r="10939" spans="11:12">
      <c r="K10939" s="435">
        <v>33983</v>
      </c>
      <c r="L10939" t="s">
        <v>198</v>
      </c>
    </row>
    <row r="10940" spans="11:12">
      <c r="K10940" s="435">
        <v>33990</v>
      </c>
      <c r="L10940" t="s">
        <v>198</v>
      </c>
    </row>
    <row r="10941" spans="11:12">
      <c r="K10941" s="435">
        <v>33991</v>
      </c>
      <c r="L10941" t="s">
        <v>198</v>
      </c>
    </row>
    <row r="10942" spans="11:12">
      <c r="K10942" s="435">
        <v>33993</v>
      </c>
      <c r="L10942" t="s">
        <v>198</v>
      </c>
    </row>
    <row r="10943" spans="11:12">
      <c r="K10943" s="435">
        <v>34101</v>
      </c>
      <c r="L10943" t="s">
        <v>198</v>
      </c>
    </row>
    <row r="10944" spans="11:12">
      <c r="K10944" s="435">
        <v>34102</v>
      </c>
      <c r="L10944" t="s">
        <v>198</v>
      </c>
    </row>
    <row r="10945" spans="11:12">
      <c r="K10945" s="435">
        <v>34103</v>
      </c>
      <c r="L10945" t="s">
        <v>198</v>
      </c>
    </row>
    <row r="10946" spans="11:12">
      <c r="K10946" s="435">
        <v>34104</v>
      </c>
      <c r="L10946" t="s">
        <v>198</v>
      </c>
    </row>
    <row r="10947" spans="11:12">
      <c r="K10947" s="435">
        <v>34105</v>
      </c>
      <c r="L10947" t="s">
        <v>198</v>
      </c>
    </row>
    <row r="10948" spans="11:12">
      <c r="K10948" s="435">
        <v>34108</v>
      </c>
      <c r="L10948" t="s">
        <v>198</v>
      </c>
    </row>
    <row r="10949" spans="11:12">
      <c r="K10949" s="435">
        <v>34109</v>
      </c>
      <c r="L10949" t="s">
        <v>198</v>
      </c>
    </row>
    <row r="10950" spans="11:12">
      <c r="K10950" s="435">
        <v>34110</v>
      </c>
      <c r="L10950" t="s">
        <v>198</v>
      </c>
    </row>
    <row r="10951" spans="11:12">
      <c r="K10951" s="435">
        <v>34112</v>
      </c>
      <c r="L10951" t="s">
        <v>198</v>
      </c>
    </row>
    <row r="10952" spans="11:12">
      <c r="K10952" s="435">
        <v>34113</v>
      </c>
      <c r="L10952" t="s">
        <v>198</v>
      </c>
    </row>
    <row r="10953" spans="11:12">
      <c r="K10953" s="435">
        <v>34114</v>
      </c>
      <c r="L10953" t="s">
        <v>198</v>
      </c>
    </row>
    <row r="10954" spans="11:12">
      <c r="K10954" s="435">
        <v>34116</v>
      </c>
      <c r="L10954" t="s">
        <v>198</v>
      </c>
    </row>
    <row r="10955" spans="11:12">
      <c r="K10955" s="435">
        <v>34117</v>
      </c>
      <c r="L10955" t="s">
        <v>198</v>
      </c>
    </row>
    <row r="10956" spans="11:12">
      <c r="K10956" s="435">
        <v>34119</v>
      </c>
      <c r="L10956" t="s">
        <v>198</v>
      </c>
    </row>
    <row r="10957" spans="11:12">
      <c r="K10957" s="435">
        <v>34120</v>
      </c>
      <c r="L10957" t="s">
        <v>198</v>
      </c>
    </row>
    <row r="10958" spans="11:12">
      <c r="K10958" s="435">
        <v>34134</v>
      </c>
      <c r="L10958" t="s">
        <v>198</v>
      </c>
    </row>
    <row r="10959" spans="11:12">
      <c r="K10959" s="435">
        <v>34135</v>
      </c>
      <c r="L10959" t="s">
        <v>198</v>
      </c>
    </row>
    <row r="10960" spans="11:12">
      <c r="K10960" s="435">
        <v>34137</v>
      </c>
      <c r="L10960" t="s">
        <v>198</v>
      </c>
    </row>
    <row r="10961" spans="11:12">
      <c r="K10961" s="435">
        <v>34138</v>
      </c>
      <c r="L10961" t="s">
        <v>198</v>
      </c>
    </row>
    <row r="10962" spans="11:12">
      <c r="K10962" s="435">
        <v>34139</v>
      </c>
      <c r="L10962" t="s">
        <v>196</v>
      </c>
    </row>
    <row r="10963" spans="11:12">
      <c r="K10963" s="435">
        <v>34140</v>
      </c>
      <c r="L10963" t="s">
        <v>198</v>
      </c>
    </row>
    <row r="10964" spans="11:12">
      <c r="K10964" s="435">
        <v>34141</v>
      </c>
      <c r="L10964" t="s">
        <v>198</v>
      </c>
    </row>
    <row r="10965" spans="11:12">
      <c r="K10965" s="435">
        <v>34142</v>
      </c>
      <c r="L10965" t="s">
        <v>198</v>
      </c>
    </row>
    <row r="10966" spans="11:12">
      <c r="K10966" s="435">
        <v>34145</v>
      </c>
      <c r="L10966" t="s">
        <v>196</v>
      </c>
    </row>
    <row r="10967" spans="11:12">
      <c r="K10967" s="435">
        <v>34201</v>
      </c>
      <c r="L10967" t="s">
        <v>198</v>
      </c>
    </row>
    <row r="10968" spans="11:12">
      <c r="K10968" s="435">
        <v>34202</v>
      </c>
      <c r="L10968" t="s">
        <v>198</v>
      </c>
    </row>
    <row r="10969" spans="11:12">
      <c r="K10969" s="435">
        <v>34203</v>
      </c>
      <c r="L10969" t="s">
        <v>198</v>
      </c>
    </row>
    <row r="10970" spans="11:12">
      <c r="K10970" s="435">
        <v>34205</v>
      </c>
      <c r="L10970" t="s">
        <v>198</v>
      </c>
    </row>
    <row r="10971" spans="11:12">
      <c r="K10971" s="435">
        <v>34207</v>
      </c>
      <c r="L10971" t="s">
        <v>198</v>
      </c>
    </row>
    <row r="10972" spans="11:12">
      <c r="K10972" s="435">
        <v>34208</v>
      </c>
      <c r="L10972" t="s">
        <v>198</v>
      </c>
    </row>
    <row r="10973" spans="11:12">
      <c r="K10973" s="435">
        <v>34209</v>
      </c>
      <c r="L10973" t="s">
        <v>198</v>
      </c>
    </row>
    <row r="10974" spans="11:12">
      <c r="K10974" s="435">
        <v>34210</v>
      </c>
      <c r="L10974" t="s">
        <v>198</v>
      </c>
    </row>
    <row r="10975" spans="11:12">
      <c r="K10975" s="435">
        <v>34211</v>
      </c>
      <c r="L10975" t="s">
        <v>198</v>
      </c>
    </row>
    <row r="10976" spans="11:12">
      <c r="K10976" s="435">
        <v>34212</v>
      </c>
      <c r="L10976" t="s">
        <v>198</v>
      </c>
    </row>
    <row r="10977" spans="11:12">
      <c r="K10977" s="435">
        <v>34215</v>
      </c>
      <c r="L10977" t="s">
        <v>198</v>
      </c>
    </row>
    <row r="10978" spans="11:12">
      <c r="K10978" s="435">
        <v>34216</v>
      </c>
      <c r="L10978" t="s">
        <v>198</v>
      </c>
    </row>
    <row r="10979" spans="11:12">
      <c r="K10979" s="435">
        <v>34217</v>
      </c>
      <c r="L10979" t="s">
        <v>198</v>
      </c>
    </row>
    <row r="10980" spans="11:12">
      <c r="K10980" s="435">
        <v>34219</v>
      </c>
      <c r="L10980" t="s">
        <v>198</v>
      </c>
    </row>
    <row r="10981" spans="11:12">
      <c r="K10981" s="435">
        <v>34221</v>
      </c>
      <c r="L10981" t="s">
        <v>198</v>
      </c>
    </row>
    <row r="10982" spans="11:12">
      <c r="K10982" s="435">
        <v>34222</v>
      </c>
      <c r="L10982" t="s">
        <v>198</v>
      </c>
    </row>
    <row r="10983" spans="11:12">
      <c r="K10983" s="435">
        <v>34223</v>
      </c>
      <c r="L10983" t="s">
        <v>198</v>
      </c>
    </row>
    <row r="10984" spans="11:12">
      <c r="K10984" s="435">
        <v>34224</v>
      </c>
      <c r="L10984" t="s">
        <v>198</v>
      </c>
    </row>
    <row r="10985" spans="11:12">
      <c r="K10985" s="435">
        <v>34228</v>
      </c>
      <c r="L10985" t="s">
        <v>198</v>
      </c>
    </row>
    <row r="10986" spans="11:12">
      <c r="K10986" s="435">
        <v>34229</v>
      </c>
      <c r="L10986" t="s">
        <v>198</v>
      </c>
    </row>
    <row r="10987" spans="11:12">
      <c r="K10987" s="435">
        <v>34231</v>
      </c>
      <c r="L10987" t="s">
        <v>198</v>
      </c>
    </row>
    <row r="10988" spans="11:12">
      <c r="K10988" s="435">
        <v>34232</v>
      </c>
      <c r="L10988" t="s">
        <v>198</v>
      </c>
    </row>
    <row r="10989" spans="11:12">
      <c r="K10989" s="435">
        <v>34233</v>
      </c>
      <c r="L10989" t="s">
        <v>198</v>
      </c>
    </row>
    <row r="10990" spans="11:12">
      <c r="K10990" s="435">
        <v>34234</v>
      </c>
      <c r="L10990" t="s">
        <v>198</v>
      </c>
    </row>
    <row r="10991" spans="11:12">
      <c r="K10991" s="435">
        <v>34235</v>
      </c>
      <c r="L10991" t="s">
        <v>198</v>
      </c>
    </row>
    <row r="10992" spans="11:12">
      <c r="K10992" s="435">
        <v>34236</v>
      </c>
      <c r="L10992" t="s">
        <v>198</v>
      </c>
    </row>
    <row r="10993" spans="11:12">
      <c r="K10993" s="435">
        <v>34237</v>
      </c>
      <c r="L10993" t="s">
        <v>198</v>
      </c>
    </row>
    <row r="10994" spans="11:12">
      <c r="K10994" s="435">
        <v>34238</v>
      </c>
      <c r="L10994" t="s">
        <v>198</v>
      </c>
    </row>
    <row r="10995" spans="11:12">
      <c r="K10995" s="435">
        <v>34239</v>
      </c>
      <c r="L10995" t="s">
        <v>198</v>
      </c>
    </row>
    <row r="10996" spans="11:12">
      <c r="K10996" s="435">
        <v>34240</v>
      </c>
      <c r="L10996" t="s">
        <v>198</v>
      </c>
    </row>
    <row r="10997" spans="11:12">
      <c r="K10997" s="435">
        <v>34241</v>
      </c>
      <c r="L10997" t="s">
        <v>198</v>
      </c>
    </row>
    <row r="10998" spans="11:12">
      <c r="K10998" s="435">
        <v>34242</v>
      </c>
      <c r="L10998" t="s">
        <v>198</v>
      </c>
    </row>
    <row r="10999" spans="11:12">
      <c r="K10999" s="435">
        <v>34243</v>
      </c>
      <c r="L10999" t="s">
        <v>198</v>
      </c>
    </row>
    <row r="11000" spans="11:12">
      <c r="K11000" s="435">
        <v>34251</v>
      </c>
      <c r="L11000" t="s">
        <v>198</v>
      </c>
    </row>
    <row r="11001" spans="11:12">
      <c r="K11001" s="435">
        <v>34266</v>
      </c>
      <c r="L11001" t="s">
        <v>198</v>
      </c>
    </row>
    <row r="11002" spans="11:12">
      <c r="K11002" s="435">
        <v>34268</v>
      </c>
      <c r="L11002" t="s">
        <v>198</v>
      </c>
    </row>
    <row r="11003" spans="11:12">
      <c r="K11003" s="435">
        <v>34269</v>
      </c>
      <c r="L11003" t="s">
        <v>198</v>
      </c>
    </row>
    <row r="11004" spans="11:12">
      <c r="K11004" s="435">
        <v>34275</v>
      </c>
      <c r="L11004" t="s">
        <v>198</v>
      </c>
    </row>
    <row r="11005" spans="11:12">
      <c r="K11005" s="435">
        <v>34285</v>
      </c>
      <c r="L11005" t="s">
        <v>198</v>
      </c>
    </row>
    <row r="11006" spans="11:12">
      <c r="K11006" s="435">
        <v>34286</v>
      </c>
      <c r="L11006" t="s">
        <v>198</v>
      </c>
    </row>
    <row r="11007" spans="11:12">
      <c r="K11007" s="435">
        <v>34287</v>
      </c>
      <c r="L11007" t="s">
        <v>198</v>
      </c>
    </row>
    <row r="11008" spans="11:12">
      <c r="K11008" s="435">
        <v>34288</v>
      </c>
      <c r="L11008" t="s">
        <v>198</v>
      </c>
    </row>
    <row r="11009" spans="11:12">
      <c r="K11009" s="435">
        <v>34289</v>
      </c>
      <c r="L11009" t="s">
        <v>198</v>
      </c>
    </row>
    <row r="11010" spans="11:12">
      <c r="K11010" s="435">
        <v>34291</v>
      </c>
      <c r="L11010" t="s">
        <v>198</v>
      </c>
    </row>
    <row r="11011" spans="11:12">
      <c r="K11011" s="435">
        <v>34292</v>
      </c>
      <c r="L11011" t="s">
        <v>198</v>
      </c>
    </row>
    <row r="11012" spans="11:12">
      <c r="K11012" s="435">
        <v>34293</v>
      </c>
      <c r="L11012" t="s">
        <v>198</v>
      </c>
    </row>
    <row r="11013" spans="11:12">
      <c r="K11013" s="435">
        <v>34420</v>
      </c>
      <c r="L11013" t="s">
        <v>198</v>
      </c>
    </row>
    <row r="11014" spans="11:12">
      <c r="K11014" s="435">
        <v>34428</v>
      </c>
      <c r="L11014" t="s">
        <v>198</v>
      </c>
    </row>
    <row r="11015" spans="11:12">
      <c r="K11015" s="435">
        <v>34429</v>
      </c>
      <c r="L11015" t="s">
        <v>198</v>
      </c>
    </row>
    <row r="11016" spans="11:12">
      <c r="K11016" s="435">
        <v>34431</v>
      </c>
      <c r="L11016" t="s">
        <v>198</v>
      </c>
    </row>
    <row r="11017" spans="11:12">
      <c r="K11017" s="435">
        <v>34432</v>
      </c>
      <c r="L11017" t="s">
        <v>198</v>
      </c>
    </row>
    <row r="11018" spans="11:12">
      <c r="K11018" s="435">
        <v>34433</v>
      </c>
      <c r="L11018" t="s">
        <v>198</v>
      </c>
    </row>
    <row r="11019" spans="11:12">
      <c r="K11019" s="435">
        <v>34434</v>
      </c>
      <c r="L11019" t="s">
        <v>198</v>
      </c>
    </row>
    <row r="11020" spans="11:12">
      <c r="K11020" s="435">
        <v>34436</v>
      </c>
      <c r="L11020" t="s">
        <v>198</v>
      </c>
    </row>
    <row r="11021" spans="11:12">
      <c r="K11021" s="435">
        <v>34442</v>
      </c>
      <c r="L11021" t="s">
        <v>198</v>
      </c>
    </row>
    <row r="11022" spans="11:12">
      <c r="K11022" s="435">
        <v>34445</v>
      </c>
      <c r="L11022" t="s">
        <v>198</v>
      </c>
    </row>
    <row r="11023" spans="11:12">
      <c r="K11023" s="435">
        <v>34446</v>
      </c>
      <c r="L11023" t="s">
        <v>198</v>
      </c>
    </row>
    <row r="11024" spans="11:12">
      <c r="K11024" s="435">
        <v>34448</v>
      </c>
      <c r="L11024" t="s">
        <v>198</v>
      </c>
    </row>
    <row r="11025" spans="11:12">
      <c r="K11025" s="435">
        <v>34449</v>
      </c>
      <c r="L11025" t="s">
        <v>198</v>
      </c>
    </row>
    <row r="11026" spans="11:12">
      <c r="K11026" s="435">
        <v>34450</v>
      </c>
      <c r="L11026" t="s">
        <v>198</v>
      </c>
    </row>
    <row r="11027" spans="11:12">
      <c r="K11027" s="435">
        <v>34452</v>
      </c>
      <c r="L11027" t="s">
        <v>198</v>
      </c>
    </row>
    <row r="11028" spans="11:12">
      <c r="K11028" s="435">
        <v>34453</v>
      </c>
      <c r="L11028" t="s">
        <v>198</v>
      </c>
    </row>
    <row r="11029" spans="11:12">
      <c r="K11029" s="435">
        <v>34461</v>
      </c>
      <c r="L11029" t="s">
        <v>198</v>
      </c>
    </row>
    <row r="11030" spans="11:12">
      <c r="K11030" s="435">
        <v>34465</v>
      </c>
      <c r="L11030" t="s">
        <v>198</v>
      </c>
    </row>
    <row r="11031" spans="11:12">
      <c r="K11031" s="435">
        <v>34470</v>
      </c>
      <c r="L11031" t="s">
        <v>198</v>
      </c>
    </row>
    <row r="11032" spans="11:12">
      <c r="K11032" s="435">
        <v>34471</v>
      </c>
      <c r="L11032" t="s">
        <v>198</v>
      </c>
    </row>
    <row r="11033" spans="11:12">
      <c r="K11033" s="435">
        <v>34472</v>
      </c>
      <c r="L11033" t="s">
        <v>198</v>
      </c>
    </row>
    <row r="11034" spans="11:12">
      <c r="K11034" s="435">
        <v>34473</v>
      </c>
      <c r="L11034" t="s">
        <v>198</v>
      </c>
    </row>
    <row r="11035" spans="11:12">
      <c r="K11035" s="435">
        <v>34474</v>
      </c>
      <c r="L11035" t="s">
        <v>198</v>
      </c>
    </row>
    <row r="11036" spans="11:12">
      <c r="K11036" s="435">
        <v>34475</v>
      </c>
      <c r="L11036" t="s">
        <v>198</v>
      </c>
    </row>
    <row r="11037" spans="11:12">
      <c r="K11037" s="435">
        <v>34476</v>
      </c>
      <c r="L11037" t="s">
        <v>198</v>
      </c>
    </row>
    <row r="11038" spans="11:12">
      <c r="K11038" s="435">
        <v>34479</v>
      </c>
      <c r="L11038" t="s">
        <v>198</v>
      </c>
    </row>
    <row r="11039" spans="11:12">
      <c r="K11039" s="435">
        <v>34480</v>
      </c>
      <c r="L11039" t="s">
        <v>198</v>
      </c>
    </row>
    <row r="11040" spans="11:12">
      <c r="K11040" s="435">
        <v>34481</v>
      </c>
      <c r="L11040" t="s">
        <v>198</v>
      </c>
    </row>
    <row r="11041" spans="11:12">
      <c r="K11041" s="435">
        <v>34482</v>
      </c>
      <c r="L11041" t="s">
        <v>198</v>
      </c>
    </row>
    <row r="11042" spans="11:12">
      <c r="K11042" s="435">
        <v>34484</v>
      </c>
      <c r="L11042" t="s">
        <v>198</v>
      </c>
    </row>
    <row r="11043" spans="11:12">
      <c r="K11043" s="435">
        <v>34488</v>
      </c>
      <c r="L11043" t="s">
        <v>198</v>
      </c>
    </row>
    <row r="11044" spans="11:12">
      <c r="K11044" s="435">
        <v>34491</v>
      </c>
      <c r="L11044" t="s">
        <v>198</v>
      </c>
    </row>
    <row r="11045" spans="11:12">
      <c r="K11045" s="435">
        <v>34498</v>
      </c>
      <c r="L11045" t="s">
        <v>198</v>
      </c>
    </row>
    <row r="11046" spans="11:12">
      <c r="K11046" s="435">
        <v>34601</v>
      </c>
      <c r="L11046" t="s">
        <v>198</v>
      </c>
    </row>
    <row r="11047" spans="11:12">
      <c r="K11047" s="435">
        <v>34602</v>
      </c>
      <c r="L11047" t="s">
        <v>198</v>
      </c>
    </row>
    <row r="11048" spans="11:12">
      <c r="K11048" s="435">
        <v>34604</v>
      </c>
      <c r="L11048" t="s">
        <v>198</v>
      </c>
    </row>
    <row r="11049" spans="11:12">
      <c r="K11049" s="435">
        <v>34606</v>
      </c>
      <c r="L11049" t="s">
        <v>198</v>
      </c>
    </row>
    <row r="11050" spans="11:12">
      <c r="K11050" s="435">
        <v>34607</v>
      </c>
      <c r="L11050" t="s">
        <v>198</v>
      </c>
    </row>
    <row r="11051" spans="11:12">
      <c r="K11051" s="435">
        <v>34608</v>
      </c>
      <c r="L11051" t="s">
        <v>198</v>
      </c>
    </row>
    <row r="11052" spans="11:12">
      <c r="K11052" s="435">
        <v>34609</v>
      </c>
      <c r="L11052" t="s">
        <v>198</v>
      </c>
    </row>
    <row r="11053" spans="11:12">
      <c r="K11053" s="435">
        <v>34610</v>
      </c>
      <c r="L11053" t="s">
        <v>198</v>
      </c>
    </row>
    <row r="11054" spans="11:12">
      <c r="K11054" s="435">
        <v>34613</v>
      </c>
      <c r="L11054" t="s">
        <v>198</v>
      </c>
    </row>
    <row r="11055" spans="11:12">
      <c r="K11055" s="435">
        <v>34614</v>
      </c>
      <c r="L11055" t="s">
        <v>198</v>
      </c>
    </row>
    <row r="11056" spans="11:12">
      <c r="K11056" s="435">
        <v>34637</v>
      </c>
      <c r="L11056" t="s">
        <v>198</v>
      </c>
    </row>
    <row r="11057" spans="11:12">
      <c r="K11057" s="435">
        <v>34638</v>
      </c>
      <c r="L11057" t="s">
        <v>198</v>
      </c>
    </row>
    <row r="11058" spans="11:12">
      <c r="K11058" s="435">
        <v>34639</v>
      </c>
      <c r="L11058" t="s">
        <v>198</v>
      </c>
    </row>
    <row r="11059" spans="11:12">
      <c r="K11059" s="435">
        <v>34652</v>
      </c>
      <c r="L11059" t="s">
        <v>198</v>
      </c>
    </row>
    <row r="11060" spans="11:12">
      <c r="K11060" s="435">
        <v>34653</v>
      </c>
      <c r="L11060" t="s">
        <v>198</v>
      </c>
    </row>
    <row r="11061" spans="11:12">
      <c r="K11061" s="435">
        <v>34654</v>
      </c>
      <c r="L11061" t="s">
        <v>198</v>
      </c>
    </row>
    <row r="11062" spans="11:12">
      <c r="K11062" s="435">
        <v>34655</v>
      </c>
      <c r="L11062" t="s">
        <v>198</v>
      </c>
    </row>
    <row r="11063" spans="11:12">
      <c r="K11063" s="435">
        <v>34661</v>
      </c>
      <c r="L11063" t="s">
        <v>198</v>
      </c>
    </row>
    <row r="11064" spans="11:12">
      <c r="K11064" s="435">
        <v>34667</v>
      </c>
      <c r="L11064" t="s">
        <v>198</v>
      </c>
    </row>
    <row r="11065" spans="11:12">
      <c r="K11065" s="435">
        <v>34668</v>
      </c>
      <c r="L11065" t="s">
        <v>198</v>
      </c>
    </row>
    <row r="11066" spans="11:12">
      <c r="K11066" s="435">
        <v>34669</v>
      </c>
      <c r="L11066" t="s">
        <v>198</v>
      </c>
    </row>
    <row r="11067" spans="11:12">
      <c r="K11067" s="435">
        <v>34677</v>
      </c>
      <c r="L11067" t="s">
        <v>198</v>
      </c>
    </row>
    <row r="11068" spans="11:12">
      <c r="K11068" s="435">
        <v>34679</v>
      </c>
      <c r="L11068" t="s">
        <v>198</v>
      </c>
    </row>
    <row r="11069" spans="11:12">
      <c r="K11069" s="435">
        <v>34681</v>
      </c>
      <c r="L11069" t="s">
        <v>198</v>
      </c>
    </row>
    <row r="11070" spans="11:12">
      <c r="K11070" s="435">
        <v>34683</v>
      </c>
      <c r="L11070" t="s">
        <v>198</v>
      </c>
    </row>
    <row r="11071" spans="11:12">
      <c r="K11071" s="435">
        <v>34684</v>
      </c>
      <c r="L11071" t="s">
        <v>198</v>
      </c>
    </row>
    <row r="11072" spans="11:12">
      <c r="K11072" s="435">
        <v>34685</v>
      </c>
      <c r="L11072" t="s">
        <v>198</v>
      </c>
    </row>
    <row r="11073" spans="11:12">
      <c r="K11073" s="435">
        <v>34688</v>
      </c>
      <c r="L11073" t="s">
        <v>198</v>
      </c>
    </row>
    <row r="11074" spans="11:12">
      <c r="K11074" s="435">
        <v>34689</v>
      </c>
      <c r="L11074" t="s">
        <v>198</v>
      </c>
    </row>
    <row r="11075" spans="11:12">
      <c r="K11075" s="435">
        <v>34690</v>
      </c>
      <c r="L11075" t="s">
        <v>198</v>
      </c>
    </row>
    <row r="11076" spans="11:12">
      <c r="K11076" s="435">
        <v>34691</v>
      </c>
      <c r="L11076" t="s">
        <v>198</v>
      </c>
    </row>
    <row r="11077" spans="11:12">
      <c r="K11077" s="435">
        <v>34695</v>
      </c>
      <c r="L11077" t="s">
        <v>198</v>
      </c>
    </row>
    <row r="11078" spans="11:12">
      <c r="K11078" s="435">
        <v>34698</v>
      </c>
      <c r="L11078" t="s">
        <v>198</v>
      </c>
    </row>
    <row r="11079" spans="11:12">
      <c r="K11079" s="435">
        <v>34705</v>
      </c>
      <c r="L11079" t="s">
        <v>198</v>
      </c>
    </row>
    <row r="11080" spans="11:12">
      <c r="K11080" s="435">
        <v>34711</v>
      </c>
      <c r="L11080" t="s">
        <v>198</v>
      </c>
    </row>
    <row r="11081" spans="11:12">
      <c r="K11081" s="435">
        <v>34714</v>
      </c>
      <c r="L11081" t="s">
        <v>198</v>
      </c>
    </row>
    <row r="11082" spans="11:12">
      <c r="K11082" s="435">
        <v>34715</v>
      </c>
      <c r="L11082" t="s">
        <v>198</v>
      </c>
    </row>
    <row r="11083" spans="11:12">
      <c r="K11083" s="435">
        <v>34731</v>
      </c>
      <c r="L11083" t="s">
        <v>198</v>
      </c>
    </row>
    <row r="11084" spans="11:12">
      <c r="K11084" s="435">
        <v>34734</v>
      </c>
      <c r="L11084" t="s">
        <v>198</v>
      </c>
    </row>
    <row r="11085" spans="11:12">
      <c r="K11085" s="435">
        <v>34736</v>
      </c>
      <c r="L11085" t="s">
        <v>198</v>
      </c>
    </row>
    <row r="11086" spans="11:12">
      <c r="K11086" s="435">
        <v>34737</v>
      </c>
      <c r="L11086" t="s">
        <v>198</v>
      </c>
    </row>
    <row r="11087" spans="11:12">
      <c r="K11087" s="435">
        <v>34739</v>
      </c>
      <c r="L11087" t="s">
        <v>198</v>
      </c>
    </row>
    <row r="11088" spans="11:12">
      <c r="K11088" s="435">
        <v>34741</v>
      </c>
      <c r="L11088" t="s">
        <v>198</v>
      </c>
    </row>
    <row r="11089" spans="11:12">
      <c r="K11089" s="435">
        <v>34743</v>
      </c>
      <c r="L11089" t="s">
        <v>198</v>
      </c>
    </row>
    <row r="11090" spans="11:12">
      <c r="K11090" s="435">
        <v>34744</v>
      </c>
      <c r="L11090" t="s">
        <v>198</v>
      </c>
    </row>
    <row r="11091" spans="11:12">
      <c r="K11091" s="435">
        <v>34746</v>
      </c>
      <c r="L11091" t="s">
        <v>198</v>
      </c>
    </row>
    <row r="11092" spans="11:12">
      <c r="K11092" s="435">
        <v>34747</v>
      </c>
      <c r="L11092" t="s">
        <v>198</v>
      </c>
    </row>
    <row r="11093" spans="11:12">
      <c r="K11093" s="435">
        <v>34748</v>
      </c>
      <c r="L11093" t="s">
        <v>198</v>
      </c>
    </row>
    <row r="11094" spans="11:12">
      <c r="K11094" s="435">
        <v>34753</v>
      </c>
      <c r="L11094" t="s">
        <v>198</v>
      </c>
    </row>
    <row r="11095" spans="11:12">
      <c r="K11095" s="435">
        <v>34756</v>
      </c>
      <c r="L11095" t="s">
        <v>198</v>
      </c>
    </row>
    <row r="11096" spans="11:12">
      <c r="K11096" s="435">
        <v>34758</v>
      </c>
      <c r="L11096" t="s">
        <v>198</v>
      </c>
    </row>
    <row r="11097" spans="11:12">
      <c r="K11097" s="435">
        <v>34759</v>
      </c>
      <c r="L11097" t="s">
        <v>198</v>
      </c>
    </row>
    <row r="11098" spans="11:12">
      <c r="K11098" s="435">
        <v>34760</v>
      </c>
      <c r="L11098" t="s">
        <v>198</v>
      </c>
    </row>
    <row r="11099" spans="11:12">
      <c r="K11099" s="435">
        <v>34761</v>
      </c>
      <c r="L11099" t="s">
        <v>198</v>
      </c>
    </row>
    <row r="11100" spans="11:12">
      <c r="K11100" s="435">
        <v>34762</v>
      </c>
      <c r="L11100" t="s">
        <v>198</v>
      </c>
    </row>
    <row r="11101" spans="11:12">
      <c r="K11101" s="435">
        <v>34769</v>
      </c>
      <c r="L11101" t="s">
        <v>198</v>
      </c>
    </row>
    <row r="11102" spans="11:12">
      <c r="K11102" s="435">
        <v>34771</v>
      </c>
      <c r="L11102" t="s">
        <v>198</v>
      </c>
    </row>
    <row r="11103" spans="11:12">
      <c r="K11103" s="435">
        <v>34772</v>
      </c>
      <c r="L11103" t="s">
        <v>198</v>
      </c>
    </row>
    <row r="11104" spans="11:12">
      <c r="K11104" s="435">
        <v>34773</v>
      </c>
      <c r="L11104" t="s">
        <v>198</v>
      </c>
    </row>
    <row r="11105" spans="11:12">
      <c r="K11105" s="435">
        <v>34785</v>
      </c>
      <c r="L11105" t="s">
        <v>198</v>
      </c>
    </row>
    <row r="11106" spans="11:12">
      <c r="K11106" s="435">
        <v>34786</v>
      </c>
      <c r="L11106" t="s">
        <v>198</v>
      </c>
    </row>
    <row r="11107" spans="11:12">
      <c r="K11107" s="435">
        <v>34787</v>
      </c>
      <c r="L11107" t="s">
        <v>198</v>
      </c>
    </row>
    <row r="11108" spans="11:12">
      <c r="K11108" s="435">
        <v>34788</v>
      </c>
      <c r="L11108" t="s">
        <v>198</v>
      </c>
    </row>
    <row r="11109" spans="11:12">
      <c r="K11109" s="435">
        <v>34797</v>
      </c>
      <c r="L11109" t="s">
        <v>198</v>
      </c>
    </row>
    <row r="11110" spans="11:12">
      <c r="K11110" s="435">
        <v>34945</v>
      </c>
      <c r="L11110" t="s">
        <v>198</v>
      </c>
    </row>
    <row r="11111" spans="11:12">
      <c r="K11111" s="435">
        <v>34946</v>
      </c>
      <c r="L11111" t="s">
        <v>198</v>
      </c>
    </row>
    <row r="11112" spans="11:12">
      <c r="K11112" s="435">
        <v>34947</v>
      </c>
      <c r="L11112" t="s">
        <v>198</v>
      </c>
    </row>
    <row r="11113" spans="11:12">
      <c r="K11113" s="435">
        <v>34949</v>
      </c>
      <c r="L11113" t="s">
        <v>198</v>
      </c>
    </row>
    <row r="11114" spans="11:12">
      <c r="K11114" s="435">
        <v>34950</v>
      </c>
      <c r="L11114" t="s">
        <v>198</v>
      </c>
    </row>
    <row r="11115" spans="11:12">
      <c r="K11115" s="435">
        <v>34951</v>
      </c>
      <c r="L11115" t="s">
        <v>198</v>
      </c>
    </row>
    <row r="11116" spans="11:12">
      <c r="K11116" s="435">
        <v>34952</v>
      </c>
      <c r="L11116" t="s">
        <v>198</v>
      </c>
    </row>
    <row r="11117" spans="11:12">
      <c r="K11117" s="435">
        <v>34953</v>
      </c>
      <c r="L11117" t="s">
        <v>198</v>
      </c>
    </row>
    <row r="11118" spans="11:12">
      <c r="K11118" s="435">
        <v>34956</v>
      </c>
      <c r="L11118" t="s">
        <v>198</v>
      </c>
    </row>
    <row r="11119" spans="11:12">
      <c r="K11119" s="435">
        <v>34957</v>
      </c>
      <c r="L11119" t="s">
        <v>198</v>
      </c>
    </row>
    <row r="11120" spans="11:12">
      <c r="K11120" s="435">
        <v>34972</v>
      </c>
      <c r="L11120" t="s">
        <v>198</v>
      </c>
    </row>
    <row r="11121" spans="11:12">
      <c r="K11121" s="435">
        <v>34974</v>
      </c>
      <c r="L11121" t="s">
        <v>198</v>
      </c>
    </row>
    <row r="11122" spans="11:12">
      <c r="K11122" s="435">
        <v>34981</v>
      </c>
      <c r="L11122" t="s">
        <v>198</v>
      </c>
    </row>
    <row r="11123" spans="11:12">
      <c r="K11123" s="435">
        <v>34982</v>
      </c>
      <c r="L11123" t="s">
        <v>198</v>
      </c>
    </row>
    <row r="11124" spans="11:12">
      <c r="K11124" s="435">
        <v>34983</v>
      </c>
      <c r="L11124" t="s">
        <v>198</v>
      </c>
    </row>
    <row r="11125" spans="11:12">
      <c r="K11125" s="435">
        <v>34984</v>
      </c>
      <c r="L11125" t="s">
        <v>198</v>
      </c>
    </row>
    <row r="11126" spans="11:12">
      <c r="K11126" s="435">
        <v>34986</v>
      </c>
      <c r="L11126" t="s">
        <v>198</v>
      </c>
    </row>
    <row r="11127" spans="11:12">
      <c r="K11127" s="435">
        <v>34987</v>
      </c>
      <c r="L11127" t="s">
        <v>198</v>
      </c>
    </row>
    <row r="11128" spans="11:12">
      <c r="K11128" s="435">
        <v>34990</v>
      </c>
      <c r="L11128" t="s">
        <v>198</v>
      </c>
    </row>
    <row r="11129" spans="11:12">
      <c r="K11129" s="435">
        <v>34994</v>
      </c>
      <c r="L11129" t="s">
        <v>198</v>
      </c>
    </row>
    <row r="11130" spans="11:12">
      <c r="K11130" s="435">
        <v>34996</v>
      </c>
      <c r="L11130" t="s">
        <v>198</v>
      </c>
    </row>
    <row r="11131" spans="11:12">
      <c r="K11131" s="435">
        <v>34997</v>
      </c>
      <c r="L11131" t="s">
        <v>198</v>
      </c>
    </row>
    <row r="11132" spans="11:12">
      <c r="K11132" s="435">
        <v>35004</v>
      </c>
      <c r="L11132" t="s">
        <v>202</v>
      </c>
    </row>
    <row r="11133" spans="11:12">
      <c r="K11133" s="435">
        <v>35005</v>
      </c>
      <c r="L11133" t="s">
        <v>202</v>
      </c>
    </row>
    <row r="11134" spans="11:12">
      <c r="K11134" s="435">
        <v>35006</v>
      </c>
      <c r="L11134" t="s">
        <v>202</v>
      </c>
    </row>
    <row r="11135" spans="11:12">
      <c r="K11135" s="435">
        <v>35007</v>
      </c>
      <c r="L11135" t="s">
        <v>202</v>
      </c>
    </row>
    <row r="11136" spans="11:12">
      <c r="K11136" s="435">
        <v>35010</v>
      </c>
      <c r="L11136" t="s">
        <v>202</v>
      </c>
    </row>
    <row r="11137" spans="11:12">
      <c r="K11137" s="435">
        <v>35013</v>
      </c>
      <c r="L11137" t="s">
        <v>202</v>
      </c>
    </row>
    <row r="11138" spans="11:12">
      <c r="K11138" s="435">
        <v>35014</v>
      </c>
      <c r="L11138" t="s">
        <v>202</v>
      </c>
    </row>
    <row r="11139" spans="11:12">
      <c r="K11139" s="435">
        <v>35016</v>
      </c>
      <c r="L11139" t="s">
        <v>202</v>
      </c>
    </row>
    <row r="11140" spans="11:12">
      <c r="K11140" s="435">
        <v>35019</v>
      </c>
      <c r="L11140" t="s">
        <v>202</v>
      </c>
    </row>
    <row r="11141" spans="11:12">
      <c r="K11141" s="435">
        <v>35020</v>
      </c>
      <c r="L11141" t="s">
        <v>202</v>
      </c>
    </row>
    <row r="11142" spans="11:12">
      <c r="K11142" s="435">
        <v>35022</v>
      </c>
      <c r="L11142" t="s">
        <v>202</v>
      </c>
    </row>
    <row r="11143" spans="11:12">
      <c r="K11143" s="435">
        <v>35023</v>
      </c>
      <c r="L11143" t="s">
        <v>202</v>
      </c>
    </row>
    <row r="11144" spans="11:12">
      <c r="K11144" s="435">
        <v>35031</v>
      </c>
      <c r="L11144" t="s">
        <v>202</v>
      </c>
    </row>
    <row r="11145" spans="11:12">
      <c r="K11145" s="435">
        <v>35032</v>
      </c>
      <c r="L11145" t="s">
        <v>202</v>
      </c>
    </row>
    <row r="11146" spans="11:12">
      <c r="K11146" s="435">
        <v>35033</v>
      </c>
      <c r="L11146" t="s">
        <v>202</v>
      </c>
    </row>
    <row r="11147" spans="11:12">
      <c r="K11147" s="435">
        <v>35034</v>
      </c>
      <c r="L11147" t="s">
        <v>202</v>
      </c>
    </row>
    <row r="11148" spans="11:12">
      <c r="K11148" s="435">
        <v>35035</v>
      </c>
      <c r="L11148" t="s">
        <v>202</v>
      </c>
    </row>
    <row r="11149" spans="11:12">
      <c r="K11149" s="435">
        <v>35036</v>
      </c>
      <c r="L11149" t="s">
        <v>202</v>
      </c>
    </row>
    <row r="11150" spans="11:12">
      <c r="K11150" s="435">
        <v>35040</v>
      </c>
      <c r="L11150" t="s">
        <v>202</v>
      </c>
    </row>
    <row r="11151" spans="11:12">
      <c r="K11151" s="435">
        <v>35042</v>
      </c>
      <c r="L11151" t="s">
        <v>202</v>
      </c>
    </row>
    <row r="11152" spans="11:12">
      <c r="K11152" s="435">
        <v>35043</v>
      </c>
      <c r="L11152" t="s">
        <v>202</v>
      </c>
    </row>
    <row r="11153" spans="11:12">
      <c r="K11153" s="435">
        <v>35044</v>
      </c>
      <c r="L11153" t="s">
        <v>202</v>
      </c>
    </row>
    <row r="11154" spans="11:12">
      <c r="K11154" s="435">
        <v>35045</v>
      </c>
      <c r="L11154" t="s">
        <v>202</v>
      </c>
    </row>
    <row r="11155" spans="11:12">
      <c r="K11155" s="435">
        <v>35046</v>
      </c>
      <c r="L11155" t="s">
        <v>202</v>
      </c>
    </row>
    <row r="11156" spans="11:12">
      <c r="K11156" s="435">
        <v>35049</v>
      </c>
      <c r="L11156" t="s">
        <v>202</v>
      </c>
    </row>
    <row r="11157" spans="11:12">
      <c r="K11157" s="435">
        <v>35051</v>
      </c>
      <c r="L11157" t="s">
        <v>202</v>
      </c>
    </row>
    <row r="11158" spans="11:12">
      <c r="K11158" s="435">
        <v>35052</v>
      </c>
      <c r="L11158" t="s">
        <v>202</v>
      </c>
    </row>
    <row r="11159" spans="11:12">
      <c r="K11159" s="435">
        <v>35053</v>
      </c>
      <c r="L11159" t="s">
        <v>202</v>
      </c>
    </row>
    <row r="11160" spans="11:12">
      <c r="K11160" s="435">
        <v>35054</v>
      </c>
      <c r="L11160" t="s">
        <v>202</v>
      </c>
    </row>
    <row r="11161" spans="11:12">
      <c r="K11161" s="435">
        <v>35055</v>
      </c>
      <c r="L11161" t="s">
        <v>202</v>
      </c>
    </row>
    <row r="11162" spans="11:12">
      <c r="K11162" s="435">
        <v>35057</v>
      </c>
      <c r="L11162" t="s">
        <v>202</v>
      </c>
    </row>
    <row r="11163" spans="11:12">
      <c r="K11163" s="435">
        <v>35058</v>
      </c>
      <c r="L11163" t="s">
        <v>202</v>
      </c>
    </row>
    <row r="11164" spans="11:12">
      <c r="K11164" s="435">
        <v>35060</v>
      </c>
      <c r="L11164" t="s">
        <v>202</v>
      </c>
    </row>
    <row r="11165" spans="11:12">
      <c r="K11165" s="435">
        <v>35061</v>
      </c>
      <c r="L11165" t="s">
        <v>202</v>
      </c>
    </row>
    <row r="11166" spans="11:12">
      <c r="K11166" s="435">
        <v>35062</v>
      </c>
      <c r="L11166" t="s">
        <v>202</v>
      </c>
    </row>
    <row r="11167" spans="11:12">
      <c r="K11167" s="435">
        <v>35063</v>
      </c>
      <c r="L11167" t="s">
        <v>202</v>
      </c>
    </row>
    <row r="11168" spans="11:12">
      <c r="K11168" s="435">
        <v>35064</v>
      </c>
      <c r="L11168" t="s">
        <v>202</v>
      </c>
    </row>
    <row r="11169" spans="11:12">
      <c r="K11169" s="435">
        <v>35068</v>
      </c>
      <c r="L11169" t="s">
        <v>202</v>
      </c>
    </row>
    <row r="11170" spans="11:12">
      <c r="K11170" s="435">
        <v>35070</v>
      </c>
      <c r="L11170" t="s">
        <v>202</v>
      </c>
    </row>
    <row r="11171" spans="11:12">
      <c r="K11171" s="435">
        <v>35071</v>
      </c>
      <c r="L11171" t="s">
        <v>202</v>
      </c>
    </row>
    <row r="11172" spans="11:12">
      <c r="K11172" s="435">
        <v>35072</v>
      </c>
      <c r="L11172" t="s">
        <v>202</v>
      </c>
    </row>
    <row r="11173" spans="11:12">
      <c r="K11173" s="435">
        <v>35073</v>
      </c>
      <c r="L11173" t="s">
        <v>202</v>
      </c>
    </row>
    <row r="11174" spans="11:12">
      <c r="K11174" s="435">
        <v>35074</v>
      </c>
      <c r="L11174" t="s">
        <v>202</v>
      </c>
    </row>
    <row r="11175" spans="11:12">
      <c r="K11175" s="435">
        <v>35077</v>
      </c>
      <c r="L11175" t="s">
        <v>208</v>
      </c>
    </row>
    <row r="11176" spans="11:12">
      <c r="K11176" s="435">
        <v>35078</v>
      </c>
      <c r="L11176" t="s">
        <v>202</v>
      </c>
    </row>
    <row r="11177" spans="11:12">
      <c r="K11177" s="435">
        <v>35079</v>
      </c>
      <c r="L11177" t="s">
        <v>202</v>
      </c>
    </row>
    <row r="11178" spans="11:12">
      <c r="K11178" s="435">
        <v>35080</v>
      </c>
      <c r="L11178" t="s">
        <v>202</v>
      </c>
    </row>
    <row r="11179" spans="11:12">
      <c r="K11179" s="435">
        <v>35082</v>
      </c>
      <c r="L11179" t="s">
        <v>202</v>
      </c>
    </row>
    <row r="11180" spans="11:12">
      <c r="K11180" s="435">
        <v>35083</v>
      </c>
      <c r="L11180" t="s">
        <v>202</v>
      </c>
    </row>
    <row r="11181" spans="11:12">
      <c r="K11181" s="435">
        <v>35085</v>
      </c>
      <c r="L11181" t="s">
        <v>202</v>
      </c>
    </row>
    <row r="11182" spans="11:12">
      <c r="K11182" s="435">
        <v>35087</v>
      </c>
      <c r="L11182" t="s">
        <v>208</v>
      </c>
    </row>
    <row r="11183" spans="11:12">
      <c r="K11183" s="435">
        <v>35089</v>
      </c>
      <c r="L11183" t="s">
        <v>202</v>
      </c>
    </row>
    <row r="11184" spans="11:12">
      <c r="K11184" s="435">
        <v>35091</v>
      </c>
      <c r="L11184" t="s">
        <v>202</v>
      </c>
    </row>
    <row r="11185" spans="11:12">
      <c r="K11185" s="435">
        <v>35094</v>
      </c>
      <c r="L11185" t="s">
        <v>202</v>
      </c>
    </row>
    <row r="11186" spans="11:12">
      <c r="K11186" s="435">
        <v>35096</v>
      </c>
      <c r="L11186" t="s">
        <v>202</v>
      </c>
    </row>
    <row r="11187" spans="11:12">
      <c r="K11187" s="435">
        <v>35097</v>
      </c>
      <c r="L11187" t="s">
        <v>202</v>
      </c>
    </row>
    <row r="11188" spans="11:12">
      <c r="K11188" s="435">
        <v>35098</v>
      </c>
      <c r="L11188" t="s">
        <v>202</v>
      </c>
    </row>
    <row r="11189" spans="11:12">
      <c r="K11189" s="435">
        <v>35111</v>
      </c>
      <c r="L11189" t="s">
        <v>202</v>
      </c>
    </row>
    <row r="11190" spans="11:12">
      <c r="K11190" s="435">
        <v>35112</v>
      </c>
      <c r="L11190" t="s">
        <v>202</v>
      </c>
    </row>
    <row r="11191" spans="11:12">
      <c r="K11191" s="435">
        <v>35114</v>
      </c>
      <c r="L11191" t="s">
        <v>202</v>
      </c>
    </row>
    <row r="11192" spans="11:12">
      <c r="K11192" s="435">
        <v>35115</v>
      </c>
      <c r="L11192" t="s">
        <v>202</v>
      </c>
    </row>
    <row r="11193" spans="11:12">
      <c r="K11193" s="435">
        <v>35116</v>
      </c>
      <c r="L11193" t="s">
        <v>202</v>
      </c>
    </row>
    <row r="11194" spans="11:12">
      <c r="K11194" s="435">
        <v>35117</v>
      </c>
      <c r="L11194" t="s">
        <v>202</v>
      </c>
    </row>
    <row r="11195" spans="11:12">
      <c r="K11195" s="435">
        <v>35118</v>
      </c>
      <c r="L11195" t="s">
        <v>202</v>
      </c>
    </row>
    <row r="11196" spans="11:12">
      <c r="K11196" s="435">
        <v>35119</v>
      </c>
      <c r="L11196" t="s">
        <v>202</v>
      </c>
    </row>
    <row r="11197" spans="11:12">
      <c r="K11197" s="435">
        <v>35120</v>
      </c>
      <c r="L11197" t="s">
        <v>202</v>
      </c>
    </row>
    <row r="11198" spans="11:12">
      <c r="K11198" s="435">
        <v>35121</v>
      </c>
      <c r="L11198" t="s">
        <v>208</v>
      </c>
    </row>
    <row r="11199" spans="11:12">
      <c r="K11199" s="435">
        <v>35124</v>
      </c>
      <c r="L11199" t="s">
        <v>202</v>
      </c>
    </row>
    <row r="11200" spans="11:12">
      <c r="K11200" s="435">
        <v>35125</v>
      </c>
      <c r="L11200" t="s">
        <v>202</v>
      </c>
    </row>
    <row r="11201" spans="11:12">
      <c r="K11201" s="435">
        <v>35126</v>
      </c>
      <c r="L11201" t="s">
        <v>202</v>
      </c>
    </row>
    <row r="11202" spans="11:12">
      <c r="K11202" s="435">
        <v>35127</v>
      </c>
      <c r="L11202" t="s">
        <v>202</v>
      </c>
    </row>
    <row r="11203" spans="11:12">
      <c r="K11203" s="435">
        <v>35128</v>
      </c>
      <c r="L11203" t="s">
        <v>202</v>
      </c>
    </row>
    <row r="11204" spans="11:12">
      <c r="K11204" s="435">
        <v>35130</v>
      </c>
      <c r="L11204" t="s">
        <v>202</v>
      </c>
    </row>
    <row r="11205" spans="11:12">
      <c r="K11205" s="435">
        <v>35131</v>
      </c>
      <c r="L11205" t="s">
        <v>202</v>
      </c>
    </row>
    <row r="11206" spans="11:12">
      <c r="K11206" s="435">
        <v>35133</v>
      </c>
      <c r="L11206" t="s">
        <v>208</v>
      </c>
    </row>
    <row r="11207" spans="11:12">
      <c r="K11207" s="435">
        <v>35135</v>
      </c>
      <c r="L11207" t="s">
        <v>202</v>
      </c>
    </row>
    <row r="11208" spans="11:12">
      <c r="K11208" s="435">
        <v>35136</v>
      </c>
      <c r="L11208" t="s">
        <v>202</v>
      </c>
    </row>
    <row r="11209" spans="11:12">
      <c r="K11209" s="435">
        <v>35139</v>
      </c>
      <c r="L11209" t="s">
        <v>202</v>
      </c>
    </row>
    <row r="11210" spans="11:12">
      <c r="K11210" s="435">
        <v>35143</v>
      </c>
      <c r="L11210" t="s">
        <v>202</v>
      </c>
    </row>
    <row r="11211" spans="11:12">
      <c r="K11211" s="435">
        <v>35146</v>
      </c>
      <c r="L11211" t="s">
        <v>202</v>
      </c>
    </row>
    <row r="11212" spans="11:12">
      <c r="K11212" s="435">
        <v>35147</v>
      </c>
      <c r="L11212" t="s">
        <v>202</v>
      </c>
    </row>
    <row r="11213" spans="11:12">
      <c r="K11213" s="435">
        <v>35148</v>
      </c>
      <c r="L11213" t="s">
        <v>202</v>
      </c>
    </row>
    <row r="11214" spans="11:12">
      <c r="K11214" s="435">
        <v>35149</v>
      </c>
      <c r="L11214" t="s">
        <v>202</v>
      </c>
    </row>
    <row r="11215" spans="11:12">
      <c r="K11215" s="435">
        <v>35150</v>
      </c>
      <c r="L11215" t="s">
        <v>202</v>
      </c>
    </row>
    <row r="11216" spans="11:12">
      <c r="K11216" s="435">
        <v>35151</v>
      </c>
      <c r="L11216" t="s">
        <v>202</v>
      </c>
    </row>
    <row r="11217" spans="11:12">
      <c r="K11217" s="435">
        <v>35160</v>
      </c>
      <c r="L11217" t="s">
        <v>202</v>
      </c>
    </row>
    <row r="11218" spans="11:12">
      <c r="K11218" s="435">
        <v>35171</v>
      </c>
      <c r="L11218" t="s">
        <v>202</v>
      </c>
    </row>
    <row r="11219" spans="11:12">
      <c r="K11219" s="435">
        <v>35172</v>
      </c>
      <c r="L11219" t="s">
        <v>202</v>
      </c>
    </row>
    <row r="11220" spans="11:12">
      <c r="K11220" s="435">
        <v>35173</v>
      </c>
      <c r="L11220" t="s">
        <v>202</v>
      </c>
    </row>
    <row r="11221" spans="11:12">
      <c r="K11221" s="435">
        <v>35175</v>
      </c>
      <c r="L11221" t="s">
        <v>202</v>
      </c>
    </row>
    <row r="11222" spans="11:12">
      <c r="K11222" s="435">
        <v>35176</v>
      </c>
      <c r="L11222" t="s">
        <v>202</v>
      </c>
    </row>
    <row r="11223" spans="11:12">
      <c r="K11223" s="435">
        <v>35178</v>
      </c>
      <c r="L11223" t="s">
        <v>202</v>
      </c>
    </row>
    <row r="11224" spans="11:12">
      <c r="K11224" s="435">
        <v>35179</v>
      </c>
      <c r="L11224" t="s">
        <v>202</v>
      </c>
    </row>
    <row r="11225" spans="11:12">
      <c r="K11225" s="435">
        <v>35180</v>
      </c>
      <c r="L11225" t="s">
        <v>202</v>
      </c>
    </row>
    <row r="11226" spans="11:12">
      <c r="K11226" s="435">
        <v>35183</v>
      </c>
      <c r="L11226" t="s">
        <v>202</v>
      </c>
    </row>
    <row r="11227" spans="11:12">
      <c r="K11227" s="435">
        <v>35184</v>
      </c>
      <c r="L11227" t="s">
        <v>202</v>
      </c>
    </row>
    <row r="11228" spans="11:12">
      <c r="K11228" s="435">
        <v>35186</v>
      </c>
      <c r="L11228" t="s">
        <v>202</v>
      </c>
    </row>
    <row r="11229" spans="11:12">
      <c r="K11229" s="435">
        <v>35187</v>
      </c>
      <c r="L11229" t="s">
        <v>202</v>
      </c>
    </row>
    <row r="11230" spans="11:12">
      <c r="K11230" s="435">
        <v>35188</v>
      </c>
      <c r="L11230" t="s">
        <v>202</v>
      </c>
    </row>
    <row r="11231" spans="11:12">
      <c r="K11231" s="435">
        <v>35203</v>
      </c>
      <c r="L11231" t="s">
        <v>202</v>
      </c>
    </row>
    <row r="11232" spans="11:12">
      <c r="K11232" s="435">
        <v>35204</v>
      </c>
      <c r="L11232" t="s">
        <v>202</v>
      </c>
    </row>
    <row r="11233" spans="11:12">
      <c r="K11233" s="435">
        <v>35205</v>
      </c>
      <c r="L11233" t="s">
        <v>202</v>
      </c>
    </row>
    <row r="11234" spans="11:12">
      <c r="K11234" s="435">
        <v>35206</v>
      </c>
      <c r="L11234" t="s">
        <v>202</v>
      </c>
    </row>
    <row r="11235" spans="11:12">
      <c r="K11235" s="435">
        <v>35207</v>
      </c>
      <c r="L11235" t="s">
        <v>202</v>
      </c>
    </row>
    <row r="11236" spans="11:12">
      <c r="K11236" s="435">
        <v>35208</v>
      </c>
      <c r="L11236" t="s">
        <v>202</v>
      </c>
    </row>
    <row r="11237" spans="11:12">
      <c r="K11237" s="435">
        <v>35209</v>
      </c>
      <c r="L11237" t="s">
        <v>202</v>
      </c>
    </row>
    <row r="11238" spans="11:12">
      <c r="K11238" s="435">
        <v>35210</v>
      </c>
      <c r="L11238" t="s">
        <v>202</v>
      </c>
    </row>
    <row r="11239" spans="11:12">
      <c r="K11239" s="435">
        <v>35211</v>
      </c>
      <c r="L11239" t="s">
        <v>202</v>
      </c>
    </row>
    <row r="11240" spans="11:12">
      <c r="K11240" s="435">
        <v>35212</v>
      </c>
      <c r="L11240" t="s">
        <v>202</v>
      </c>
    </row>
    <row r="11241" spans="11:12">
      <c r="K11241" s="435">
        <v>35213</v>
      </c>
      <c r="L11241" t="s">
        <v>202</v>
      </c>
    </row>
    <row r="11242" spans="11:12">
      <c r="K11242" s="435">
        <v>35214</v>
      </c>
      <c r="L11242" t="s">
        <v>202</v>
      </c>
    </row>
    <row r="11243" spans="11:12">
      <c r="K11243" s="435">
        <v>35215</v>
      </c>
      <c r="L11243" t="s">
        <v>202</v>
      </c>
    </row>
    <row r="11244" spans="11:12">
      <c r="K11244" s="435">
        <v>35216</v>
      </c>
      <c r="L11244" t="s">
        <v>202</v>
      </c>
    </row>
    <row r="11245" spans="11:12">
      <c r="K11245" s="435">
        <v>35217</v>
      </c>
      <c r="L11245" t="s">
        <v>202</v>
      </c>
    </row>
    <row r="11246" spans="11:12">
      <c r="K11246" s="435">
        <v>35218</v>
      </c>
      <c r="L11246" t="s">
        <v>202</v>
      </c>
    </row>
    <row r="11247" spans="11:12">
      <c r="K11247" s="435">
        <v>35221</v>
      </c>
      <c r="L11247" t="s">
        <v>202</v>
      </c>
    </row>
    <row r="11248" spans="11:12">
      <c r="K11248" s="435">
        <v>35222</v>
      </c>
      <c r="L11248" t="s">
        <v>202</v>
      </c>
    </row>
    <row r="11249" spans="11:12">
      <c r="K11249" s="435">
        <v>35223</v>
      </c>
      <c r="L11249" t="s">
        <v>202</v>
      </c>
    </row>
    <row r="11250" spans="11:12">
      <c r="K11250" s="435">
        <v>35224</v>
      </c>
      <c r="L11250" t="s">
        <v>202</v>
      </c>
    </row>
    <row r="11251" spans="11:12">
      <c r="K11251" s="435">
        <v>35226</v>
      </c>
      <c r="L11251" t="s">
        <v>202</v>
      </c>
    </row>
    <row r="11252" spans="11:12">
      <c r="K11252" s="435">
        <v>35228</v>
      </c>
      <c r="L11252" t="s">
        <v>202</v>
      </c>
    </row>
    <row r="11253" spans="11:12">
      <c r="K11253" s="435">
        <v>35229</v>
      </c>
      <c r="L11253" t="s">
        <v>202</v>
      </c>
    </row>
    <row r="11254" spans="11:12">
      <c r="K11254" s="435">
        <v>35233</v>
      </c>
      <c r="L11254" t="s">
        <v>202</v>
      </c>
    </row>
    <row r="11255" spans="11:12">
      <c r="K11255" s="435">
        <v>35234</v>
      </c>
      <c r="L11255" t="s">
        <v>202</v>
      </c>
    </row>
    <row r="11256" spans="11:12">
      <c r="K11256" s="435">
        <v>35235</v>
      </c>
      <c r="L11256" t="s">
        <v>202</v>
      </c>
    </row>
    <row r="11257" spans="11:12">
      <c r="K11257" s="435">
        <v>35242</v>
      </c>
      <c r="L11257" t="s">
        <v>202</v>
      </c>
    </row>
    <row r="11258" spans="11:12">
      <c r="K11258" s="435">
        <v>35243</v>
      </c>
      <c r="L11258" t="s">
        <v>202</v>
      </c>
    </row>
    <row r="11259" spans="11:12">
      <c r="K11259" s="435">
        <v>35244</v>
      </c>
      <c r="L11259" t="s">
        <v>202</v>
      </c>
    </row>
    <row r="11260" spans="11:12">
      <c r="K11260" s="435">
        <v>35254</v>
      </c>
      <c r="L11260" t="s">
        <v>202</v>
      </c>
    </row>
    <row r="11261" spans="11:12">
      <c r="K11261" s="435">
        <v>35401</v>
      </c>
      <c r="L11261" t="s">
        <v>202</v>
      </c>
    </row>
    <row r="11262" spans="11:12">
      <c r="K11262" s="435">
        <v>35404</v>
      </c>
      <c r="L11262" t="s">
        <v>202</v>
      </c>
    </row>
    <row r="11263" spans="11:12">
      <c r="K11263" s="435">
        <v>35405</v>
      </c>
      <c r="L11263" t="s">
        <v>202</v>
      </c>
    </row>
    <row r="11264" spans="11:12">
      <c r="K11264" s="435">
        <v>35406</v>
      </c>
      <c r="L11264" t="s">
        <v>202</v>
      </c>
    </row>
    <row r="11265" spans="11:12">
      <c r="K11265" s="435">
        <v>35441</v>
      </c>
      <c r="L11265" t="s">
        <v>202</v>
      </c>
    </row>
    <row r="11266" spans="11:12">
      <c r="K11266" s="435">
        <v>35442</v>
      </c>
      <c r="L11266" t="s">
        <v>202</v>
      </c>
    </row>
    <row r="11267" spans="11:12">
      <c r="K11267" s="435">
        <v>35443</v>
      </c>
      <c r="L11267" t="s">
        <v>202</v>
      </c>
    </row>
    <row r="11268" spans="11:12">
      <c r="K11268" s="435">
        <v>35444</v>
      </c>
      <c r="L11268" t="s">
        <v>202</v>
      </c>
    </row>
    <row r="11269" spans="11:12">
      <c r="K11269" s="435">
        <v>35446</v>
      </c>
      <c r="L11269" t="s">
        <v>202</v>
      </c>
    </row>
    <row r="11270" spans="11:12">
      <c r="K11270" s="435">
        <v>35447</v>
      </c>
      <c r="L11270" t="s">
        <v>202</v>
      </c>
    </row>
    <row r="11271" spans="11:12">
      <c r="K11271" s="435">
        <v>35452</v>
      </c>
      <c r="L11271" t="s">
        <v>202</v>
      </c>
    </row>
    <row r="11272" spans="11:12">
      <c r="K11272" s="435">
        <v>35453</v>
      </c>
      <c r="L11272" t="s">
        <v>202</v>
      </c>
    </row>
    <row r="11273" spans="11:12">
      <c r="K11273" s="435">
        <v>35456</v>
      </c>
      <c r="L11273" t="s">
        <v>202</v>
      </c>
    </row>
    <row r="11274" spans="11:12">
      <c r="K11274" s="435">
        <v>35457</v>
      </c>
      <c r="L11274" t="s">
        <v>202</v>
      </c>
    </row>
    <row r="11275" spans="11:12">
      <c r="K11275" s="435">
        <v>35458</v>
      </c>
      <c r="L11275" t="s">
        <v>202</v>
      </c>
    </row>
    <row r="11276" spans="11:12">
      <c r="K11276" s="435">
        <v>35459</v>
      </c>
      <c r="L11276" t="s">
        <v>202</v>
      </c>
    </row>
    <row r="11277" spans="11:12">
      <c r="K11277" s="435">
        <v>35460</v>
      </c>
      <c r="L11277" t="s">
        <v>202</v>
      </c>
    </row>
    <row r="11278" spans="11:12">
      <c r="K11278" s="435">
        <v>35461</v>
      </c>
      <c r="L11278" t="s">
        <v>202</v>
      </c>
    </row>
    <row r="11279" spans="11:12">
      <c r="K11279" s="435">
        <v>35462</v>
      </c>
      <c r="L11279" t="s">
        <v>202</v>
      </c>
    </row>
    <row r="11280" spans="11:12">
      <c r="K11280" s="435">
        <v>35463</v>
      </c>
      <c r="L11280" t="s">
        <v>202</v>
      </c>
    </row>
    <row r="11281" spans="11:12">
      <c r="K11281" s="435">
        <v>35464</v>
      </c>
      <c r="L11281" t="s">
        <v>202</v>
      </c>
    </row>
    <row r="11282" spans="11:12">
      <c r="K11282" s="435">
        <v>35466</v>
      </c>
      <c r="L11282" t="s">
        <v>202</v>
      </c>
    </row>
    <row r="11283" spans="11:12">
      <c r="K11283" s="435">
        <v>35469</v>
      </c>
      <c r="L11283" t="s">
        <v>202</v>
      </c>
    </row>
    <row r="11284" spans="11:12">
      <c r="K11284" s="435">
        <v>35470</v>
      </c>
      <c r="L11284" t="s">
        <v>202</v>
      </c>
    </row>
    <row r="11285" spans="11:12">
      <c r="K11285" s="435">
        <v>35473</v>
      </c>
      <c r="L11285" t="s">
        <v>202</v>
      </c>
    </row>
    <row r="11286" spans="11:12">
      <c r="K11286" s="435">
        <v>35474</v>
      </c>
      <c r="L11286" t="s">
        <v>202</v>
      </c>
    </row>
    <row r="11287" spans="11:12">
      <c r="K11287" s="435">
        <v>35475</v>
      </c>
      <c r="L11287" t="s">
        <v>202</v>
      </c>
    </row>
    <row r="11288" spans="11:12">
      <c r="K11288" s="435">
        <v>35476</v>
      </c>
      <c r="L11288" t="s">
        <v>202</v>
      </c>
    </row>
    <row r="11289" spans="11:12">
      <c r="K11289" s="435">
        <v>35477</v>
      </c>
      <c r="L11289" t="s">
        <v>202</v>
      </c>
    </row>
    <row r="11290" spans="11:12">
      <c r="K11290" s="435">
        <v>35480</v>
      </c>
      <c r="L11290" t="s">
        <v>202</v>
      </c>
    </row>
    <row r="11291" spans="11:12">
      <c r="K11291" s="435">
        <v>35481</v>
      </c>
      <c r="L11291" t="s">
        <v>202</v>
      </c>
    </row>
    <row r="11292" spans="11:12">
      <c r="K11292" s="435">
        <v>35490</v>
      </c>
      <c r="L11292" t="s">
        <v>202</v>
      </c>
    </row>
    <row r="11293" spans="11:12">
      <c r="K11293" s="435">
        <v>35501</v>
      </c>
      <c r="L11293" t="s">
        <v>202</v>
      </c>
    </row>
    <row r="11294" spans="11:12">
      <c r="K11294" s="435">
        <v>35503</v>
      </c>
      <c r="L11294" t="s">
        <v>202</v>
      </c>
    </row>
    <row r="11295" spans="11:12">
      <c r="K11295" s="435">
        <v>35504</v>
      </c>
      <c r="L11295" t="s">
        <v>202</v>
      </c>
    </row>
    <row r="11296" spans="11:12">
      <c r="K11296" s="435">
        <v>35540</v>
      </c>
      <c r="L11296" t="s">
        <v>202</v>
      </c>
    </row>
    <row r="11297" spans="11:12">
      <c r="K11297" s="435">
        <v>35541</v>
      </c>
      <c r="L11297" t="s">
        <v>202</v>
      </c>
    </row>
    <row r="11298" spans="11:12">
      <c r="K11298" s="435">
        <v>35542</v>
      </c>
      <c r="L11298" t="s">
        <v>202</v>
      </c>
    </row>
    <row r="11299" spans="11:12">
      <c r="K11299" s="435">
        <v>35543</v>
      </c>
      <c r="L11299" t="s">
        <v>202</v>
      </c>
    </row>
    <row r="11300" spans="11:12">
      <c r="K11300" s="435">
        <v>35544</v>
      </c>
      <c r="L11300" t="s">
        <v>202</v>
      </c>
    </row>
    <row r="11301" spans="11:12">
      <c r="K11301" s="435">
        <v>35545</v>
      </c>
      <c r="L11301" t="s">
        <v>202</v>
      </c>
    </row>
    <row r="11302" spans="11:12">
      <c r="K11302" s="435">
        <v>35546</v>
      </c>
      <c r="L11302" t="s">
        <v>202</v>
      </c>
    </row>
    <row r="11303" spans="11:12">
      <c r="K11303" s="435">
        <v>35548</v>
      </c>
      <c r="L11303" t="s">
        <v>202</v>
      </c>
    </row>
    <row r="11304" spans="11:12">
      <c r="K11304" s="435">
        <v>35549</v>
      </c>
      <c r="L11304" t="s">
        <v>202</v>
      </c>
    </row>
    <row r="11305" spans="11:12">
      <c r="K11305" s="435">
        <v>35550</v>
      </c>
      <c r="L11305" t="s">
        <v>202</v>
      </c>
    </row>
    <row r="11306" spans="11:12">
      <c r="K11306" s="435">
        <v>35552</v>
      </c>
      <c r="L11306" t="s">
        <v>202</v>
      </c>
    </row>
    <row r="11307" spans="11:12">
      <c r="K11307" s="435">
        <v>35553</v>
      </c>
      <c r="L11307" t="s">
        <v>202</v>
      </c>
    </row>
    <row r="11308" spans="11:12">
      <c r="K11308" s="435">
        <v>35554</v>
      </c>
      <c r="L11308" t="s">
        <v>202</v>
      </c>
    </row>
    <row r="11309" spans="11:12">
      <c r="K11309" s="435">
        <v>35555</v>
      </c>
      <c r="L11309" t="s">
        <v>202</v>
      </c>
    </row>
    <row r="11310" spans="11:12">
      <c r="K11310" s="435">
        <v>35559</v>
      </c>
      <c r="L11310" t="s">
        <v>202</v>
      </c>
    </row>
    <row r="11311" spans="11:12">
      <c r="K11311" s="435">
        <v>35563</v>
      </c>
      <c r="L11311" t="s">
        <v>202</v>
      </c>
    </row>
    <row r="11312" spans="11:12">
      <c r="K11312" s="435">
        <v>35564</v>
      </c>
      <c r="L11312" t="s">
        <v>202</v>
      </c>
    </row>
    <row r="11313" spans="11:12">
      <c r="K11313" s="435">
        <v>35565</v>
      </c>
      <c r="L11313" t="s">
        <v>202</v>
      </c>
    </row>
    <row r="11314" spans="11:12">
      <c r="K11314" s="435">
        <v>35570</v>
      </c>
      <c r="L11314" t="s">
        <v>202</v>
      </c>
    </row>
    <row r="11315" spans="11:12">
      <c r="K11315" s="435">
        <v>35571</v>
      </c>
      <c r="L11315" t="s">
        <v>202</v>
      </c>
    </row>
    <row r="11316" spans="11:12">
      <c r="K11316" s="435">
        <v>35572</v>
      </c>
      <c r="L11316" t="s">
        <v>202</v>
      </c>
    </row>
    <row r="11317" spans="11:12">
      <c r="K11317" s="435">
        <v>35574</v>
      </c>
      <c r="L11317" t="s">
        <v>202</v>
      </c>
    </row>
    <row r="11318" spans="11:12">
      <c r="K11318" s="435">
        <v>35575</v>
      </c>
      <c r="L11318" t="s">
        <v>202</v>
      </c>
    </row>
    <row r="11319" spans="11:12">
      <c r="K11319" s="435">
        <v>35576</v>
      </c>
      <c r="L11319" t="s">
        <v>202</v>
      </c>
    </row>
    <row r="11320" spans="11:12">
      <c r="K11320" s="435">
        <v>35577</v>
      </c>
      <c r="L11320" t="s">
        <v>202</v>
      </c>
    </row>
    <row r="11321" spans="11:12">
      <c r="K11321" s="435">
        <v>35578</v>
      </c>
      <c r="L11321" t="s">
        <v>202</v>
      </c>
    </row>
    <row r="11322" spans="11:12">
      <c r="K11322" s="435">
        <v>35579</v>
      </c>
      <c r="L11322" t="s">
        <v>202</v>
      </c>
    </row>
    <row r="11323" spans="11:12">
      <c r="K11323" s="435">
        <v>35580</v>
      </c>
      <c r="L11323" t="s">
        <v>202</v>
      </c>
    </row>
    <row r="11324" spans="11:12">
      <c r="K11324" s="435">
        <v>35581</v>
      </c>
      <c r="L11324" t="s">
        <v>208</v>
      </c>
    </row>
    <row r="11325" spans="11:12">
      <c r="K11325" s="435">
        <v>35582</v>
      </c>
      <c r="L11325" t="s">
        <v>202</v>
      </c>
    </row>
    <row r="11326" spans="11:12">
      <c r="K11326" s="435">
        <v>35584</v>
      </c>
      <c r="L11326" t="s">
        <v>202</v>
      </c>
    </row>
    <row r="11327" spans="11:12">
      <c r="K11327" s="435">
        <v>35585</v>
      </c>
      <c r="L11327" t="s">
        <v>208</v>
      </c>
    </row>
    <row r="11328" spans="11:12">
      <c r="K11328" s="435">
        <v>35586</v>
      </c>
      <c r="L11328" t="s">
        <v>202</v>
      </c>
    </row>
    <row r="11329" spans="11:12">
      <c r="K11329" s="435">
        <v>35587</v>
      </c>
      <c r="L11329" t="s">
        <v>202</v>
      </c>
    </row>
    <row r="11330" spans="11:12">
      <c r="K11330" s="435">
        <v>35592</v>
      </c>
      <c r="L11330" t="s">
        <v>202</v>
      </c>
    </row>
    <row r="11331" spans="11:12">
      <c r="K11331" s="435">
        <v>35593</v>
      </c>
      <c r="L11331" t="s">
        <v>202</v>
      </c>
    </row>
    <row r="11332" spans="11:12">
      <c r="K11332" s="435">
        <v>35594</v>
      </c>
      <c r="L11332" t="s">
        <v>202</v>
      </c>
    </row>
    <row r="11333" spans="11:12">
      <c r="K11333" s="435">
        <v>35601</v>
      </c>
      <c r="L11333" t="s">
        <v>202</v>
      </c>
    </row>
    <row r="11334" spans="11:12">
      <c r="K11334" s="435">
        <v>35603</v>
      </c>
      <c r="L11334" t="s">
        <v>202</v>
      </c>
    </row>
    <row r="11335" spans="11:12">
      <c r="K11335" s="435">
        <v>35610</v>
      </c>
      <c r="L11335" t="s">
        <v>202</v>
      </c>
    </row>
    <row r="11336" spans="11:12">
      <c r="K11336" s="435">
        <v>35611</v>
      </c>
      <c r="L11336" t="s">
        <v>202</v>
      </c>
    </row>
    <row r="11337" spans="11:12">
      <c r="K11337" s="435">
        <v>35613</v>
      </c>
      <c r="L11337" t="s">
        <v>202</v>
      </c>
    </row>
    <row r="11338" spans="11:12">
      <c r="K11338" s="435">
        <v>35614</v>
      </c>
      <c r="L11338" t="s">
        <v>202</v>
      </c>
    </row>
    <row r="11339" spans="11:12">
      <c r="K11339" s="435">
        <v>35615</v>
      </c>
      <c r="L11339" t="s">
        <v>202</v>
      </c>
    </row>
    <row r="11340" spans="11:12">
      <c r="K11340" s="435">
        <v>35616</v>
      </c>
      <c r="L11340" t="s">
        <v>202</v>
      </c>
    </row>
    <row r="11341" spans="11:12">
      <c r="K11341" s="435">
        <v>35618</v>
      </c>
      <c r="L11341" t="s">
        <v>202</v>
      </c>
    </row>
    <row r="11342" spans="11:12">
      <c r="K11342" s="435">
        <v>35619</v>
      </c>
      <c r="L11342" t="s">
        <v>202</v>
      </c>
    </row>
    <row r="11343" spans="11:12">
      <c r="K11343" s="435">
        <v>35620</v>
      </c>
      <c r="L11343" t="s">
        <v>208</v>
      </c>
    </row>
    <row r="11344" spans="11:12">
      <c r="K11344" s="435">
        <v>35621</v>
      </c>
      <c r="L11344" t="s">
        <v>202</v>
      </c>
    </row>
    <row r="11345" spans="11:12">
      <c r="K11345" s="435">
        <v>35622</v>
      </c>
      <c r="L11345" t="s">
        <v>202</v>
      </c>
    </row>
    <row r="11346" spans="11:12">
      <c r="K11346" s="435">
        <v>35630</v>
      </c>
      <c r="L11346" t="s">
        <v>202</v>
      </c>
    </row>
    <row r="11347" spans="11:12">
      <c r="K11347" s="435">
        <v>35633</v>
      </c>
      <c r="L11347" t="s">
        <v>202</v>
      </c>
    </row>
    <row r="11348" spans="11:12">
      <c r="K11348" s="435">
        <v>35634</v>
      </c>
      <c r="L11348" t="s">
        <v>202</v>
      </c>
    </row>
    <row r="11349" spans="11:12">
      <c r="K11349" s="435">
        <v>35640</v>
      </c>
      <c r="L11349" t="s">
        <v>202</v>
      </c>
    </row>
    <row r="11350" spans="11:12">
      <c r="K11350" s="435">
        <v>35643</v>
      </c>
      <c r="L11350" t="s">
        <v>202</v>
      </c>
    </row>
    <row r="11351" spans="11:12">
      <c r="K11351" s="435">
        <v>35645</v>
      </c>
      <c r="L11351" t="s">
        <v>202</v>
      </c>
    </row>
    <row r="11352" spans="11:12">
      <c r="K11352" s="435">
        <v>35646</v>
      </c>
      <c r="L11352" t="s">
        <v>202</v>
      </c>
    </row>
    <row r="11353" spans="11:12">
      <c r="K11353" s="435">
        <v>35647</v>
      </c>
      <c r="L11353" t="s">
        <v>202</v>
      </c>
    </row>
    <row r="11354" spans="11:12">
      <c r="K11354" s="435">
        <v>35648</v>
      </c>
      <c r="L11354" t="s">
        <v>202</v>
      </c>
    </row>
    <row r="11355" spans="11:12">
      <c r="K11355" s="435">
        <v>35649</v>
      </c>
      <c r="L11355" t="s">
        <v>202</v>
      </c>
    </row>
    <row r="11356" spans="11:12">
      <c r="K11356" s="435">
        <v>35650</v>
      </c>
      <c r="L11356" t="s">
        <v>202</v>
      </c>
    </row>
    <row r="11357" spans="11:12">
      <c r="K11357" s="435">
        <v>35651</v>
      </c>
      <c r="L11357" t="s">
        <v>202</v>
      </c>
    </row>
    <row r="11358" spans="11:12">
      <c r="K11358" s="435">
        <v>35652</v>
      </c>
      <c r="L11358" t="s">
        <v>202</v>
      </c>
    </row>
    <row r="11359" spans="11:12">
      <c r="K11359" s="435">
        <v>35653</v>
      </c>
      <c r="L11359" t="s">
        <v>202</v>
      </c>
    </row>
    <row r="11360" spans="11:12">
      <c r="K11360" s="435">
        <v>35654</v>
      </c>
      <c r="L11360" t="s">
        <v>202</v>
      </c>
    </row>
    <row r="11361" spans="11:12">
      <c r="K11361" s="435">
        <v>35660</v>
      </c>
      <c r="L11361" t="s">
        <v>202</v>
      </c>
    </row>
    <row r="11362" spans="11:12">
      <c r="K11362" s="435">
        <v>35661</v>
      </c>
      <c r="L11362" t="s">
        <v>202</v>
      </c>
    </row>
    <row r="11363" spans="11:12">
      <c r="K11363" s="435">
        <v>35670</v>
      </c>
      <c r="L11363" t="s">
        <v>202</v>
      </c>
    </row>
    <row r="11364" spans="11:12">
      <c r="K11364" s="435">
        <v>35671</v>
      </c>
      <c r="L11364" t="s">
        <v>202</v>
      </c>
    </row>
    <row r="11365" spans="11:12">
      <c r="K11365" s="435">
        <v>35672</v>
      </c>
      <c r="L11365" t="s">
        <v>202</v>
      </c>
    </row>
    <row r="11366" spans="11:12">
      <c r="K11366" s="435">
        <v>35673</v>
      </c>
      <c r="L11366" t="s">
        <v>202</v>
      </c>
    </row>
    <row r="11367" spans="11:12">
      <c r="K11367" s="435">
        <v>35674</v>
      </c>
      <c r="L11367" t="s">
        <v>202</v>
      </c>
    </row>
    <row r="11368" spans="11:12">
      <c r="K11368" s="435">
        <v>35677</v>
      </c>
      <c r="L11368" t="s">
        <v>208</v>
      </c>
    </row>
    <row r="11369" spans="11:12">
      <c r="K11369" s="435">
        <v>35739</v>
      </c>
      <c r="L11369" t="s">
        <v>202</v>
      </c>
    </row>
    <row r="11370" spans="11:12">
      <c r="K11370" s="435">
        <v>35740</v>
      </c>
      <c r="L11370" t="s">
        <v>208</v>
      </c>
    </row>
    <row r="11371" spans="11:12">
      <c r="K11371" s="435">
        <v>35741</v>
      </c>
      <c r="L11371" t="s">
        <v>202</v>
      </c>
    </row>
    <row r="11372" spans="11:12">
      <c r="K11372" s="435">
        <v>35744</v>
      </c>
      <c r="L11372" t="s">
        <v>202</v>
      </c>
    </row>
    <row r="11373" spans="11:12">
      <c r="K11373" s="435">
        <v>35745</v>
      </c>
      <c r="L11373" t="s">
        <v>208</v>
      </c>
    </row>
    <row r="11374" spans="11:12">
      <c r="K11374" s="435">
        <v>35746</v>
      </c>
      <c r="L11374" t="s">
        <v>208</v>
      </c>
    </row>
    <row r="11375" spans="11:12">
      <c r="K11375" s="435">
        <v>35747</v>
      </c>
      <c r="L11375" t="s">
        <v>202</v>
      </c>
    </row>
    <row r="11376" spans="11:12">
      <c r="K11376" s="435">
        <v>35748</v>
      </c>
      <c r="L11376" t="s">
        <v>202</v>
      </c>
    </row>
    <row r="11377" spans="11:12">
      <c r="K11377" s="435">
        <v>35749</v>
      </c>
      <c r="L11377" t="s">
        <v>202</v>
      </c>
    </row>
    <row r="11378" spans="11:12">
      <c r="K11378" s="435">
        <v>35750</v>
      </c>
      <c r="L11378" t="s">
        <v>208</v>
      </c>
    </row>
    <row r="11379" spans="11:12">
      <c r="K11379" s="435">
        <v>35751</v>
      </c>
      <c r="L11379" t="s">
        <v>208</v>
      </c>
    </row>
    <row r="11380" spans="11:12">
      <c r="K11380" s="435">
        <v>35752</v>
      </c>
      <c r="L11380" t="s">
        <v>208</v>
      </c>
    </row>
    <row r="11381" spans="11:12">
      <c r="K11381" s="435">
        <v>35754</v>
      </c>
      <c r="L11381" t="s">
        <v>202</v>
      </c>
    </row>
    <row r="11382" spans="11:12">
      <c r="K11382" s="435">
        <v>35755</v>
      </c>
      <c r="L11382" t="s">
        <v>202</v>
      </c>
    </row>
    <row r="11383" spans="11:12">
      <c r="K11383" s="435">
        <v>35756</v>
      </c>
      <c r="L11383" t="s">
        <v>202</v>
      </c>
    </row>
    <row r="11384" spans="11:12">
      <c r="K11384" s="435">
        <v>35757</v>
      </c>
      <c r="L11384" t="s">
        <v>202</v>
      </c>
    </row>
    <row r="11385" spans="11:12">
      <c r="K11385" s="435">
        <v>35758</v>
      </c>
      <c r="L11385" t="s">
        <v>202</v>
      </c>
    </row>
    <row r="11386" spans="11:12">
      <c r="K11386" s="435">
        <v>35759</v>
      </c>
      <c r="L11386" t="s">
        <v>202</v>
      </c>
    </row>
    <row r="11387" spans="11:12">
      <c r="K11387" s="435">
        <v>35760</v>
      </c>
      <c r="L11387" t="s">
        <v>202</v>
      </c>
    </row>
    <row r="11388" spans="11:12">
      <c r="K11388" s="435">
        <v>35761</v>
      </c>
      <c r="L11388" t="s">
        <v>208</v>
      </c>
    </row>
    <row r="11389" spans="11:12">
      <c r="K11389" s="435">
        <v>35763</v>
      </c>
      <c r="L11389" t="s">
        <v>208</v>
      </c>
    </row>
    <row r="11390" spans="11:12">
      <c r="K11390" s="435">
        <v>35764</v>
      </c>
      <c r="L11390" t="s">
        <v>208</v>
      </c>
    </row>
    <row r="11391" spans="11:12">
      <c r="K11391" s="435">
        <v>35765</v>
      </c>
      <c r="L11391" t="s">
        <v>208</v>
      </c>
    </row>
    <row r="11392" spans="11:12">
      <c r="K11392" s="435">
        <v>35766</v>
      </c>
      <c r="L11392" t="s">
        <v>202</v>
      </c>
    </row>
    <row r="11393" spans="11:12">
      <c r="K11393" s="435">
        <v>35768</v>
      </c>
      <c r="L11393" t="s">
        <v>208</v>
      </c>
    </row>
    <row r="11394" spans="11:12">
      <c r="K11394" s="435">
        <v>35769</v>
      </c>
      <c r="L11394" t="s">
        <v>208</v>
      </c>
    </row>
    <row r="11395" spans="11:12">
      <c r="K11395" s="435">
        <v>35771</v>
      </c>
      <c r="L11395" t="s">
        <v>208</v>
      </c>
    </row>
    <row r="11396" spans="11:12">
      <c r="K11396" s="435">
        <v>35772</v>
      </c>
      <c r="L11396" t="s">
        <v>208</v>
      </c>
    </row>
    <row r="11397" spans="11:12">
      <c r="K11397" s="435">
        <v>35773</v>
      </c>
      <c r="L11397" t="s">
        <v>202</v>
      </c>
    </row>
    <row r="11398" spans="11:12">
      <c r="K11398" s="435">
        <v>35774</v>
      </c>
      <c r="L11398" t="s">
        <v>202</v>
      </c>
    </row>
    <row r="11399" spans="11:12">
      <c r="K11399" s="435">
        <v>35775</v>
      </c>
      <c r="L11399" t="s">
        <v>202</v>
      </c>
    </row>
    <row r="11400" spans="11:12">
      <c r="K11400" s="435">
        <v>35776</v>
      </c>
      <c r="L11400" t="s">
        <v>208</v>
      </c>
    </row>
    <row r="11401" spans="11:12">
      <c r="K11401" s="435">
        <v>35801</v>
      </c>
      <c r="L11401" t="s">
        <v>202</v>
      </c>
    </row>
    <row r="11402" spans="11:12">
      <c r="K11402" s="435">
        <v>35802</v>
      </c>
      <c r="L11402" t="s">
        <v>208</v>
      </c>
    </row>
    <row r="11403" spans="11:12">
      <c r="K11403" s="435">
        <v>35803</v>
      </c>
      <c r="L11403" t="s">
        <v>202</v>
      </c>
    </row>
    <row r="11404" spans="11:12">
      <c r="K11404" s="435">
        <v>35805</v>
      </c>
      <c r="L11404" t="s">
        <v>202</v>
      </c>
    </row>
    <row r="11405" spans="11:12">
      <c r="K11405" s="435">
        <v>35806</v>
      </c>
      <c r="L11405" t="s">
        <v>208</v>
      </c>
    </row>
    <row r="11406" spans="11:12">
      <c r="K11406" s="435">
        <v>35808</v>
      </c>
      <c r="L11406" t="s">
        <v>202</v>
      </c>
    </row>
    <row r="11407" spans="11:12">
      <c r="K11407" s="435">
        <v>35810</v>
      </c>
      <c r="L11407" t="s">
        <v>202</v>
      </c>
    </row>
    <row r="11408" spans="11:12">
      <c r="K11408" s="435">
        <v>35811</v>
      </c>
      <c r="L11408" t="s">
        <v>208</v>
      </c>
    </row>
    <row r="11409" spans="11:12">
      <c r="K11409" s="435">
        <v>35816</v>
      </c>
      <c r="L11409" t="s">
        <v>202</v>
      </c>
    </row>
    <row r="11410" spans="11:12">
      <c r="K11410" s="435">
        <v>35824</v>
      </c>
      <c r="L11410" t="s">
        <v>202</v>
      </c>
    </row>
    <row r="11411" spans="11:12">
      <c r="K11411" s="435">
        <v>35896</v>
      </c>
      <c r="L11411" t="s">
        <v>202</v>
      </c>
    </row>
    <row r="11412" spans="11:12">
      <c r="K11412" s="435">
        <v>35901</v>
      </c>
      <c r="L11412" t="s">
        <v>202</v>
      </c>
    </row>
    <row r="11413" spans="11:12">
      <c r="K11413" s="435">
        <v>35903</v>
      </c>
      <c r="L11413" t="s">
        <v>202</v>
      </c>
    </row>
    <row r="11414" spans="11:12">
      <c r="K11414" s="435">
        <v>35904</v>
      </c>
      <c r="L11414" t="s">
        <v>202</v>
      </c>
    </row>
    <row r="11415" spans="11:12">
      <c r="K11415" s="435">
        <v>35905</v>
      </c>
      <c r="L11415" t="s">
        <v>202</v>
      </c>
    </row>
    <row r="11416" spans="11:12">
      <c r="K11416" s="435">
        <v>35906</v>
      </c>
      <c r="L11416" t="s">
        <v>202</v>
      </c>
    </row>
    <row r="11417" spans="11:12">
      <c r="K11417" s="435">
        <v>35907</v>
      </c>
      <c r="L11417" t="s">
        <v>202</v>
      </c>
    </row>
    <row r="11418" spans="11:12">
      <c r="K11418" s="435">
        <v>35950</v>
      </c>
      <c r="L11418" t="s">
        <v>202</v>
      </c>
    </row>
    <row r="11419" spans="11:12">
      <c r="K11419" s="435">
        <v>35951</v>
      </c>
      <c r="L11419" t="s">
        <v>208</v>
      </c>
    </row>
    <row r="11420" spans="11:12">
      <c r="K11420" s="435">
        <v>35952</v>
      </c>
      <c r="L11420" t="s">
        <v>202</v>
      </c>
    </row>
    <row r="11421" spans="11:12">
      <c r="K11421" s="435">
        <v>35953</v>
      </c>
      <c r="L11421" t="s">
        <v>202</v>
      </c>
    </row>
    <row r="11422" spans="11:12">
      <c r="K11422" s="435">
        <v>35954</v>
      </c>
      <c r="L11422" t="s">
        <v>202</v>
      </c>
    </row>
    <row r="11423" spans="11:12">
      <c r="K11423" s="435">
        <v>35956</v>
      </c>
      <c r="L11423" t="s">
        <v>202</v>
      </c>
    </row>
    <row r="11424" spans="11:12">
      <c r="K11424" s="435">
        <v>35957</v>
      </c>
      <c r="L11424" t="s">
        <v>202</v>
      </c>
    </row>
    <row r="11425" spans="11:12">
      <c r="K11425" s="435">
        <v>35958</v>
      </c>
      <c r="L11425" t="s">
        <v>208</v>
      </c>
    </row>
    <row r="11426" spans="11:12">
      <c r="K11426" s="435">
        <v>35959</v>
      </c>
      <c r="L11426" t="s">
        <v>208</v>
      </c>
    </row>
    <row r="11427" spans="11:12">
      <c r="K11427" s="435">
        <v>35960</v>
      </c>
      <c r="L11427" t="s">
        <v>208</v>
      </c>
    </row>
    <row r="11428" spans="11:12">
      <c r="K11428" s="435">
        <v>35961</v>
      </c>
      <c r="L11428" t="s">
        <v>202</v>
      </c>
    </row>
    <row r="11429" spans="11:12">
      <c r="K11429" s="435">
        <v>35962</v>
      </c>
      <c r="L11429" t="s">
        <v>208</v>
      </c>
    </row>
    <row r="11430" spans="11:12">
      <c r="K11430" s="435">
        <v>35963</v>
      </c>
      <c r="L11430" t="s">
        <v>208</v>
      </c>
    </row>
    <row r="11431" spans="11:12">
      <c r="K11431" s="435">
        <v>35966</v>
      </c>
      <c r="L11431" t="s">
        <v>208</v>
      </c>
    </row>
    <row r="11432" spans="11:12">
      <c r="K11432" s="435">
        <v>35967</v>
      </c>
      <c r="L11432" t="s">
        <v>208</v>
      </c>
    </row>
    <row r="11433" spans="11:12">
      <c r="K11433" s="435">
        <v>35968</v>
      </c>
      <c r="L11433" t="s">
        <v>208</v>
      </c>
    </row>
    <row r="11434" spans="11:12">
      <c r="K11434" s="435">
        <v>35971</v>
      </c>
      <c r="L11434" t="s">
        <v>208</v>
      </c>
    </row>
    <row r="11435" spans="11:12">
      <c r="K11435" s="435">
        <v>35972</v>
      </c>
      <c r="L11435" t="s">
        <v>202</v>
      </c>
    </row>
    <row r="11436" spans="11:12">
      <c r="K11436" s="435">
        <v>35973</v>
      </c>
      <c r="L11436" t="s">
        <v>208</v>
      </c>
    </row>
    <row r="11437" spans="11:12">
      <c r="K11437" s="435">
        <v>35974</v>
      </c>
      <c r="L11437" t="s">
        <v>202</v>
      </c>
    </row>
    <row r="11438" spans="11:12">
      <c r="K11438" s="435">
        <v>35975</v>
      </c>
      <c r="L11438" t="s">
        <v>208</v>
      </c>
    </row>
    <row r="11439" spans="11:12">
      <c r="K11439" s="435">
        <v>35976</v>
      </c>
      <c r="L11439" t="s">
        <v>202</v>
      </c>
    </row>
    <row r="11440" spans="11:12">
      <c r="K11440" s="435">
        <v>35978</v>
      </c>
      <c r="L11440" t="s">
        <v>208</v>
      </c>
    </row>
    <row r="11441" spans="11:12">
      <c r="K11441" s="435">
        <v>35979</v>
      </c>
      <c r="L11441" t="s">
        <v>208</v>
      </c>
    </row>
    <row r="11442" spans="11:12">
      <c r="K11442" s="435">
        <v>35980</v>
      </c>
      <c r="L11442" t="s">
        <v>202</v>
      </c>
    </row>
    <row r="11443" spans="11:12">
      <c r="K11443" s="435">
        <v>35981</v>
      </c>
      <c r="L11443" t="s">
        <v>208</v>
      </c>
    </row>
    <row r="11444" spans="11:12">
      <c r="K11444" s="435">
        <v>35983</v>
      </c>
      <c r="L11444" t="s">
        <v>208</v>
      </c>
    </row>
    <row r="11445" spans="11:12">
      <c r="K11445" s="435">
        <v>35984</v>
      </c>
      <c r="L11445" t="s">
        <v>208</v>
      </c>
    </row>
    <row r="11446" spans="11:12">
      <c r="K11446" s="435">
        <v>35986</v>
      </c>
      <c r="L11446" t="s">
        <v>202</v>
      </c>
    </row>
    <row r="11447" spans="11:12">
      <c r="K11447" s="435">
        <v>35987</v>
      </c>
      <c r="L11447" t="s">
        <v>202</v>
      </c>
    </row>
    <row r="11448" spans="11:12">
      <c r="K11448" s="435">
        <v>35988</v>
      </c>
      <c r="L11448" t="s">
        <v>208</v>
      </c>
    </row>
    <row r="11449" spans="11:12">
      <c r="K11449" s="435">
        <v>35989</v>
      </c>
      <c r="L11449" t="s">
        <v>208</v>
      </c>
    </row>
    <row r="11450" spans="11:12">
      <c r="K11450" s="435">
        <v>35990</v>
      </c>
      <c r="L11450" t="s">
        <v>202</v>
      </c>
    </row>
    <row r="11451" spans="11:12">
      <c r="K11451" s="435">
        <v>36003</v>
      </c>
      <c r="L11451" t="s">
        <v>202</v>
      </c>
    </row>
    <row r="11452" spans="11:12">
      <c r="K11452" s="435">
        <v>36005</v>
      </c>
      <c r="L11452" t="s">
        <v>202</v>
      </c>
    </row>
    <row r="11453" spans="11:12">
      <c r="K11453" s="435">
        <v>36006</v>
      </c>
      <c r="L11453" t="s">
        <v>202</v>
      </c>
    </row>
    <row r="11454" spans="11:12">
      <c r="K11454" s="435">
        <v>36009</v>
      </c>
      <c r="L11454" t="s">
        <v>202</v>
      </c>
    </row>
    <row r="11455" spans="11:12">
      <c r="K11455" s="435">
        <v>36010</v>
      </c>
      <c r="L11455" t="s">
        <v>202</v>
      </c>
    </row>
    <row r="11456" spans="11:12">
      <c r="K11456" s="435">
        <v>36013</v>
      </c>
      <c r="L11456" t="s">
        <v>202</v>
      </c>
    </row>
    <row r="11457" spans="11:12">
      <c r="K11457" s="435">
        <v>36016</v>
      </c>
      <c r="L11457" t="s">
        <v>202</v>
      </c>
    </row>
    <row r="11458" spans="11:12">
      <c r="K11458" s="435">
        <v>36017</v>
      </c>
      <c r="L11458" t="s">
        <v>202</v>
      </c>
    </row>
    <row r="11459" spans="11:12">
      <c r="K11459" s="435">
        <v>36020</v>
      </c>
      <c r="L11459" t="s">
        <v>202</v>
      </c>
    </row>
    <row r="11460" spans="11:12">
      <c r="K11460" s="435">
        <v>36022</v>
      </c>
      <c r="L11460" t="s">
        <v>202</v>
      </c>
    </row>
    <row r="11461" spans="11:12">
      <c r="K11461" s="435">
        <v>36024</v>
      </c>
      <c r="L11461" t="s">
        <v>202</v>
      </c>
    </row>
    <row r="11462" spans="11:12">
      <c r="K11462" s="435">
        <v>36025</v>
      </c>
      <c r="L11462" t="s">
        <v>202</v>
      </c>
    </row>
    <row r="11463" spans="11:12">
      <c r="K11463" s="435">
        <v>36026</v>
      </c>
      <c r="L11463" t="s">
        <v>202</v>
      </c>
    </row>
    <row r="11464" spans="11:12">
      <c r="K11464" s="435">
        <v>36027</v>
      </c>
      <c r="L11464" t="s">
        <v>202</v>
      </c>
    </row>
    <row r="11465" spans="11:12">
      <c r="K11465" s="435">
        <v>36028</v>
      </c>
      <c r="L11465" t="s">
        <v>202</v>
      </c>
    </row>
    <row r="11466" spans="11:12">
      <c r="K11466" s="435">
        <v>36029</v>
      </c>
      <c r="L11466" t="s">
        <v>202</v>
      </c>
    </row>
    <row r="11467" spans="11:12">
      <c r="K11467" s="435">
        <v>36030</v>
      </c>
      <c r="L11467" t="s">
        <v>202</v>
      </c>
    </row>
    <row r="11468" spans="11:12">
      <c r="K11468" s="435">
        <v>36031</v>
      </c>
      <c r="L11468" t="s">
        <v>202</v>
      </c>
    </row>
    <row r="11469" spans="11:12">
      <c r="K11469" s="435">
        <v>36032</v>
      </c>
      <c r="L11469" t="s">
        <v>202</v>
      </c>
    </row>
    <row r="11470" spans="11:12">
      <c r="K11470" s="435">
        <v>36033</v>
      </c>
      <c r="L11470" t="s">
        <v>202</v>
      </c>
    </row>
    <row r="11471" spans="11:12">
      <c r="K11471" s="435">
        <v>36034</v>
      </c>
      <c r="L11471" t="s">
        <v>202</v>
      </c>
    </row>
    <row r="11472" spans="11:12">
      <c r="K11472" s="435">
        <v>36035</v>
      </c>
      <c r="L11472" t="s">
        <v>202</v>
      </c>
    </row>
    <row r="11473" spans="11:12">
      <c r="K11473" s="435">
        <v>36036</v>
      </c>
      <c r="L11473" t="s">
        <v>202</v>
      </c>
    </row>
    <row r="11474" spans="11:12">
      <c r="K11474" s="435">
        <v>36037</v>
      </c>
      <c r="L11474" t="s">
        <v>202</v>
      </c>
    </row>
    <row r="11475" spans="11:12">
      <c r="K11475" s="435">
        <v>36038</v>
      </c>
      <c r="L11475" t="s">
        <v>198</v>
      </c>
    </row>
    <row r="11476" spans="11:12">
      <c r="K11476" s="435">
        <v>36039</v>
      </c>
      <c r="L11476" t="s">
        <v>202</v>
      </c>
    </row>
    <row r="11477" spans="11:12">
      <c r="K11477" s="435">
        <v>36040</v>
      </c>
      <c r="L11477" t="s">
        <v>202</v>
      </c>
    </row>
    <row r="11478" spans="11:12">
      <c r="K11478" s="435">
        <v>36041</v>
      </c>
      <c r="L11478" t="s">
        <v>202</v>
      </c>
    </row>
    <row r="11479" spans="11:12">
      <c r="K11479" s="435">
        <v>36042</v>
      </c>
      <c r="L11479" t="s">
        <v>202</v>
      </c>
    </row>
    <row r="11480" spans="11:12">
      <c r="K11480" s="435">
        <v>36043</v>
      </c>
      <c r="L11480" t="s">
        <v>202</v>
      </c>
    </row>
    <row r="11481" spans="11:12">
      <c r="K11481" s="435">
        <v>36046</v>
      </c>
      <c r="L11481" t="s">
        <v>202</v>
      </c>
    </row>
    <row r="11482" spans="11:12">
      <c r="K11482" s="435">
        <v>36047</v>
      </c>
      <c r="L11482" t="s">
        <v>202</v>
      </c>
    </row>
    <row r="11483" spans="11:12">
      <c r="K11483" s="435">
        <v>36048</v>
      </c>
      <c r="L11483" t="s">
        <v>202</v>
      </c>
    </row>
    <row r="11484" spans="11:12">
      <c r="K11484" s="435">
        <v>36049</v>
      </c>
      <c r="L11484" t="s">
        <v>202</v>
      </c>
    </row>
    <row r="11485" spans="11:12">
      <c r="K11485" s="435">
        <v>36051</v>
      </c>
      <c r="L11485" t="s">
        <v>202</v>
      </c>
    </row>
    <row r="11486" spans="11:12">
      <c r="K11486" s="435">
        <v>36052</v>
      </c>
      <c r="L11486" t="s">
        <v>202</v>
      </c>
    </row>
    <row r="11487" spans="11:12">
      <c r="K11487" s="435">
        <v>36053</v>
      </c>
      <c r="L11487" t="s">
        <v>202</v>
      </c>
    </row>
    <row r="11488" spans="11:12">
      <c r="K11488" s="435">
        <v>36054</v>
      </c>
      <c r="L11488" t="s">
        <v>202</v>
      </c>
    </row>
    <row r="11489" spans="11:12">
      <c r="K11489" s="435">
        <v>36064</v>
      </c>
      <c r="L11489" t="s">
        <v>202</v>
      </c>
    </row>
    <row r="11490" spans="11:12">
      <c r="K11490" s="435">
        <v>36066</v>
      </c>
      <c r="L11490" t="s">
        <v>202</v>
      </c>
    </row>
    <row r="11491" spans="11:12">
      <c r="K11491" s="435">
        <v>36067</v>
      </c>
      <c r="L11491" t="s">
        <v>202</v>
      </c>
    </row>
    <row r="11492" spans="11:12">
      <c r="K11492" s="435">
        <v>36069</v>
      </c>
      <c r="L11492" t="s">
        <v>202</v>
      </c>
    </row>
    <row r="11493" spans="11:12">
      <c r="K11493" s="435">
        <v>36071</v>
      </c>
      <c r="L11493" t="s">
        <v>202</v>
      </c>
    </row>
    <row r="11494" spans="11:12">
      <c r="K11494" s="435">
        <v>36075</v>
      </c>
      <c r="L11494" t="s">
        <v>202</v>
      </c>
    </row>
    <row r="11495" spans="11:12">
      <c r="K11495" s="435">
        <v>36078</v>
      </c>
      <c r="L11495" t="s">
        <v>202</v>
      </c>
    </row>
    <row r="11496" spans="11:12">
      <c r="K11496" s="435">
        <v>36079</v>
      </c>
      <c r="L11496" t="s">
        <v>202</v>
      </c>
    </row>
    <row r="11497" spans="11:12">
      <c r="K11497" s="435">
        <v>36080</v>
      </c>
      <c r="L11497" t="s">
        <v>202</v>
      </c>
    </row>
    <row r="11498" spans="11:12">
      <c r="K11498" s="435">
        <v>36081</v>
      </c>
      <c r="L11498" t="s">
        <v>202</v>
      </c>
    </row>
    <row r="11499" spans="11:12">
      <c r="K11499" s="435">
        <v>36082</v>
      </c>
      <c r="L11499" t="s">
        <v>202</v>
      </c>
    </row>
    <row r="11500" spans="11:12">
      <c r="K11500" s="435">
        <v>36083</v>
      </c>
      <c r="L11500" t="s">
        <v>202</v>
      </c>
    </row>
    <row r="11501" spans="11:12">
      <c r="K11501" s="435">
        <v>36088</v>
      </c>
      <c r="L11501" t="s">
        <v>202</v>
      </c>
    </row>
    <row r="11502" spans="11:12">
      <c r="K11502" s="435">
        <v>36089</v>
      </c>
      <c r="L11502" t="s">
        <v>202</v>
      </c>
    </row>
    <row r="11503" spans="11:12">
      <c r="K11503" s="435">
        <v>36091</v>
      </c>
      <c r="L11503" t="s">
        <v>202</v>
      </c>
    </row>
    <row r="11504" spans="11:12">
      <c r="K11504" s="435">
        <v>36092</v>
      </c>
      <c r="L11504" t="s">
        <v>202</v>
      </c>
    </row>
    <row r="11505" spans="11:12">
      <c r="K11505" s="435">
        <v>36093</v>
      </c>
      <c r="L11505" t="s">
        <v>202</v>
      </c>
    </row>
    <row r="11506" spans="11:12">
      <c r="K11506" s="435">
        <v>36104</v>
      </c>
      <c r="L11506" t="s">
        <v>202</v>
      </c>
    </row>
    <row r="11507" spans="11:12">
      <c r="K11507" s="435">
        <v>36105</v>
      </c>
      <c r="L11507" t="s">
        <v>202</v>
      </c>
    </row>
    <row r="11508" spans="11:12">
      <c r="K11508" s="435">
        <v>36106</v>
      </c>
      <c r="L11508" t="s">
        <v>202</v>
      </c>
    </row>
    <row r="11509" spans="11:12">
      <c r="K11509" s="435">
        <v>36107</v>
      </c>
      <c r="L11509" t="s">
        <v>202</v>
      </c>
    </row>
    <row r="11510" spans="11:12">
      <c r="K11510" s="435">
        <v>36108</v>
      </c>
      <c r="L11510" t="s">
        <v>202</v>
      </c>
    </row>
    <row r="11511" spans="11:12">
      <c r="K11511" s="435">
        <v>36109</v>
      </c>
      <c r="L11511" t="s">
        <v>202</v>
      </c>
    </row>
    <row r="11512" spans="11:12">
      <c r="K11512" s="435">
        <v>36110</v>
      </c>
      <c r="L11512" t="s">
        <v>202</v>
      </c>
    </row>
    <row r="11513" spans="11:12">
      <c r="K11513" s="435">
        <v>36111</v>
      </c>
      <c r="L11513" t="s">
        <v>202</v>
      </c>
    </row>
    <row r="11514" spans="11:12">
      <c r="K11514" s="435">
        <v>36112</v>
      </c>
      <c r="L11514" t="s">
        <v>202</v>
      </c>
    </row>
    <row r="11515" spans="11:12">
      <c r="K11515" s="435">
        <v>36113</v>
      </c>
      <c r="L11515" t="s">
        <v>202</v>
      </c>
    </row>
    <row r="11516" spans="11:12">
      <c r="K11516" s="435">
        <v>36115</v>
      </c>
      <c r="L11516" t="s">
        <v>202</v>
      </c>
    </row>
    <row r="11517" spans="11:12">
      <c r="K11517" s="435">
        <v>36116</v>
      </c>
      <c r="L11517" t="s">
        <v>202</v>
      </c>
    </row>
    <row r="11518" spans="11:12">
      <c r="K11518" s="435">
        <v>36117</v>
      </c>
      <c r="L11518" t="s">
        <v>202</v>
      </c>
    </row>
    <row r="11519" spans="11:12">
      <c r="K11519" s="435">
        <v>36201</v>
      </c>
      <c r="L11519" t="s">
        <v>202</v>
      </c>
    </row>
    <row r="11520" spans="11:12">
      <c r="K11520" s="435">
        <v>36203</v>
      </c>
      <c r="L11520" t="s">
        <v>202</v>
      </c>
    </row>
    <row r="11521" spans="11:12">
      <c r="K11521" s="435">
        <v>36205</v>
      </c>
      <c r="L11521" t="s">
        <v>202</v>
      </c>
    </row>
    <row r="11522" spans="11:12">
      <c r="K11522" s="435">
        <v>36206</v>
      </c>
      <c r="L11522" t="s">
        <v>202</v>
      </c>
    </row>
    <row r="11523" spans="11:12">
      <c r="K11523" s="435">
        <v>36207</v>
      </c>
      <c r="L11523" t="s">
        <v>202</v>
      </c>
    </row>
    <row r="11524" spans="11:12">
      <c r="K11524" s="435">
        <v>36250</v>
      </c>
      <c r="L11524" t="s">
        <v>202</v>
      </c>
    </row>
    <row r="11525" spans="11:12">
      <c r="K11525" s="435">
        <v>36251</v>
      </c>
      <c r="L11525" t="s">
        <v>202</v>
      </c>
    </row>
    <row r="11526" spans="11:12">
      <c r="K11526" s="435">
        <v>36255</v>
      </c>
      <c r="L11526" t="s">
        <v>202</v>
      </c>
    </row>
    <row r="11527" spans="11:12">
      <c r="K11527" s="435">
        <v>36256</v>
      </c>
      <c r="L11527" t="s">
        <v>202</v>
      </c>
    </row>
    <row r="11528" spans="11:12">
      <c r="K11528" s="435">
        <v>36258</v>
      </c>
      <c r="L11528" t="s">
        <v>202</v>
      </c>
    </row>
    <row r="11529" spans="11:12">
      <c r="K11529" s="435">
        <v>36260</v>
      </c>
      <c r="L11529" t="s">
        <v>202</v>
      </c>
    </row>
    <row r="11530" spans="11:12">
      <c r="K11530" s="435">
        <v>36262</v>
      </c>
      <c r="L11530" t="s">
        <v>202</v>
      </c>
    </row>
    <row r="11531" spans="11:12">
      <c r="K11531" s="435">
        <v>36263</v>
      </c>
      <c r="L11531" t="s">
        <v>202</v>
      </c>
    </row>
    <row r="11532" spans="11:12">
      <c r="K11532" s="435">
        <v>36264</v>
      </c>
      <c r="L11532" t="s">
        <v>202</v>
      </c>
    </row>
    <row r="11533" spans="11:12">
      <c r="K11533" s="435">
        <v>36265</v>
      </c>
      <c r="L11533" t="s">
        <v>202</v>
      </c>
    </row>
    <row r="11534" spans="11:12">
      <c r="K11534" s="435">
        <v>36266</v>
      </c>
      <c r="L11534" t="s">
        <v>202</v>
      </c>
    </row>
    <row r="11535" spans="11:12">
      <c r="K11535" s="435">
        <v>36267</v>
      </c>
      <c r="L11535" t="s">
        <v>202</v>
      </c>
    </row>
    <row r="11536" spans="11:12">
      <c r="K11536" s="435">
        <v>36268</v>
      </c>
      <c r="L11536" t="s">
        <v>202</v>
      </c>
    </row>
    <row r="11537" spans="11:12">
      <c r="K11537" s="435">
        <v>36269</v>
      </c>
      <c r="L11537" t="s">
        <v>202</v>
      </c>
    </row>
    <row r="11538" spans="11:12">
      <c r="K11538" s="435">
        <v>36271</v>
      </c>
      <c r="L11538" t="s">
        <v>202</v>
      </c>
    </row>
    <row r="11539" spans="11:12">
      <c r="K11539" s="435">
        <v>36272</v>
      </c>
      <c r="L11539" t="s">
        <v>202</v>
      </c>
    </row>
    <row r="11540" spans="11:12">
      <c r="K11540" s="435">
        <v>36273</v>
      </c>
      <c r="L11540" t="s">
        <v>202</v>
      </c>
    </row>
    <row r="11541" spans="11:12">
      <c r="K11541" s="435">
        <v>36274</v>
      </c>
      <c r="L11541" t="s">
        <v>202</v>
      </c>
    </row>
    <row r="11542" spans="11:12">
      <c r="K11542" s="435">
        <v>36276</v>
      </c>
      <c r="L11542" t="s">
        <v>202</v>
      </c>
    </row>
    <row r="11543" spans="11:12">
      <c r="K11543" s="435">
        <v>36277</v>
      </c>
      <c r="L11543" t="s">
        <v>202</v>
      </c>
    </row>
    <row r="11544" spans="11:12">
      <c r="K11544" s="435">
        <v>36278</v>
      </c>
      <c r="L11544" t="s">
        <v>202</v>
      </c>
    </row>
    <row r="11545" spans="11:12">
      <c r="K11545" s="435">
        <v>36279</v>
      </c>
      <c r="L11545" t="s">
        <v>202</v>
      </c>
    </row>
    <row r="11546" spans="11:12">
      <c r="K11546" s="435">
        <v>36280</v>
      </c>
      <c r="L11546" t="s">
        <v>202</v>
      </c>
    </row>
    <row r="11547" spans="11:12">
      <c r="K11547" s="435">
        <v>36301</v>
      </c>
      <c r="L11547" t="s">
        <v>202</v>
      </c>
    </row>
    <row r="11548" spans="11:12">
      <c r="K11548" s="435">
        <v>36303</v>
      </c>
      <c r="L11548" t="s">
        <v>202</v>
      </c>
    </row>
    <row r="11549" spans="11:12">
      <c r="K11549" s="435">
        <v>36305</v>
      </c>
      <c r="L11549" t="s">
        <v>202</v>
      </c>
    </row>
    <row r="11550" spans="11:12">
      <c r="K11550" s="435">
        <v>36310</v>
      </c>
      <c r="L11550" t="s">
        <v>202</v>
      </c>
    </row>
    <row r="11551" spans="11:12">
      <c r="K11551" s="435">
        <v>36311</v>
      </c>
      <c r="L11551" t="s">
        <v>202</v>
      </c>
    </row>
    <row r="11552" spans="11:12">
      <c r="K11552" s="435">
        <v>36312</v>
      </c>
      <c r="L11552" t="s">
        <v>202</v>
      </c>
    </row>
    <row r="11553" spans="11:12">
      <c r="K11553" s="435">
        <v>36313</v>
      </c>
      <c r="L11553" t="s">
        <v>202</v>
      </c>
    </row>
    <row r="11554" spans="11:12">
      <c r="K11554" s="435">
        <v>36314</v>
      </c>
      <c r="L11554" t="s">
        <v>202</v>
      </c>
    </row>
    <row r="11555" spans="11:12">
      <c r="K11555" s="435">
        <v>36316</v>
      </c>
      <c r="L11555" t="s">
        <v>202</v>
      </c>
    </row>
    <row r="11556" spans="11:12">
      <c r="K11556" s="435">
        <v>36317</v>
      </c>
      <c r="L11556" t="s">
        <v>202</v>
      </c>
    </row>
    <row r="11557" spans="11:12">
      <c r="K11557" s="435">
        <v>36318</v>
      </c>
      <c r="L11557" t="s">
        <v>202</v>
      </c>
    </row>
    <row r="11558" spans="11:12">
      <c r="K11558" s="435">
        <v>36319</v>
      </c>
      <c r="L11558" t="s">
        <v>202</v>
      </c>
    </row>
    <row r="11559" spans="11:12">
      <c r="K11559" s="435">
        <v>36320</v>
      </c>
      <c r="L11559" t="s">
        <v>202</v>
      </c>
    </row>
    <row r="11560" spans="11:12">
      <c r="K11560" s="435">
        <v>36321</v>
      </c>
      <c r="L11560" t="s">
        <v>202</v>
      </c>
    </row>
    <row r="11561" spans="11:12">
      <c r="K11561" s="435">
        <v>36322</v>
      </c>
      <c r="L11561" t="s">
        <v>202</v>
      </c>
    </row>
    <row r="11562" spans="11:12">
      <c r="K11562" s="435">
        <v>36323</v>
      </c>
      <c r="L11562" t="s">
        <v>202</v>
      </c>
    </row>
    <row r="11563" spans="11:12">
      <c r="K11563" s="435">
        <v>36330</v>
      </c>
      <c r="L11563" t="s">
        <v>202</v>
      </c>
    </row>
    <row r="11564" spans="11:12">
      <c r="K11564" s="435">
        <v>36340</v>
      </c>
      <c r="L11564" t="s">
        <v>202</v>
      </c>
    </row>
    <row r="11565" spans="11:12">
      <c r="K11565" s="435">
        <v>36343</v>
      </c>
      <c r="L11565" t="s">
        <v>202</v>
      </c>
    </row>
    <row r="11566" spans="11:12">
      <c r="K11566" s="435">
        <v>36344</v>
      </c>
      <c r="L11566" t="s">
        <v>202</v>
      </c>
    </row>
    <row r="11567" spans="11:12">
      <c r="K11567" s="435">
        <v>36345</v>
      </c>
      <c r="L11567" t="s">
        <v>202</v>
      </c>
    </row>
    <row r="11568" spans="11:12">
      <c r="K11568" s="435">
        <v>36346</v>
      </c>
      <c r="L11568" t="s">
        <v>202</v>
      </c>
    </row>
    <row r="11569" spans="11:12">
      <c r="K11569" s="435">
        <v>36350</v>
      </c>
      <c r="L11569" t="s">
        <v>202</v>
      </c>
    </row>
    <row r="11570" spans="11:12">
      <c r="K11570" s="435">
        <v>36351</v>
      </c>
      <c r="L11570" t="s">
        <v>202</v>
      </c>
    </row>
    <row r="11571" spans="11:12">
      <c r="K11571" s="435">
        <v>36352</v>
      </c>
      <c r="L11571" t="s">
        <v>202</v>
      </c>
    </row>
    <row r="11572" spans="11:12">
      <c r="K11572" s="435">
        <v>36353</v>
      </c>
      <c r="L11572" t="s">
        <v>202</v>
      </c>
    </row>
    <row r="11573" spans="11:12">
      <c r="K11573" s="435">
        <v>36360</v>
      </c>
      <c r="L11573" t="s">
        <v>202</v>
      </c>
    </row>
    <row r="11574" spans="11:12">
      <c r="K11574" s="435">
        <v>36362</v>
      </c>
      <c r="L11574" t="s">
        <v>202</v>
      </c>
    </row>
    <row r="11575" spans="11:12">
      <c r="K11575" s="435">
        <v>36370</v>
      </c>
      <c r="L11575" t="s">
        <v>202</v>
      </c>
    </row>
    <row r="11576" spans="11:12">
      <c r="K11576" s="435">
        <v>36371</v>
      </c>
      <c r="L11576" t="s">
        <v>202</v>
      </c>
    </row>
    <row r="11577" spans="11:12">
      <c r="K11577" s="435">
        <v>36373</v>
      </c>
      <c r="L11577" t="s">
        <v>202</v>
      </c>
    </row>
    <row r="11578" spans="11:12">
      <c r="K11578" s="435">
        <v>36374</v>
      </c>
      <c r="L11578" t="s">
        <v>202</v>
      </c>
    </row>
    <row r="11579" spans="11:12">
      <c r="K11579" s="435">
        <v>36375</v>
      </c>
      <c r="L11579" t="s">
        <v>202</v>
      </c>
    </row>
    <row r="11580" spans="11:12">
      <c r="K11580" s="435">
        <v>36376</v>
      </c>
      <c r="L11580" t="s">
        <v>202</v>
      </c>
    </row>
    <row r="11581" spans="11:12">
      <c r="K11581" s="435">
        <v>36401</v>
      </c>
      <c r="L11581" t="s">
        <v>202</v>
      </c>
    </row>
    <row r="11582" spans="11:12">
      <c r="K11582" s="435">
        <v>36420</v>
      </c>
      <c r="L11582" t="s">
        <v>202</v>
      </c>
    </row>
    <row r="11583" spans="11:12">
      <c r="K11583" s="435">
        <v>36421</v>
      </c>
      <c r="L11583" t="s">
        <v>202</v>
      </c>
    </row>
    <row r="11584" spans="11:12">
      <c r="K11584" s="435">
        <v>36425</v>
      </c>
      <c r="L11584" t="s">
        <v>202</v>
      </c>
    </row>
    <row r="11585" spans="11:12">
      <c r="K11585" s="435">
        <v>36426</v>
      </c>
      <c r="L11585" t="s">
        <v>202</v>
      </c>
    </row>
    <row r="11586" spans="11:12">
      <c r="K11586" s="435">
        <v>36432</v>
      </c>
      <c r="L11586" t="s">
        <v>202</v>
      </c>
    </row>
    <row r="11587" spans="11:12">
      <c r="K11587" s="435">
        <v>36435</v>
      </c>
      <c r="L11587" t="s">
        <v>202</v>
      </c>
    </row>
    <row r="11588" spans="11:12">
      <c r="K11588" s="435">
        <v>36436</v>
      </c>
      <c r="L11588" t="s">
        <v>202</v>
      </c>
    </row>
    <row r="11589" spans="11:12">
      <c r="K11589" s="435">
        <v>36439</v>
      </c>
      <c r="L11589" t="s">
        <v>198</v>
      </c>
    </row>
    <row r="11590" spans="11:12">
      <c r="K11590" s="435">
        <v>36441</v>
      </c>
      <c r="L11590" t="s">
        <v>202</v>
      </c>
    </row>
    <row r="11591" spans="11:12">
      <c r="K11591" s="435">
        <v>36442</v>
      </c>
      <c r="L11591" t="s">
        <v>202</v>
      </c>
    </row>
    <row r="11592" spans="11:12">
      <c r="K11592" s="435">
        <v>36444</v>
      </c>
      <c r="L11592" t="s">
        <v>202</v>
      </c>
    </row>
    <row r="11593" spans="11:12">
      <c r="K11593" s="435">
        <v>36445</v>
      </c>
      <c r="L11593" t="s">
        <v>202</v>
      </c>
    </row>
    <row r="11594" spans="11:12">
      <c r="K11594" s="435">
        <v>36446</v>
      </c>
      <c r="L11594" t="s">
        <v>202</v>
      </c>
    </row>
    <row r="11595" spans="11:12">
      <c r="K11595" s="435">
        <v>36451</v>
      </c>
      <c r="L11595" t="s">
        <v>202</v>
      </c>
    </row>
    <row r="11596" spans="11:12">
      <c r="K11596" s="435">
        <v>36453</v>
      </c>
      <c r="L11596" t="s">
        <v>202</v>
      </c>
    </row>
    <row r="11597" spans="11:12">
      <c r="K11597" s="435">
        <v>36454</v>
      </c>
      <c r="L11597" t="s">
        <v>198</v>
      </c>
    </row>
    <row r="11598" spans="11:12">
      <c r="K11598" s="435">
        <v>36455</v>
      </c>
      <c r="L11598" t="s">
        <v>198</v>
      </c>
    </row>
    <row r="11599" spans="11:12">
      <c r="K11599" s="435">
        <v>36456</v>
      </c>
      <c r="L11599" t="s">
        <v>202</v>
      </c>
    </row>
    <row r="11600" spans="11:12">
      <c r="K11600" s="435">
        <v>36460</v>
      </c>
      <c r="L11600" t="s">
        <v>202</v>
      </c>
    </row>
    <row r="11601" spans="11:12">
      <c r="K11601" s="435">
        <v>36467</v>
      </c>
      <c r="L11601" t="s">
        <v>202</v>
      </c>
    </row>
    <row r="11602" spans="11:12">
      <c r="K11602" s="435">
        <v>36470</v>
      </c>
      <c r="L11602" t="s">
        <v>202</v>
      </c>
    </row>
    <row r="11603" spans="11:12">
      <c r="K11603" s="435">
        <v>36471</v>
      </c>
      <c r="L11603" t="s">
        <v>202</v>
      </c>
    </row>
    <row r="11604" spans="11:12">
      <c r="K11604" s="435">
        <v>36473</v>
      </c>
      <c r="L11604" t="s">
        <v>202</v>
      </c>
    </row>
    <row r="11605" spans="11:12">
      <c r="K11605" s="435">
        <v>36474</v>
      </c>
      <c r="L11605" t="s">
        <v>202</v>
      </c>
    </row>
    <row r="11606" spans="11:12">
      <c r="K11606" s="435">
        <v>36475</v>
      </c>
      <c r="L11606" t="s">
        <v>202</v>
      </c>
    </row>
    <row r="11607" spans="11:12">
      <c r="K11607" s="435">
        <v>36476</v>
      </c>
      <c r="L11607" t="s">
        <v>198</v>
      </c>
    </row>
    <row r="11608" spans="11:12">
      <c r="K11608" s="435">
        <v>36477</v>
      </c>
      <c r="L11608" t="s">
        <v>202</v>
      </c>
    </row>
    <row r="11609" spans="11:12">
      <c r="K11609" s="435">
        <v>36480</v>
      </c>
      <c r="L11609" t="s">
        <v>202</v>
      </c>
    </row>
    <row r="11610" spans="11:12">
      <c r="K11610" s="435">
        <v>36481</v>
      </c>
      <c r="L11610" t="s">
        <v>202</v>
      </c>
    </row>
    <row r="11611" spans="11:12">
      <c r="K11611" s="435">
        <v>36482</v>
      </c>
      <c r="L11611" t="s">
        <v>202</v>
      </c>
    </row>
    <row r="11612" spans="11:12">
      <c r="K11612" s="435">
        <v>36483</v>
      </c>
      <c r="L11612" t="s">
        <v>202</v>
      </c>
    </row>
    <row r="11613" spans="11:12">
      <c r="K11613" s="435">
        <v>36502</v>
      </c>
      <c r="L11613" t="s">
        <v>202</v>
      </c>
    </row>
    <row r="11614" spans="11:12">
      <c r="K11614" s="435">
        <v>36505</v>
      </c>
      <c r="L11614" t="s">
        <v>198</v>
      </c>
    </row>
    <row r="11615" spans="11:12">
      <c r="K11615" s="435">
        <v>36507</v>
      </c>
      <c r="L11615" t="s">
        <v>198</v>
      </c>
    </row>
    <row r="11616" spans="11:12">
      <c r="K11616" s="435">
        <v>36509</v>
      </c>
      <c r="L11616" t="s">
        <v>198</v>
      </c>
    </row>
    <row r="11617" spans="11:12">
      <c r="K11617" s="435">
        <v>36511</v>
      </c>
      <c r="L11617" t="s">
        <v>198</v>
      </c>
    </row>
    <row r="11618" spans="11:12">
      <c r="K11618" s="435">
        <v>36512</v>
      </c>
      <c r="L11618" t="s">
        <v>198</v>
      </c>
    </row>
    <row r="11619" spans="11:12">
      <c r="K11619" s="435">
        <v>36513</v>
      </c>
      <c r="L11619" t="s">
        <v>198</v>
      </c>
    </row>
    <row r="11620" spans="11:12">
      <c r="K11620" s="435">
        <v>36518</v>
      </c>
      <c r="L11620" t="s">
        <v>202</v>
      </c>
    </row>
    <row r="11621" spans="11:12">
      <c r="K11621" s="435">
        <v>36521</v>
      </c>
      <c r="L11621" t="s">
        <v>198</v>
      </c>
    </row>
    <row r="11622" spans="11:12">
      <c r="K11622" s="435">
        <v>36522</v>
      </c>
      <c r="L11622" t="s">
        <v>202</v>
      </c>
    </row>
    <row r="11623" spans="11:12">
      <c r="K11623" s="435">
        <v>36523</v>
      </c>
      <c r="L11623" t="s">
        <v>198</v>
      </c>
    </row>
    <row r="11624" spans="11:12">
      <c r="K11624" s="435">
        <v>36524</v>
      </c>
      <c r="L11624" t="s">
        <v>202</v>
      </c>
    </row>
    <row r="11625" spans="11:12">
      <c r="K11625" s="435">
        <v>36525</v>
      </c>
      <c r="L11625" t="s">
        <v>198</v>
      </c>
    </row>
    <row r="11626" spans="11:12">
      <c r="K11626" s="435">
        <v>36526</v>
      </c>
      <c r="L11626" t="s">
        <v>198</v>
      </c>
    </row>
    <row r="11627" spans="11:12">
      <c r="K11627" s="435">
        <v>36527</v>
      </c>
      <c r="L11627" t="s">
        <v>198</v>
      </c>
    </row>
    <row r="11628" spans="11:12">
      <c r="K11628" s="435">
        <v>36528</v>
      </c>
      <c r="L11628" t="s">
        <v>198</v>
      </c>
    </row>
    <row r="11629" spans="11:12">
      <c r="K11629" s="435">
        <v>36529</v>
      </c>
      <c r="L11629" t="s">
        <v>202</v>
      </c>
    </row>
    <row r="11630" spans="11:12">
      <c r="K11630" s="435">
        <v>36530</v>
      </c>
      <c r="L11630" t="s">
        <v>198</v>
      </c>
    </row>
    <row r="11631" spans="11:12">
      <c r="K11631" s="435">
        <v>36532</v>
      </c>
      <c r="L11631" t="s">
        <v>198</v>
      </c>
    </row>
    <row r="11632" spans="11:12">
      <c r="K11632" s="435">
        <v>36535</v>
      </c>
      <c r="L11632" t="s">
        <v>198</v>
      </c>
    </row>
    <row r="11633" spans="11:12">
      <c r="K11633" s="435">
        <v>36538</v>
      </c>
      <c r="L11633" t="s">
        <v>202</v>
      </c>
    </row>
    <row r="11634" spans="11:12">
      <c r="K11634" s="435">
        <v>36539</v>
      </c>
      <c r="L11634" t="s">
        <v>202</v>
      </c>
    </row>
    <row r="11635" spans="11:12">
      <c r="K11635" s="435">
        <v>36540</v>
      </c>
      <c r="L11635" t="s">
        <v>202</v>
      </c>
    </row>
    <row r="11636" spans="11:12">
      <c r="K11636" s="435">
        <v>36541</v>
      </c>
      <c r="L11636" t="s">
        <v>198</v>
      </c>
    </row>
    <row r="11637" spans="11:12">
      <c r="K11637" s="435">
        <v>36542</v>
      </c>
      <c r="L11637" t="s">
        <v>198</v>
      </c>
    </row>
    <row r="11638" spans="11:12">
      <c r="K11638" s="435">
        <v>36543</v>
      </c>
      <c r="L11638" t="s">
        <v>198</v>
      </c>
    </row>
    <row r="11639" spans="11:12">
      <c r="K11639" s="435">
        <v>36544</v>
      </c>
      <c r="L11639" t="s">
        <v>198</v>
      </c>
    </row>
    <row r="11640" spans="11:12">
      <c r="K11640" s="435">
        <v>36545</v>
      </c>
      <c r="L11640" t="s">
        <v>202</v>
      </c>
    </row>
    <row r="11641" spans="11:12">
      <c r="K11641" s="435">
        <v>36548</v>
      </c>
      <c r="L11641" t="s">
        <v>198</v>
      </c>
    </row>
    <row r="11642" spans="11:12">
      <c r="K11642" s="435">
        <v>36549</v>
      </c>
      <c r="L11642" t="s">
        <v>198</v>
      </c>
    </row>
    <row r="11643" spans="11:12">
      <c r="K11643" s="435">
        <v>36550</v>
      </c>
      <c r="L11643" t="s">
        <v>202</v>
      </c>
    </row>
    <row r="11644" spans="11:12">
      <c r="K11644" s="435">
        <v>36551</v>
      </c>
      <c r="L11644" t="s">
        <v>198</v>
      </c>
    </row>
    <row r="11645" spans="11:12">
      <c r="K11645" s="435">
        <v>36553</v>
      </c>
      <c r="L11645" t="s">
        <v>202</v>
      </c>
    </row>
    <row r="11646" spans="11:12">
      <c r="K11646" s="435">
        <v>36555</v>
      </c>
      <c r="L11646" t="s">
        <v>198</v>
      </c>
    </row>
    <row r="11647" spans="11:12">
      <c r="K11647" s="435">
        <v>36556</v>
      </c>
      <c r="L11647" t="s">
        <v>198</v>
      </c>
    </row>
    <row r="11648" spans="11:12">
      <c r="K11648" s="435">
        <v>36558</v>
      </c>
      <c r="L11648" t="s">
        <v>202</v>
      </c>
    </row>
    <row r="11649" spans="11:12">
      <c r="K11649" s="435">
        <v>36559</v>
      </c>
      <c r="L11649" t="s">
        <v>198</v>
      </c>
    </row>
    <row r="11650" spans="11:12">
      <c r="K11650" s="435">
        <v>36560</v>
      </c>
      <c r="L11650" t="s">
        <v>202</v>
      </c>
    </row>
    <row r="11651" spans="11:12">
      <c r="K11651" s="435">
        <v>36561</v>
      </c>
      <c r="L11651" t="s">
        <v>198</v>
      </c>
    </row>
    <row r="11652" spans="11:12">
      <c r="K11652" s="435">
        <v>36562</v>
      </c>
      <c r="L11652" t="s">
        <v>202</v>
      </c>
    </row>
    <row r="11653" spans="11:12">
      <c r="K11653" s="435">
        <v>36564</v>
      </c>
      <c r="L11653" t="s">
        <v>198</v>
      </c>
    </row>
    <row r="11654" spans="11:12">
      <c r="K11654" s="435">
        <v>36567</v>
      </c>
      <c r="L11654" t="s">
        <v>198</v>
      </c>
    </row>
    <row r="11655" spans="11:12">
      <c r="K11655" s="435">
        <v>36568</v>
      </c>
      <c r="L11655" t="s">
        <v>198</v>
      </c>
    </row>
    <row r="11656" spans="11:12">
      <c r="K11656" s="435">
        <v>36569</v>
      </c>
      <c r="L11656" t="s">
        <v>202</v>
      </c>
    </row>
    <row r="11657" spans="11:12">
      <c r="K11657" s="435">
        <v>36571</v>
      </c>
      <c r="L11657" t="s">
        <v>198</v>
      </c>
    </row>
    <row r="11658" spans="11:12">
      <c r="K11658" s="435">
        <v>36572</v>
      </c>
      <c r="L11658" t="s">
        <v>198</v>
      </c>
    </row>
    <row r="11659" spans="11:12">
      <c r="K11659" s="435">
        <v>36574</v>
      </c>
      <c r="L11659" t="s">
        <v>198</v>
      </c>
    </row>
    <row r="11660" spans="11:12">
      <c r="K11660" s="435">
        <v>36575</v>
      </c>
      <c r="L11660" t="s">
        <v>198</v>
      </c>
    </row>
    <row r="11661" spans="11:12">
      <c r="K11661" s="435">
        <v>36576</v>
      </c>
      <c r="L11661" t="s">
        <v>198</v>
      </c>
    </row>
    <row r="11662" spans="11:12">
      <c r="K11662" s="435">
        <v>36578</v>
      </c>
      <c r="L11662" t="s">
        <v>198</v>
      </c>
    </row>
    <row r="11663" spans="11:12">
      <c r="K11663" s="435">
        <v>36579</v>
      </c>
      <c r="L11663" t="s">
        <v>202</v>
      </c>
    </row>
    <row r="11664" spans="11:12">
      <c r="K11664" s="435">
        <v>36580</v>
      </c>
      <c r="L11664" t="s">
        <v>198</v>
      </c>
    </row>
    <row r="11665" spans="11:12">
      <c r="K11665" s="435">
        <v>36581</v>
      </c>
      <c r="L11665" t="s">
        <v>202</v>
      </c>
    </row>
    <row r="11666" spans="11:12">
      <c r="K11666" s="435">
        <v>36582</v>
      </c>
      <c r="L11666" t="s">
        <v>198</v>
      </c>
    </row>
    <row r="11667" spans="11:12">
      <c r="K11667" s="435">
        <v>36583</v>
      </c>
      <c r="L11667" t="s">
        <v>202</v>
      </c>
    </row>
    <row r="11668" spans="11:12">
      <c r="K11668" s="435">
        <v>36584</v>
      </c>
      <c r="L11668" t="s">
        <v>198</v>
      </c>
    </row>
    <row r="11669" spans="11:12">
      <c r="K11669" s="435">
        <v>36585</v>
      </c>
      <c r="L11669" t="s">
        <v>202</v>
      </c>
    </row>
    <row r="11670" spans="11:12">
      <c r="K11670" s="435">
        <v>36587</v>
      </c>
      <c r="L11670" t="s">
        <v>198</v>
      </c>
    </row>
    <row r="11671" spans="11:12">
      <c r="K11671" s="435">
        <v>36590</v>
      </c>
      <c r="L11671" t="s">
        <v>198</v>
      </c>
    </row>
    <row r="11672" spans="11:12">
      <c r="K11672" s="435">
        <v>36602</v>
      </c>
      <c r="L11672" t="s">
        <v>198</v>
      </c>
    </row>
    <row r="11673" spans="11:12">
      <c r="K11673" s="435">
        <v>36603</v>
      </c>
      <c r="L11673" t="s">
        <v>198</v>
      </c>
    </row>
    <row r="11674" spans="11:12">
      <c r="K11674" s="435">
        <v>36604</v>
      </c>
      <c r="L11674" t="s">
        <v>198</v>
      </c>
    </row>
    <row r="11675" spans="11:12">
      <c r="K11675" s="435">
        <v>36605</v>
      </c>
      <c r="L11675" t="s">
        <v>198</v>
      </c>
    </row>
    <row r="11676" spans="11:12">
      <c r="K11676" s="435">
        <v>36606</v>
      </c>
      <c r="L11676" t="s">
        <v>198</v>
      </c>
    </row>
    <row r="11677" spans="11:12">
      <c r="K11677" s="435">
        <v>36607</v>
      </c>
      <c r="L11677" t="s">
        <v>198</v>
      </c>
    </row>
    <row r="11678" spans="11:12">
      <c r="K11678" s="435">
        <v>36608</v>
      </c>
      <c r="L11678" t="s">
        <v>198</v>
      </c>
    </row>
    <row r="11679" spans="11:12">
      <c r="K11679" s="435">
        <v>36609</v>
      </c>
      <c r="L11679" t="s">
        <v>198</v>
      </c>
    </row>
    <row r="11680" spans="11:12">
      <c r="K11680" s="435">
        <v>36610</v>
      </c>
      <c r="L11680" t="s">
        <v>198</v>
      </c>
    </row>
    <row r="11681" spans="11:12">
      <c r="K11681" s="435">
        <v>36611</v>
      </c>
      <c r="L11681" t="s">
        <v>198</v>
      </c>
    </row>
    <row r="11682" spans="11:12">
      <c r="K11682" s="435">
        <v>36612</v>
      </c>
      <c r="L11682" t="s">
        <v>198</v>
      </c>
    </row>
    <row r="11683" spans="11:12">
      <c r="K11683" s="435">
        <v>36613</v>
      </c>
      <c r="L11683" t="s">
        <v>198</v>
      </c>
    </row>
    <row r="11684" spans="11:12">
      <c r="K11684" s="435">
        <v>36615</v>
      </c>
      <c r="L11684" t="s">
        <v>198</v>
      </c>
    </row>
    <row r="11685" spans="11:12">
      <c r="K11685" s="435">
        <v>36616</v>
      </c>
      <c r="L11685" t="s">
        <v>198</v>
      </c>
    </row>
    <row r="11686" spans="11:12">
      <c r="K11686" s="435">
        <v>36617</v>
      </c>
      <c r="L11686" t="s">
        <v>198</v>
      </c>
    </row>
    <row r="11687" spans="11:12">
      <c r="K11687" s="435">
        <v>36618</v>
      </c>
      <c r="L11687" t="s">
        <v>198</v>
      </c>
    </row>
    <row r="11688" spans="11:12">
      <c r="K11688" s="435">
        <v>36619</v>
      </c>
      <c r="L11688" t="s">
        <v>198</v>
      </c>
    </row>
    <row r="11689" spans="11:12">
      <c r="K11689" s="435">
        <v>36688</v>
      </c>
      <c r="L11689" t="s">
        <v>198</v>
      </c>
    </row>
    <row r="11690" spans="11:12">
      <c r="K11690" s="435">
        <v>36693</v>
      </c>
      <c r="L11690" t="s">
        <v>198</v>
      </c>
    </row>
    <row r="11691" spans="11:12">
      <c r="K11691" s="435">
        <v>36695</v>
      </c>
      <c r="L11691" t="s">
        <v>198</v>
      </c>
    </row>
    <row r="11692" spans="11:12">
      <c r="K11692" s="435">
        <v>36701</v>
      </c>
      <c r="L11692" t="s">
        <v>202</v>
      </c>
    </row>
    <row r="11693" spans="11:12">
      <c r="K11693" s="435">
        <v>36703</v>
      </c>
      <c r="L11693" t="s">
        <v>202</v>
      </c>
    </row>
    <row r="11694" spans="11:12">
      <c r="K11694" s="435">
        <v>36720</v>
      </c>
      <c r="L11694" t="s">
        <v>202</v>
      </c>
    </row>
    <row r="11695" spans="11:12">
      <c r="K11695" s="435">
        <v>36722</v>
      </c>
      <c r="L11695" t="s">
        <v>202</v>
      </c>
    </row>
    <row r="11696" spans="11:12">
      <c r="K11696" s="435">
        <v>36723</v>
      </c>
      <c r="L11696" t="s">
        <v>202</v>
      </c>
    </row>
    <row r="11697" spans="11:12">
      <c r="K11697" s="435">
        <v>36726</v>
      </c>
      <c r="L11697" t="s">
        <v>202</v>
      </c>
    </row>
    <row r="11698" spans="11:12">
      <c r="K11698" s="435">
        <v>36727</v>
      </c>
      <c r="L11698" t="s">
        <v>202</v>
      </c>
    </row>
    <row r="11699" spans="11:12">
      <c r="K11699" s="435">
        <v>36728</v>
      </c>
      <c r="L11699" t="s">
        <v>202</v>
      </c>
    </row>
    <row r="11700" spans="11:12">
      <c r="K11700" s="435">
        <v>36732</v>
      </c>
      <c r="L11700" t="s">
        <v>202</v>
      </c>
    </row>
    <row r="11701" spans="11:12">
      <c r="K11701" s="435">
        <v>36736</v>
      </c>
      <c r="L11701" t="s">
        <v>202</v>
      </c>
    </row>
    <row r="11702" spans="11:12">
      <c r="K11702" s="435">
        <v>36738</v>
      </c>
      <c r="L11702" t="s">
        <v>202</v>
      </c>
    </row>
    <row r="11703" spans="11:12">
      <c r="K11703" s="435">
        <v>36740</v>
      </c>
      <c r="L11703" t="s">
        <v>202</v>
      </c>
    </row>
    <row r="11704" spans="11:12">
      <c r="K11704" s="435">
        <v>36742</v>
      </c>
      <c r="L11704" t="s">
        <v>202</v>
      </c>
    </row>
    <row r="11705" spans="11:12">
      <c r="K11705" s="435">
        <v>36744</v>
      </c>
      <c r="L11705" t="s">
        <v>202</v>
      </c>
    </row>
    <row r="11706" spans="11:12">
      <c r="K11706" s="435">
        <v>36748</v>
      </c>
      <c r="L11706" t="s">
        <v>202</v>
      </c>
    </row>
    <row r="11707" spans="11:12">
      <c r="K11707" s="435">
        <v>36749</v>
      </c>
      <c r="L11707" t="s">
        <v>202</v>
      </c>
    </row>
    <row r="11708" spans="11:12">
      <c r="K11708" s="435">
        <v>36750</v>
      </c>
      <c r="L11708" t="s">
        <v>202</v>
      </c>
    </row>
    <row r="11709" spans="11:12">
      <c r="K11709" s="435">
        <v>36751</v>
      </c>
      <c r="L11709" t="s">
        <v>202</v>
      </c>
    </row>
    <row r="11710" spans="11:12">
      <c r="K11710" s="435">
        <v>36752</v>
      </c>
      <c r="L11710" t="s">
        <v>202</v>
      </c>
    </row>
    <row r="11711" spans="11:12">
      <c r="K11711" s="435">
        <v>36753</v>
      </c>
      <c r="L11711" t="s">
        <v>202</v>
      </c>
    </row>
    <row r="11712" spans="11:12">
      <c r="K11712" s="435">
        <v>36754</v>
      </c>
      <c r="L11712" t="s">
        <v>202</v>
      </c>
    </row>
    <row r="11713" spans="11:12">
      <c r="K11713" s="435">
        <v>36756</v>
      </c>
      <c r="L11713" t="s">
        <v>202</v>
      </c>
    </row>
    <row r="11714" spans="11:12">
      <c r="K11714" s="435">
        <v>36758</v>
      </c>
      <c r="L11714" t="s">
        <v>202</v>
      </c>
    </row>
    <row r="11715" spans="11:12">
      <c r="K11715" s="435">
        <v>36759</v>
      </c>
      <c r="L11715" t="s">
        <v>202</v>
      </c>
    </row>
    <row r="11716" spans="11:12">
      <c r="K11716" s="435">
        <v>36761</v>
      </c>
      <c r="L11716" t="s">
        <v>202</v>
      </c>
    </row>
    <row r="11717" spans="11:12">
      <c r="K11717" s="435">
        <v>36763</v>
      </c>
      <c r="L11717" t="s">
        <v>202</v>
      </c>
    </row>
    <row r="11718" spans="11:12">
      <c r="K11718" s="435">
        <v>36765</v>
      </c>
      <c r="L11718" t="s">
        <v>202</v>
      </c>
    </row>
    <row r="11719" spans="11:12">
      <c r="K11719" s="435">
        <v>36766</v>
      </c>
      <c r="L11719" t="s">
        <v>202</v>
      </c>
    </row>
    <row r="11720" spans="11:12">
      <c r="K11720" s="435">
        <v>36767</v>
      </c>
      <c r="L11720" t="s">
        <v>202</v>
      </c>
    </row>
    <row r="11721" spans="11:12">
      <c r="K11721" s="435">
        <v>36768</v>
      </c>
      <c r="L11721" t="s">
        <v>202</v>
      </c>
    </row>
    <row r="11722" spans="11:12">
      <c r="K11722" s="435">
        <v>36769</v>
      </c>
      <c r="L11722" t="s">
        <v>202</v>
      </c>
    </row>
    <row r="11723" spans="11:12">
      <c r="K11723" s="435">
        <v>36773</v>
      </c>
      <c r="L11723" t="s">
        <v>202</v>
      </c>
    </row>
    <row r="11724" spans="11:12">
      <c r="K11724" s="435">
        <v>36775</v>
      </c>
      <c r="L11724" t="s">
        <v>202</v>
      </c>
    </row>
    <row r="11725" spans="11:12">
      <c r="K11725" s="435">
        <v>36776</v>
      </c>
      <c r="L11725" t="s">
        <v>202</v>
      </c>
    </row>
    <row r="11726" spans="11:12">
      <c r="K11726" s="435">
        <v>36782</v>
      </c>
      <c r="L11726" t="s">
        <v>202</v>
      </c>
    </row>
    <row r="11727" spans="11:12">
      <c r="K11727" s="435">
        <v>36783</v>
      </c>
      <c r="L11727" t="s">
        <v>202</v>
      </c>
    </row>
    <row r="11728" spans="11:12">
      <c r="K11728" s="435">
        <v>36784</v>
      </c>
      <c r="L11728" t="s">
        <v>202</v>
      </c>
    </row>
    <row r="11729" spans="11:12">
      <c r="K11729" s="435">
        <v>36785</v>
      </c>
      <c r="L11729" t="s">
        <v>202</v>
      </c>
    </row>
    <row r="11730" spans="11:12">
      <c r="K11730" s="435">
        <v>36786</v>
      </c>
      <c r="L11730" t="s">
        <v>202</v>
      </c>
    </row>
    <row r="11731" spans="11:12">
      <c r="K11731" s="435">
        <v>36790</v>
      </c>
      <c r="L11731" t="s">
        <v>202</v>
      </c>
    </row>
    <row r="11732" spans="11:12">
      <c r="K11732" s="435">
        <v>36792</v>
      </c>
      <c r="L11732" t="s">
        <v>202</v>
      </c>
    </row>
    <row r="11733" spans="11:12">
      <c r="K11733" s="435">
        <v>36793</v>
      </c>
      <c r="L11733" t="s">
        <v>202</v>
      </c>
    </row>
    <row r="11734" spans="11:12">
      <c r="K11734" s="435">
        <v>36801</v>
      </c>
      <c r="L11734" t="s">
        <v>202</v>
      </c>
    </row>
    <row r="11735" spans="11:12">
      <c r="K11735" s="435">
        <v>36804</v>
      </c>
      <c r="L11735" t="s">
        <v>202</v>
      </c>
    </row>
    <row r="11736" spans="11:12">
      <c r="K11736" s="435">
        <v>36830</v>
      </c>
      <c r="L11736" t="s">
        <v>202</v>
      </c>
    </row>
    <row r="11737" spans="11:12">
      <c r="K11737" s="435">
        <v>36832</v>
      </c>
      <c r="L11737" t="s">
        <v>202</v>
      </c>
    </row>
    <row r="11738" spans="11:12">
      <c r="K11738" s="435">
        <v>36849</v>
      </c>
      <c r="L11738" t="s">
        <v>202</v>
      </c>
    </row>
    <row r="11739" spans="11:12">
      <c r="K11739" s="435">
        <v>36850</v>
      </c>
      <c r="L11739" t="s">
        <v>202</v>
      </c>
    </row>
    <row r="11740" spans="11:12">
      <c r="K11740" s="435">
        <v>36852</v>
      </c>
      <c r="L11740" t="s">
        <v>202</v>
      </c>
    </row>
    <row r="11741" spans="11:12">
      <c r="K11741" s="435">
        <v>36853</v>
      </c>
      <c r="L11741" t="s">
        <v>202</v>
      </c>
    </row>
    <row r="11742" spans="11:12">
      <c r="K11742" s="435">
        <v>36854</v>
      </c>
      <c r="L11742" t="s">
        <v>202</v>
      </c>
    </row>
    <row r="11743" spans="11:12">
      <c r="K11743" s="435">
        <v>36855</v>
      </c>
      <c r="L11743" t="s">
        <v>202</v>
      </c>
    </row>
    <row r="11744" spans="11:12">
      <c r="K11744" s="435">
        <v>36856</v>
      </c>
      <c r="L11744" t="s">
        <v>202</v>
      </c>
    </row>
    <row r="11745" spans="11:12">
      <c r="K11745" s="435">
        <v>36858</v>
      </c>
      <c r="L11745" t="s">
        <v>202</v>
      </c>
    </row>
    <row r="11746" spans="11:12">
      <c r="K11746" s="435">
        <v>36859</v>
      </c>
      <c r="L11746" t="s">
        <v>202</v>
      </c>
    </row>
    <row r="11747" spans="11:12">
      <c r="K11747" s="435">
        <v>36860</v>
      </c>
      <c r="L11747" t="s">
        <v>202</v>
      </c>
    </row>
    <row r="11748" spans="11:12">
      <c r="K11748" s="435">
        <v>36861</v>
      </c>
      <c r="L11748" t="s">
        <v>202</v>
      </c>
    </row>
    <row r="11749" spans="11:12">
      <c r="K11749" s="435">
        <v>36862</v>
      </c>
      <c r="L11749" t="s">
        <v>202</v>
      </c>
    </row>
    <row r="11750" spans="11:12">
      <c r="K11750" s="435">
        <v>36863</v>
      </c>
      <c r="L11750" t="s">
        <v>202</v>
      </c>
    </row>
    <row r="11751" spans="11:12">
      <c r="K11751" s="435">
        <v>36865</v>
      </c>
      <c r="L11751" t="s">
        <v>202</v>
      </c>
    </row>
    <row r="11752" spans="11:12">
      <c r="K11752" s="435">
        <v>36866</v>
      </c>
      <c r="L11752" t="s">
        <v>202</v>
      </c>
    </row>
    <row r="11753" spans="11:12">
      <c r="K11753" s="435">
        <v>36867</v>
      </c>
      <c r="L11753" t="s">
        <v>202</v>
      </c>
    </row>
    <row r="11754" spans="11:12">
      <c r="K11754" s="435">
        <v>36869</v>
      </c>
      <c r="L11754" t="s">
        <v>202</v>
      </c>
    </row>
    <row r="11755" spans="11:12">
      <c r="K11755" s="435">
        <v>36870</v>
      </c>
      <c r="L11755" t="s">
        <v>202</v>
      </c>
    </row>
    <row r="11756" spans="11:12">
      <c r="K11756" s="435">
        <v>36871</v>
      </c>
      <c r="L11756" t="s">
        <v>202</v>
      </c>
    </row>
    <row r="11757" spans="11:12">
      <c r="K11757" s="435">
        <v>36874</v>
      </c>
      <c r="L11757" t="s">
        <v>202</v>
      </c>
    </row>
    <row r="11758" spans="11:12">
      <c r="K11758" s="435">
        <v>36875</v>
      </c>
      <c r="L11758" t="s">
        <v>202</v>
      </c>
    </row>
    <row r="11759" spans="11:12">
      <c r="K11759" s="435">
        <v>36877</v>
      </c>
      <c r="L11759" t="s">
        <v>202</v>
      </c>
    </row>
    <row r="11760" spans="11:12">
      <c r="K11760" s="435">
        <v>36879</v>
      </c>
      <c r="L11760" t="s">
        <v>202</v>
      </c>
    </row>
    <row r="11761" spans="11:12">
      <c r="K11761" s="435">
        <v>36901</v>
      </c>
      <c r="L11761" t="s">
        <v>202</v>
      </c>
    </row>
    <row r="11762" spans="11:12">
      <c r="K11762" s="435">
        <v>36904</v>
      </c>
      <c r="L11762" t="s">
        <v>202</v>
      </c>
    </row>
    <row r="11763" spans="11:12">
      <c r="K11763" s="435">
        <v>36907</v>
      </c>
      <c r="L11763" t="s">
        <v>202</v>
      </c>
    </row>
    <row r="11764" spans="11:12">
      <c r="K11764" s="435">
        <v>36908</v>
      </c>
      <c r="L11764" t="s">
        <v>202</v>
      </c>
    </row>
    <row r="11765" spans="11:12">
      <c r="K11765" s="435">
        <v>36910</v>
      </c>
      <c r="L11765" t="s">
        <v>202</v>
      </c>
    </row>
    <row r="11766" spans="11:12">
      <c r="K11766" s="435">
        <v>36912</v>
      </c>
      <c r="L11766" t="s">
        <v>202</v>
      </c>
    </row>
    <row r="11767" spans="11:12">
      <c r="K11767" s="435">
        <v>36913</v>
      </c>
      <c r="L11767" t="s">
        <v>202</v>
      </c>
    </row>
    <row r="11768" spans="11:12">
      <c r="K11768" s="435">
        <v>36915</v>
      </c>
      <c r="L11768" t="s">
        <v>202</v>
      </c>
    </row>
    <row r="11769" spans="11:12">
      <c r="K11769" s="435">
        <v>36916</v>
      </c>
      <c r="L11769" t="s">
        <v>202</v>
      </c>
    </row>
    <row r="11770" spans="11:12">
      <c r="K11770" s="435">
        <v>36919</v>
      </c>
      <c r="L11770" t="s">
        <v>202</v>
      </c>
    </row>
    <row r="11771" spans="11:12">
      <c r="K11771" s="435">
        <v>36921</v>
      </c>
      <c r="L11771" t="s">
        <v>202</v>
      </c>
    </row>
    <row r="11772" spans="11:12">
      <c r="K11772" s="435">
        <v>36922</v>
      </c>
      <c r="L11772" t="s">
        <v>202</v>
      </c>
    </row>
    <row r="11773" spans="11:12">
      <c r="K11773" s="435">
        <v>36925</v>
      </c>
      <c r="L11773" t="s">
        <v>202</v>
      </c>
    </row>
    <row r="11774" spans="11:12">
      <c r="K11774" s="435">
        <v>37010</v>
      </c>
      <c r="L11774" t="s">
        <v>208</v>
      </c>
    </row>
    <row r="11775" spans="11:12">
      <c r="K11775" s="435">
        <v>37012</v>
      </c>
      <c r="L11775" t="s">
        <v>208</v>
      </c>
    </row>
    <row r="11776" spans="11:12">
      <c r="K11776" s="435">
        <v>37013</v>
      </c>
      <c r="L11776" t="s">
        <v>208</v>
      </c>
    </row>
    <row r="11777" spans="11:12">
      <c r="K11777" s="435">
        <v>37014</v>
      </c>
      <c r="L11777" t="s">
        <v>208</v>
      </c>
    </row>
    <row r="11778" spans="11:12">
      <c r="K11778" s="435">
        <v>37015</v>
      </c>
      <c r="L11778" t="s">
        <v>208</v>
      </c>
    </row>
    <row r="11779" spans="11:12">
      <c r="K11779" s="435">
        <v>37016</v>
      </c>
      <c r="L11779" t="s">
        <v>208</v>
      </c>
    </row>
    <row r="11780" spans="11:12">
      <c r="K11780" s="435">
        <v>37018</v>
      </c>
      <c r="L11780" t="s">
        <v>208</v>
      </c>
    </row>
    <row r="11781" spans="11:12">
      <c r="K11781" s="435">
        <v>37019</v>
      </c>
      <c r="L11781" t="s">
        <v>208</v>
      </c>
    </row>
    <row r="11782" spans="11:12">
      <c r="K11782" s="435">
        <v>37020</v>
      </c>
      <c r="L11782" t="s">
        <v>208</v>
      </c>
    </row>
    <row r="11783" spans="11:12">
      <c r="K11783" s="435">
        <v>37022</v>
      </c>
      <c r="L11783" t="s">
        <v>208</v>
      </c>
    </row>
    <row r="11784" spans="11:12">
      <c r="K11784" s="435">
        <v>37023</v>
      </c>
      <c r="L11784" t="s">
        <v>208</v>
      </c>
    </row>
    <row r="11785" spans="11:12">
      <c r="K11785" s="435">
        <v>37025</v>
      </c>
      <c r="L11785" t="s">
        <v>208</v>
      </c>
    </row>
    <row r="11786" spans="11:12">
      <c r="K11786" s="435">
        <v>37026</v>
      </c>
      <c r="L11786" t="s">
        <v>208</v>
      </c>
    </row>
    <row r="11787" spans="11:12">
      <c r="K11787" s="435">
        <v>37027</v>
      </c>
      <c r="L11787" t="s">
        <v>208</v>
      </c>
    </row>
    <row r="11788" spans="11:12">
      <c r="K11788" s="435">
        <v>37028</v>
      </c>
      <c r="L11788" t="s">
        <v>208</v>
      </c>
    </row>
    <row r="11789" spans="11:12">
      <c r="K11789" s="435">
        <v>37029</v>
      </c>
      <c r="L11789" t="s">
        <v>208</v>
      </c>
    </row>
    <row r="11790" spans="11:12">
      <c r="K11790" s="435">
        <v>37030</v>
      </c>
      <c r="L11790" t="s">
        <v>208</v>
      </c>
    </row>
    <row r="11791" spans="11:12">
      <c r="K11791" s="435">
        <v>37031</v>
      </c>
      <c r="L11791" t="s">
        <v>208</v>
      </c>
    </row>
    <row r="11792" spans="11:12">
      <c r="K11792" s="435">
        <v>37032</v>
      </c>
      <c r="L11792" t="s">
        <v>208</v>
      </c>
    </row>
    <row r="11793" spans="11:12">
      <c r="K11793" s="435">
        <v>37033</v>
      </c>
      <c r="L11793" t="s">
        <v>208</v>
      </c>
    </row>
    <row r="11794" spans="11:12">
      <c r="K11794" s="435">
        <v>37034</v>
      </c>
      <c r="L11794" t="s">
        <v>208</v>
      </c>
    </row>
    <row r="11795" spans="11:12">
      <c r="K11795" s="435">
        <v>37035</v>
      </c>
      <c r="L11795" t="s">
        <v>208</v>
      </c>
    </row>
    <row r="11796" spans="11:12">
      <c r="K11796" s="435">
        <v>37036</v>
      </c>
      <c r="L11796" t="s">
        <v>208</v>
      </c>
    </row>
    <row r="11797" spans="11:12">
      <c r="K11797" s="435">
        <v>37037</v>
      </c>
      <c r="L11797" t="s">
        <v>208</v>
      </c>
    </row>
    <row r="11798" spans="11:12">
      <c r="K11798" s="435">
        <v>37040</v>
      </c>
      <c r="L11798" t="s">
        <v>208</v>
      </c>
    </row>
    <row r="11799" spans="11:12">
      <c r="K11799" s="435">
        <v>37042</v>
      </c>
      <c r="L11799" t="s">
        <v>208</v>
      </c>
    </row>
    <row r="11800" spans="11:12">
      <c r="K11800" s="435">
        <v>37043</v>
      </c>
      <c r="L11800" t="s">
        <v>208</v>
      </c>
    </row>
    <row r="11801" spans="11:12">
      <c r="K11801" s="435">
        <v>37046</v>
      </c>
      <c r="L11801" t="s">
        <v>208</v>
      </c>
    </row>
    <row r="11802" spans="11:12">
      <c r="K11802" s="435">
        <v>37047</v>
      </c>
      <c r="L11802" t="s">
        <v>208</v>
      </c>
    </row>
    <row r="11803" spans="11:12">
      <c r="K11803" s="435">
        <v>37048</v>
      </c>
      <c r="L11803" t="s">
        <v>208</v>
      </c>
    </row>
    <row r="11804" spans="11:12">
      <c r="K11804" s="435">
        <v>37049</v>
      </c>
      <c r="L11804" t="s">
        <v>208</v>
      </c>
    </row>
    <row r="11805" spans="11:12">
      <c r="K11805" s="435">
        <v>37050</v>
      </c>
      <c r="L11805" t="s">
        <v>208</v>
      </c>
    </row>
    <row r="11806" spans="11:12">
      <c r="K11806" s="435">
        <v>37051</v>
      </c>
      <c r="L11806" t="s">
        <v>208</v>
      </c>
    </row>
    <row r="11807" spans="11:12">
      <c r="K11807" s="435">
        <v>37052</v>
      </c>
      <c r="L11807" t="s">
        <v>208</v>
      </c>
    </row>
    <row r="11808" spans="11:12">
      <c r="K11808" s="435">
        <v>37055</v>
      </c>
      <c r="L11808" t="s">
        <v>208</v>
      </c>
    </row>
    <row r="11809" spans="11:12">
      <c r="K11809" s="435">
        <v>37057</v>
      </c>
      <c r="L11809" t="s">
        <v>208</v>
      </c>
    </row>
    <row r="11810" spans="11:12">
      <c r="K11810" s="435">
        <v>37058</v>
      </c>
      <c r="L11810" t="s">
        <v>208</v>
      </c>
    </row>
    <row r="11811" spans="11:12">
      <c r="K11811" s="435">
        <v>37059</v>
      </c>
      <c r="L11811" t="s">
        <v>208</v>
      </c>
    </row>
    <row r="11812" spans="11:12">
      <c r="K11812" s="435">
        <v>37060</v>
      </c>
      <c r="L11812" t="s">
        <v>208</v>
      </c>
    </row>
    <row r="11813" spans="11:12">
      <c r="K11813" s="435">
        <v>37061</v>
      </c>
      <c r="L11813" t="s">
        <v>208</v>
      </c>
    </row>
    <row r="11814" spans="11:12">
      <c r="K11814" s="435">
        <v>37062</v>
      </c>
      <c r="L11814" t="s">
        <v>208</v>
      </c>
    </row>
    <row r="11815" spans="11:12">
      <c r="K11815" s="435">
        <v>37064</v>
      </c>
      <c r="L11815" t="s">
        <v>208</v>
      </c>
    </row>
    <row r="11816" spans="11:12">
      <c r="K11816" s="435">
        <v>37066</v>
      </c>
      <c r="L11816" t="s">
        <v>208</v>
      </c>
    </row>
    <row r="11817" spans="11:12">
      <c r="K11817" s="435">
        <v>37067</v>
      </c>
      <c r="L11817" t="s">
        <v>208</v>
      </c>
    </row>
    <row r="11818" spans="11:12">
      <c r="K11818" s="435">
        <v>37069</v>
      </c>
      <c r="L11818" t="s">
        <v>208</v>
      </c>
    </row>
    <row r="11819" spans="11:12">
      <c r="K11819" s="435">
        <v>37072</v>
      </c>
      <c r="L11819" t="s">
        <v>208</v>
      </c>
    </row>
    <row r="11820" spans="11:12">
      <c r="K11820" s="435">
        <v>37073</v>
      </c>
      <c r="L11820" t="s">
        <v>208</v>
      </c>
    </row>
    <row r="11821" spans="11:12">
      <c r="K11821" s="435">
        <v>37074</v>
      </c>
      <c r="L11821" t="s">
        <v>208</v>
      </c>
    </row>
    <row r="11822" spans="11:12">
      <c r="K11822" s="435">
        <v>37075</v>
      </c>
      <c r="L11822" t="s">
        <v>208</v>
      </c>
    </row>
    <row r="11823" spans="11:12">
      <c r="K11823" s="435">
        <v>37076</v>
      </c>
      <c r="L11823" t="s">
        <v>208</v>
      </c>
    </row>
    <row r="11824" spans="11:12">
      <c r="K11824" s="435">
        <v>37078</v>
      </c>
      <c r="L11824" t="s">
        <v>208</v>
      </c>
    </row>
    <row r="11825" spans="11:12">
      <c r="K11825" s="435">
        <v>37079</v>
      </c>
      <c r="L11825" t="s">
        <v>208</v>
      </c>
    </row>
    <row r="11826" spans="11:12">
      <c r="K11826" s="435">
        <v>37080</v>
      </c>
      <c r="L11826" t="s">
        <v>208</v>
      </c>
    </row>
    <row r="11827" spans="11:12">
      <c r="K11827" s="435">
        <v>37082</v>
      </c>
      <c r="L11827" t="s">
        <v>208</v>
      </c>
    </row>
    <row r="11828" spans="11:12">
      <c r="K11828" s="435">
        <v>37083</v>
      </c>
      <c r="L11828" t="s">
        <v>208</v>
      </c>
    </row>
    <row r="11829" spans="11:12">
      <c r="K11829" s="435">
        <v>37085</v>
      </c>
      <c r="L11829" t="s">
        <v>208</v>
      </c>
    </row>
    <row r="11830" spans="11:12">
      <c r="K11830" s="435">
        <v>37086</v>
      </c>
      <c r="L11830" t="s">
        <v>208</v>
      </c>
    </row>
    <row r="11831" spans="11:12">
      <c r="K11831" s="435">
        <v>37087</v>
      </c>
      <c r="L11831" t="s">
        <v>208</v>
      </c>
    </row>
    <row r="11832" spans="11:12">
      <c r="K11832" s="435">
        <v>37090</v>
      </c>
      <c r="L11832" t="s">
        <v>208</v>
      </c>
    </row>
    <row r="11833" spans="11:12">
      <c r="K11833" s="435">
        <v>37091</v>
      </c>
      <c r="L11833" t="s">
        <v>208</v>
      </c>
    </row>
    <row r="11834" spans="11:12">
      <c r="K11834" s="435">
        <v>37095</v>
      </c>
      <c r="L11834" t="s">
        <v>208</v>
      </c>
    </row>
    <row r="11835" spans="11:12">
      <c r="K11835" s="435">
        <v>37096</v>
      </c>
      <c r="L11835" t="s">
        <v>202</v>
      </c>
    </row>
    <row r="11836" spans="11:12">
      <c r="K11836" s="435">
        <v>37097</v>
      </c>
      <c r="L11836" t="s">
        <v>202</v>
      </c>
    </row>
    <row r="11837" spans="11:12">
      <c r="K11837" s="435">
        <v>37098</v>
      </c>
      <c r="L11837" t="s">
        <v>208</v>
      </c>
    </row>
    <row r="11838" spans="11:12">
      <c r="K11838" s="435">
        <v>37101</v>
      </c>
      <c r="L11838" t="s">
        <v>208</v>
      </c>
    </row>
    <row r="11839" spans="11:12">
      <c r="K11839" s="435">
        <v>37110</v>
      </c>
      <c r="L11839" t="s">
        <v>208</v>
      </c>
    </row>
    <row r="11840" spans="11:12">
      <c r="K11840" s="435">
        <v>37115</v>
      </c>
      <c r="L11840" t="s">
        <v>208</v>
      </c>
    </row>
    <row r="11841" spans="11:12">
      <c r="K11841" s="435">
        <v>37118</v>
      </c>
      <c r="L11841" t="s">
        <v>208</v>
      </c>
    </row>
    <row r="11842" spans="11:12">
      <c r="K11842" s="435">
        <v>37122</v>
      </c>
      <c r="L11842" t="s">
        <v>208</v>
      </c>
    </row>
    <row r="11843" spans="11:12">
      <c r="K11843" s="435">
        <v>37127</v>
      </c>
      <c r="L11843" t="s">
        <v>208</v>
      </c>
    </row>
    <row r="11844" spans="11:12">
      <c r="K11844" s="435">
        <v>37128</v>
      </c>
      <c r="L11844" t="s">
        <v>208</v>
      </c>
    </row>
    <row r="11845" spans="11:12">
      <c r="K11845" s="435">
        <v>37129</v>
      </c>
      <c r="L11845" t="s">
        <v>208</v>
      </c>
    </row>
    <row r="11846" spans="11:12">
      <c r="K11846" s="435">
        <v>37130</v>
      </c>
      <c r="L11846" t="s">
        <v>208</v>
      </c>
    </row>
    <row r="11847" spans="11:12">
      <c r="K11847" s="435">
        <v>37132</v>
      </c>
      <c r="L11847" t="s">
        <v>208</v>
      </c>
    </row>
    <row r="11848" spans="11:12">
      <c r="K11848" s="435">
        <v>37134</v>
      </c>
      <c r="L11848" t="s">
        <v>208</v>
      </c>
    </row>
    <row r="11849" spans="11:12">
      <c r="K11849" s="435">
        <v>37135</v>
      </c>
      <c r="L11849" t="s">
        <v>208</v>
      </c>
    </row>
    <row r="11850" spans="11:12">
      <c r="K11850" s="435">
        <v>37137</v>
      </c>
      <c r="L11850" t="s">
        <v>208</v>
      </c>
    </row>
    <row r="11851" spans="11:12">
      <c r="K11851" s="435">
        <v>37138</v>
      </c>
      <c r="L11851" t="s">
        <v>208</v>
      </c>
    </row>
    <row r="11852" spans="11:12">
      <c r="K11852" s="435">
        <v>37140</v>
      </c>
      <c r="L11852" t="s">
        <v>208</v>
      </c>
    </row>
    <row r="11853" spans="11:12">
      <c r="K11853" s="435">
        <v>37141</v>
      </c>
      <c r="L11853" t="s">
        <v>208</v>
      </c>
    </row>
    <row r="11854" spans="11:12">
      <c r="K11854" s="435">
        <v>37142</v>
      </c>
      <c r="L11854" t="s">
        <v>208</v>
      </c>
    </row>
    <row r="11855" spans="11:12">
      <c r="K11855" s="435">
        <v>37143</v>
      </c>
      <c r="L11855" t="s">
        <v>208</v>
      </c>
    </row>
    <row r="11856" spans="11:12">
      <c r="K11856" s="435">
        <v>37144</v>
      </c>
      <c r="L11856" t="s">
        <v>208</v>
      </c>
    </row>
    <row r="11857" spans="11:12">
      <c r="K11857" s="435">
        <v>37145</v>
      </c>
      <c r="L11857" t="s">
        <v>208</v>
      </c>
    </row>
    <row r="11858" spans="11:12">
      <c r="K11858" s="435">
        <v>37146</v>
      </c>
      <c r="L11858" t="s">
        <v>208</v>
      </c>
    </row>
    <row r="11859" spans="11:12">
      <c r="K11859" s="435">
        <v>37148</v>
      </c>
      <c r="L11859" t="s">
        <v>208</v>
      </c>
    </row>
    <row r="11860" spans="11:12">
      <c r="K11860" s="435">
        <v>37149</v>
      </c>
      <c r="L11860" t="s">
        <v>208</v>
      </c>
    </row>
    <row r="11861" spans="11:12">
      <c r="K11861" s="435">
        <v>37150</v>
      </c>
      <c r="L11861" t="s">
        <v>208</v>
      </c>
    </row>
    <row r="11862" spans="11:12">
      <c r="K11862" s="435">
        <v>37151</v>
      </c>
      <c r="L11862" t="s">
        <v>208</v>
      </c>
    </row>
    <row r="11863" spans="11:12">
      <c r="K11863" s="435">
        <v>37153</v>
      </c>
      <c r="L11863" t="s">
        <v>208</v>
      </c>
    </row>
    <row r="11864" spans="11:12">
      <c r="K11864" s="435">
        <v>37160</v>
      </c>
      <c r="L11864" t="s">
        <v>208</v>
      </c>
    </row>
    <row r="11865" spans="11:12">
      <c r="K11865" s="435">
        <v>37165</v>
      </c>
      <c r="L11865" t="s">
        <v>208</v>
      </c>
    </row>
    <row r="11866" spans="11:12">
      <c r="K11866" s="435">
        <v>37166</v>
      </c>
      <c r="L11866" t="s">
        <v>208</v>
      </c>
    </row>
    <row r="11867" spans="11:12">
      <c r="K11867" s="435">
        <v>37167</v>
      </c>
      <c r="L11867" t="s">
        <v>208</v>
      </c>
    </row>
    <row r="11868" spans="11:12">
      <c r="K11868" s="435">
        <v>37171</v>
      </c>
      <c r="L11868" t="s">
        <v>208</v>
      </c>
    </row>
    <row r="11869" spans="11:12">
      <c r="K11869" s="435">
        <v>37172</v>
      </c>
      <c r="L11869" t="s">
        <v>208</v>
      </c>
    </row>
    <row r="11870" spans="11:12">
      <c r="K11870" s="435">
        <v>37174</v>
      </c>
      <c r="L11870" t="s">
        <v>208</v>
      </c>
    </row>
    <row r="11871" spans="11:12">
      <c r="K11871" s="435">
        <v>37175</v>
      </c>
      <c r="L11871" t="s">
        <v>208</v>
      </c>
    </row>
    <row r="11872" spans="11:12">
      <c r="K11872" s="435">
        <v>37178</v>
      </c>
      <c r="L11872" t="s">
        <v>208</v>
      </c>
    </row>
    <row r="11873" spans="11:12">
      <c r="K11873" s="435">
        <v>37179</v>
      </c>
      <c r="L11873" t="s">
        <v>208</v>
      </c>
    </row>
    <row r="11874" spans="11:12">
      <c r="K11874" s="435">
        <v>37180</v>
      </c>
      <c r="L11874" t="s">
        <v>208</v>
      </c>
    </row>
    <row r="11875" spans="11:12">
      <c r="K11875" s="435">
        <v>37181</v>
      </c>
      <c r="L11875" t="s">
        <v>208</v>
      </c>
    </row>
    <row r="11876" spans="11:12">
      <c r="K11876" s="435">
        <v>37183</v>
      </c>
      <c r="L11876" t="s">
        <v>208</v>
      </c>
    </row>
    <row r="11877" spans="11:12">
      <c r="K11877" s="435">
        <v>37184</v>
      </c>
      <c r="L11877" t="s">
        <v>208</v>
      </c>
    </row>
    <row r="11878" spans="11:12">
      <c r="K11878" s="435">
        <v>37185</v>
      </c>
      <c r="L11878" t="s">
        <v>208</v>
      </c>
    </row>
    <row r="11879" spans="11:12">
      <c r="K11879" s="435">
        <v>37186</v>
      </c>
      <c r="L11879" t="s">
        <v>208</v>
      </c>
    </row>
    <row r="11880" spans="11:12">
      <c r="K11880" s="435">
        <v>37187</v>
      </c>
      <c r="L11880" t="s">
        <v>208</v>
      </c>
    </row>
    <row r="11881" spans="11:12">
      <c r="K11881" s="435">
        <v>37188</v>
      </c>
      <c r="L11881" t="s">
        <v>208</v>
      </c>
    </row>
    <row r="11882" spans="11:12">
      <c r="K11882" s="435">
        <v>37189</v>
      </c>
      <c r="L11882" t="s">
        <v>208</v>
      </c>
    </row>
    <row r="11883" spans="11:12">
      <c r="K11883" s="435">
        <v>37190</v>
      </c>
      <c r="L11883" t="s">
        <v>208</v>
      </c>
    </row>
    <row r="11884" spans="11:12">
      <c r="K11884" s="435">
        <v>37191</v>
      </c>
      <c r="L11884" t="s">
        <v>208</v>
      </c>
    </row>
    <row r="11885" spans="11:12">
      <c r="K11885" s="435">
        <v>37201</v>
      </c>
      <c r="L11885" t="s">
        <v>208</v>
      </c>
    </row>
    <row r="11886" spans="11:12">
      <c r="K11886" s="435">
        <v>37203</v>
      </c>
      <c r="L11886" t="s">
        <v>208</v>
      </c>
    </row>
    <row r="11887" spans="11:12">
      <c r="K11887" s="435">
        <v>37204</v>
      </c>
      <c r="L11887" t="s">
        <v>208</v>
      </c>
    </row>
    <row r="11888" spans="11:12">
      <c r="K11888" s="435">
        <v>37205</v>
      </c>
      <c r="L11888" t="s">
        <v>208</v>
      </c>
    </row>
    <row r="11889" spans="11:12">
      <c r="K11889" s="435">
        <v>37206</v>
      </c>
      <c r="L11889" t="s">
        <v>208</v>
      </c>
    </row>
    <row r="11890" spans="11:12">
      <c r="K11890" s="435">
        <v>37207</v>
      </c>
      <c r="L11890" t="s">
        <v>208</v>
      </c>
    </row>
    <row r="11891" spans="11:12">
      <c r="K11891" s="435">
        <v>37208</v>
      </c>
      <c r="L11891" t="s">
        <v>208</v>
      </c>
    </row>
    <row r="11892" spans="11:12">
      <c r="K11892" s="435">
        <v>37209</v>
      </c>
      <c r="L11892" t="s">
        <v>208</v>
      </c>
    </row>
    <row r="11893" spans="11:12">
      <c r="K11893" s="435">
        <v>37210</v>
      </c>
      <c r="L11893" t="s">
        <v>208</v>
      </c>
    </row>
    <row r="11894" spans="11:12">
      <c r="K11894" s="435">
        <v>37211</v>
      </c>
      <c r="L11894" t="s">
        <v>208</v>
      </c>
    </row>
    <row r="11895" spans="11:12">
      <c r="K11895" s="435">
        <v>37212</v>
      </c>
      <c r="L11895" t="s">
        <v>208</v>
      </c>
    </row>
    <row r="11896" spans="11:12">
      <c r="K11896" s="435">
        <v>37213</v>
      </c>
      <c r="L11896" t="s">
        <v>208</v>
      </c>
    </row>
    <row r="11897" spans="11:12">
      <c r="K11897" s="435">
        <v>37214</v>
      </c>
      <c r="L11897" t="s">
        <v>208</v>
      </c>
    </row>
    <row r="11898" spans="11:12">
      <c r="K11898" s="435">
        <v>37215</v>
      </c>
      <c r="L11898" t="s">
        <v>208</v>
      </c>
    </row>
    <row r="11899" spans="11:12">
      <c r="K11899" s="435">
        <v>37216</v>
      </c>
      <c r="L11899" t="s">
        <v>208</v>
      </c>
    </row>
    <row r="11900" spans="11:12">
      <c r="K11900" s="435">
        <v>37217</v>
      </c>
      <c r="L11900" t="s">
        <v>208</v>
      </c>
    </row>
    <row r="11901" spans="11:12">
      <c r="K11901" s="435">
        <v>37218</v>
      </c>
      <c r="L11901" t="s">
        <v>208</v>
      </c>
    </row>
    <row r="11902" spans="11:12">
      <c r="K11902" s="435">
        <v>37219</v>
      </c>
      <c r="L11902" t="s">
        <v>208</v>
      </c>
    </row>
    <row r="11903" spans="11:12">
      <c r="K11903" s="435">
        <v>37220</v>
      </c>
      <c r="L11903" t="s">
        <v>208</v>
      </c>
    </row>
    <row r="11904" spans="11:12">
      <c r="K11904" s="435">
        <v>37221</v>
      </c>
      <c r="L11904" t="s">
        <v>208</v>
      </c>
    </row>
    <row r="11905" spans="11:12">
      <c r="K11905" s="435">
        <v>37228</v>
      </c>
      <c r="L11905" t="s">
        <v>208</v>
      </c>
    </row>
    <row r="11906" spans="11:12">
      <c r="K11906" s="435">
        <v>37240</v>
      </c>
      <c r="L11906" t="s">
        <v>208</v>
      </c>
    </row>
    <row r="11907" spans="11:12">
      <c r="K11907" s="435">
        <v>37243</v>
      </c>
      <c r="L11907" t="s">
        <v>208</v>
      </c>
    </row>
    <row r="11908" spans="11:12">
      <c r="K11908" s="435">
        <v>37246</v>
      </c>
      <c r="L11908" t="s">
        <v>208</v>
      </c>
    </row>
    <row r="11909" spans="11:12">
      <c r="K11909" s="435">
        <v>37301</v>
      </c>
      <c r="L11909" t="s">
        <v>208</v>
      </c>
    </row>
    <row r="11910" spans="11:12">
      <c r="K11910" s="435">
        <v>37302</v>
      </c>
      <c r="L11910" t="s">
        <v>208</v>
      </c>
    </row>
    <row r="11911" spans="11:12">
      <c r="K11911" s="435">
        <v>37303</v>
      </c>
      <c r="L11911" t="s">
        <v>208</v>
      </c>
    </row>
    <row r="11912" spans="11:12">
      <c r="K11912" s="435">
        <v>37305</v>
      </c>
      <c r="L11912" t="s">
        <v>208</v>
      </c>
    </row>
    <row r="11913" spans="11:12">
      <c r="K11913" s="435">
        <v>37306</v>
      </c>
      <c r="L11913" t="s">
        <v>208</v>
      </c>
    </row>
    <row r="11914" spans="11:12">
      <c r="K11914" s="435">
        <v>37307</v>
      </c>
      <c r="L11914" t="s">
        <v>208</v>
      </c>
    </row>
    <row r="11915" spans="11:12">
      <c r="K11915" s="435">
        <v>37308</v>
      </c>
      <c r="L11915" t="s">
        <v>208</v>
      </c>
    </row>
    <row r="11916" spans="11:12">
      <c r="K11916" s="435">
        <v>37309</v>
      </c>
      <c r="L11916" t="s">
        <v>208</v>
      </c>
    </row>
    <row r="11917" spans="11:12">
      <c r="K11917" s="435">
        <v>37310</v>
      </c>
      <c r="L11917" t="s">
        <v>208</v>
      </c>
    </row>
    <row r="11918" spans="11:12">
      <c r="K11918" s="435">
        <v>37311</v>
      </c>
      <c r="L11918" t="s">
        <v>208</v>
      </c>
    </row>
    <row r="11919" spans="11:12">
      <c r="K11919" s="435">
        <v>37312</v>
      </c>
      <c r="L11919" t="s">
        <v>208</v>
      </c>
    </row>
    <row r="11920" spans="11:12">
      <c r="K11920" s="435">
        <v>37313</v>
      </c>
      <c r="L11920" t="s">
        <v>208</v>
      </c>
    </row>
    <row r="11921" spans="11:12">
      <c r="K11921" s="435">
        <v>37315</v>
      </c>
      <c r="L11921" t="s">
        <v>208</v>
      </c>
    </row>
    <row r="11922" spans="11:12">
      <c r="K11922" s="435">
        <v>37317</v>
      </c>
      <c r="L11922" t="s">
        <v>208</v>
      </c>
    </row>
    <row r="11923" spans="11:12">
      <c r="K11923" s="435">
        <v>37318</v>
      </c>
      <c r="L11923" t="s">
        <v>208</v>
      </c>
    </row>
    <row r="11924" spans="11:12">
      <c r="K11924" s="435">
        <v>37321</v>
      </c>
      <c r="L11924" t="s">
        <v>208</v>
      </c>
    </row>
    <row r="11925" spans="11:12">
      <c r="K11925" s="435">
        <v>37322</v>
      </c>
      <c r="L11925" t="s">
        <v>208</v>
      </c>
    </row>
    <row r="11926" spans="11:12">
      <c r="K11926" s="435">
        <v>37323</v>
      </c>
      <c r="L11926" t="s">
        <v>208</v>
      </c>
    </row>
    <row r="11927" spans="11:12">
      <c r="K11927" s="435">
        <v>37324</v>
      </c>
      <c r="L11927" t="s">
        <v>208</v>
      </c>
    </row>
    <row r="11928" spans="11:12">
      <c r="K11928" s="435">
        <v>37325</v>
      </c>
      <c r="L11928" t="s">
        <v>208</v>
      </c>
    </row>
    <row r="11929" spans="11:12">
      <c r="K11929" s="435">
        <v>37326</v>
      </c>
      <c r="L11929" t="s">
        <v>208</v>
      </c>
    </row>
    <row r="11930" spans="11:12">
      <c r="K11930" s="435">
        <v>37327</v>
      </c>
      <c r="L11930" t="s">
        <v>208</v>
      </c>
    </row>
    <row r="11931" spans="11:12">
      <c r="K11931" s="435">
        <v>37328</v>
      </c>
      <c r="L11931" t="s">
        <v>208</v>
      </c>
    </row>
    <row r="11932" spans="11:12">
      <c r="K11932" s="435">
        <v>37329</v>
      </c>
      <c r="L11932" t="s">
        <v>208</v>
      </c>
    </row>
    <row r="11933" spans="11:12">
      <c r="K11933" s="435">
        <v>37330</v>
      </c>
      <c r="L11933" t="s">
        <v>208</v>
      </c>
    </row>
    <row r="11934" spans="11:12">
      <c r="K11934" s="435">
        <v>37331</v>
      </c>
      <c r="L11934" t="s">
        <v>208</v>
      </c>
    </row>
    <row r="11935" spans="11:12">
      <c r="K11935" s="435">
        <v>37332</v>
      </c>
      <c r="L11935" t="s">
        <v>208</v>
      </c>
    </row>
    <row r="11936" spans="11:12">
      <c r="K11936" s="435">
        <v>37333</v>
      </c>
      <c r="L11936" t="s">
        <v>208</v>
      </c>
    </row>
    <row r="11937" spans="11:12">
      <c r="K11937" s="435">
        <v>37334</v>
      </c>
      <c r="L11937" t="s">
        <v>208</v>
      </c>
    </row>
    <row r="11938" spans="11:12">
      <c r="K11938" s="435">
        <v>37335</v>
      </c>
      <c r="L11938" t="s">
        <v>208</v>
      </c>
    </row>
    <row r="11939" spans="11:12">
      <c r="K11939" s="435">
        <v>37336</v>
      </c>
      <c r="L11939" t="s">
        <v>208</v>
      </c>
    </row>
    <row r="11940" spans="11:12">
      <c r="K11940" s="435">
        <v>37337</v>
      </c>
      <c r="L11940" t="s">
        <v>208</v>
      </c>
    </row>
    <row r="11941" spans="11:12">
      <c r="K11941" s="435">
        <v>37338</v>
      </c>
      <c r="L11941" t="s">
        <v>208</v>
      </c>
    </row>
    <row r="11942" spans="11:12">
      <c r="K11942" s="435">
        <v>37339</v>
      </c>
      <c r="L11942" t="s">
        <v>208</v>
      </c>
    </row>
    <row r="11943" spans="11:12">
      <c r="K11943" s="435">
        <v>37340</v>
      </c>
      <c r="L11943" t="s">
        <v>208</v>
      </c>
    </row>
    <row r="11944" spans="11:12">
      <c r="K11944" s="435">
        <v>37341</v>
      </c>
      <c r="L11944" t="s">
        <v>208</v>
      </c>
    </row>
    <row r="11945" spans="11:12">
      <c r="K11945" s="435">
        <v>37342</v>
      </c>
      <c r="L11945" t="s">
        <v>208</v>
      </c>
    </row>
    <row r="11946" spans="11:12">
      <c r="K11946" s="435">
        <v>37343</v>
      </c>
      <c r="L11946" t="s">
        <v>208</v>
      </c>
    </row>
    <row r="11947" spans="11:12">
      <c r="K11947" s="435">
        <v>37345</v>
      </c>
      <c r="L11947" t="s">
        <v>202</v>
      </c>
    </row>
    <row r="11948" spans="11:12">
      <c r="K11948" s="435">
        <v>37347</v>
      </c>
      <c r="L11948" t="s">
        <v>208</v>
      </c>
    </row>
    <row r="11949" spans="11:12">
      <c r="K11949" s="435">
        <v>37348</v>
      </c>
      <c r="L11949" t="s">
        <v>202</v>
      </c>
    </row>
    <row r="11950" spans="11:12">
      <c r="K11950" s="435">
        <v>37350</v>
      </c>
      <c r="L11950" t="s">
        <v>208</v>
      </c>
    </row>
    <row r="11951" spans="11:12">
      <c r="K11951" s="435">
        <v>37351</v>
      </c>
      <c r="L11951" t="s">
        <v>208</v>
      </c>
    </row>
    <row r="11952" spans="11:12">
      <c r="K11952" s="435">
        <v>37352</v>
      </c>
      <c r="L11952" t="s">
        <v>208</v>
      </c>
    </row>
    <row r="11953" spans="11:12">
      <c r="K11953" s="435">
        <v>37353</v>
      </c>
      <c r="L11953" t="s">
        <v>208</v>
      </c>
    </row>
    <row r="11954" spans="11:12">
      <c r="K11954" s="435">
        <v>37354</v>
      </c>
      <c r="L11954" t="s">
        <v>208</v>
      </c>
    </row>
    <row r="11955" spans="11:12">
      <c r="K11955" s="435">
        <v>37355</v>
      </c>
      <c r="L11955" t="s">
        <v>208</v>
      </c>
    </row>
    <row r="11956" spans="11:12">
      <c r="K11956" s="435">
        <v>37356</v>
      </c>
      <c r="L11956" t="s">
        <v>208</v>
      </c>
    </row>
    <row r="11957" spans="11:12">
      <c r="K11957" s="435">
        <v>37357</v>
      </c>
      <c r="L11957" t="s">
        <v>208</v>
      </c>
    </row>
    <row r="11958" spans="11:12">
      <c r="K11958" s="435">
        <v>37359</v>
      </c>
      <c r="L11958" t="s">
        <v>208</v>
      </c>
    </row>
    <row r="11959" spans="11:12">
      <c r="K11959" s="435">
        <v>37360</v>
      </c>
      <c r="L11959" t="s">
        <v>208</v>
      </c>
    </row>
    <row r="11960" spans="11:12">
      <c r="K11960" s="435">
        <v>37361</v>
      </c>
      <c r="L11960" t="s">
        <v>208</v>
      </c>
    </row>
    <row r="11961" spans="11:12">
      <c r="K11961" s="435">
        <v>37362</v>
      </c>
      <c r="L11961" t="s">
        <v>208</v>
      </c>
    </row>
    <row r="11962" spans="11:12">
      <c r="K11962" s="435">
        <v>37363</v>
      </c>
      <c r="L11962" t="s">
        <v>208</v>
      </c>
    </row>
    <row r="11963" spans="11:12">
      <c r="K11963" s="435">
        <v>37365</v>
      </c>
      <c r="L11963" t="s">
        <v>208</v>
      </c>
    </row>
    <row r="11964" spans="11:12">
      <c r="K11964" s="435">
        <v>37366</v>
      </c>
      <c r="L11964" t="s">
        <v>208</v>
      </c>
    </row>
    <row r="11965" spans="11:12">
      <c r="K11965" s="435">
        <v>37367</v>
      </c>
      <c r="L11965" t="s">
        <v>208</v>
      </c>
    </row>
    <row r="11966" spans="11:12">
      <c r="K11966" s="435">
        <v>37369</v>
      </c>
      <c r="L11966" t="s">
        <v>208</v>
      </c>
    </row>
    <row r="11967" spans="11:12">
      <c r="K11967" s="435">
        <v>37370</v>
      </c>
      <c r="L11967" t="s">
        <v>208</v>
      </c>
    </row>
    <row r="11968" spans="11:12">
      <c r="K11968" s="435">
        <v>37373</v>
      </c>
      <c r="L11968" t="s">
        <v>208</v>
      </c>
    </row>
    <row r="11969" spans="11:12">
      <c r="K11969" s="435">
        <v>37374</v>
      </c>
      <c r="L11969" t="s">
        <v>208</v>
      </c>
    </row>
    <row r="11970" spans="11:12">
      <c r="K11970" s="435">
        <v>37375</v>
      </c>
      <c r="L11970" t="s">
        <v>208</v>
      </c>
    </row>
    <row r="11971" spans="11:12">
      <c r="K11971" s="435">
        <v>37376</v>
      </c>
      <c r="L11971" t="s">
        <v>208</v>
      </c>
    </row>
    <row r="11972" spans="11:12">
      <c r="K11972" s="435">
        <v>37377</v>
      </c>
      <c r="L11972" t="s">
        <v>208</v>
      </c>
    </row>
    <row r="11973" spans="11:12">
      <c r="K11973" s="435">
        <v>37379</v>
      </c>
      <c r="L11973" t="s">
        <v>208</v>
      </c>
    </row>
    <row r="11974" spans="11:12">
      <c r="K11974" s="435">
        <v>37380</v>
      </c>
      <c r="L11974" t="s">
        <v>208</v>
      </c>
    </row>
    <row r="11975" spans="11:12">
      <c r="K11975" s="435">
        <v>37381</v>
      </c>
      <c r="L11975" t="s">
        <v>208</v>
      </c>
    </row>
    <row r="11976" spans="11:12">
      <c r="K11976" s="435">
        <v>37385</v>
      </c>
      <c r="L11976" t="s">
        <v>208</v>
      </c>
    </row>
    <row r="11977" spans="11:12">
      <c r="K11977" s="435">
        <v>37387</v>
      </c>
      <c r="L11977" t="s">
        <v>208</v>
      </c>
    </row>
    <row r="11978" spans="11:12">
      <c r="K11978" s="435">
        <v>37388</v>
      </c>
      <c r="L11978" t="s">
        <v>208</v>
      </c>
    </row>
    <row r="11979" spans="11:12">
      <c r="K11979" s="435">
        <v>37391</v>
      </c>
      <c r="L11979" t="s">
        <v>208</v>
      </c>
    </row>
    <row r="11980" spans="11:12">
      <c r="K11980" s="435">
        <v>37394</v>
      </c>
      <c r="L11980" t="s">
        <v>208</v>
      </c>
    </row>
    <row r="11981" spans="11:12">
      <c r="K11981" s="435">
        <v>37396</v>
      </c>
      <c r="L11981" t="s">
        <v>208</v>
      </c>
    </row>
    <row r="11982" spans="11:12">
      <c r="K11982" s="435">
        <v>37397</v>
      </c>
      <c r="L11982" t="s">
        <v>208</v>
      </c>
    </row>
    <row r="11983" spans="11:12">
      <c r="K11983" s="435">
        <v>37398</v>
      </c>
      <c r="L11983" t="s">
        <v>208</v>
      </c>
    </row>
    <row r="11984" spans="11:12">
      <c r="K11984" s="435">
        <v>37402</v>
      </c>
      <c r="L11984" t="s">
        <v>208</v>
      </c>
    </row>
    <row r="11985" spans="11:12">
      <c r="K11985" s="435">
        <v>37403</v>
      </c>
      <c r="L11985" t="s">
        <v>208</v>
      </c>
    </row>
    <row r="11986" spans="11:12">
      <c r="K11986" s="435">
        <v>37404</v>
      </c>
      <c r="L11986" t="s">
        <v>208</v>
      </c>
    </row>
    <row r="11987" spans="11:12">
      <c r="K11987" s="435">
        <v>37405</v>
      </c>
      <c r="L11987" t="s">
        <v>208</v>
      </c>
    </row>
    <row r="11988" spans="11:12">
      <c r="K11988" s="435">
        <v>37406</v>
      </c>
      <c r="L11988" t="s">
        <v>208</v>
      </c>
    </row>
    <row r="11989" spans="11:12">
      <c r="K11989" s="435">
        <v>37407</v>
      </c>
      <c r="L11989" t="s">
        <v>208</v>
      </c>
    </row>
    <row r="11990" spans="11:12">
      <c r="K11990" s="435">
        <v>37408</v>
      </c>
      <c r="L11990" t="s">
        <v>208</v>
      </c>
    </row>
    <row r="11991" spans="11:12">
      <c r="K11991" s="435">
        <v>37409</v>
      </c>
      <c r="L11991" t="s">
        <v>208</v>
      </c>
    </row>
    <row r="11992" spans="11:12">
      <c r="K11992" s="435">
        <v>37410</v>
      </c>
      <c r="L11992" t="s">
        <v>208</v>
      </c>
    </row>
    <row r="11993" spans="11:12">
      <c r="K11993" s="435">
        <v>37411</v>
      </c>
      <c r="L11993" t="s">
        <v>208</v>
      </c>
    </row>
    <row r="11994" spans="11:12">
      <c r="K11994" s="435">
        <v>37412</v>
      </c>
      <c r="L11994" t="s">
        <v>208</v>
      </c>
    </row>
    <row r="11995" spans="11:12">
      <c r="K11995" s="435">
        <v>37415</v>
      </c>
      <c r="L11995" t="s">
        <v>208</v>
      </c>
    </row>
    <row r="11996" spans="11:12">
      <c r="K11996" s="435">
        <v>37416</v>
      </c>
      <c r="L11996" t="s">
        <v>208</v>
      </c>
    </row>
    <row r="11997" spans="11:12">
      <c r="K11997" s="435">
        <v>37419</v>
      </c>
      <c r="L11997" t="s">
        <v>208</v>
      </c>
    </row>
    <row r="11998" spans="11:12">
      <c r="K11998" s="435">
        <v>37421</v>
      </c>
      <c r="L11998" t="s">
        <v>208</v>
      </c>
    </row>
    <row r="11999" spans="11:12">
      <c r="K11999" s="435">
        <v>37601</v>
      </c>
      <c r="L11999" t="s">
        <v>208</v>
      </c>
    </row>
    <row r="12000" spans="11:12">
      <c r="K12000" s="435">
        <v>37604</v>
      </c>
      <c r="L12000" t="s">
        <v>208</v>
      </c>
    </row>
    <row r="12001" spans="11:12">
      <c r="K12001" s="435">
        <v>37614</v>
      </c>
      <c r="L12001" t="s">
        <v>208</v>
      </c>
    </row>
    <row r="12002" spans="11:12">
      <c r="K12002" s="435">
        <v>37615</v>
      </c>
      <c r="L12002" t="s">
        <v>208</v>
      </c>
    </row>
    <row r="12003" spans="11:12">
      <c r="K12003" s="435">
        <v>37616</v>
      </c>
      <c r="L12003" t="s">
        <v>208</v>
      </c>
    </row>
    <row r="12004" spans="11:12">
      <c r="K12004" s="435">
        <v>37617</v>
      </c>
      <c r="L12004" t="s">
        <v>208</v>
      </c>
    </row>
    <row r="12005" spans="11:12">
      <c r="K12005" s="435">
        <v>37618</v>
      </c>
      <c r="L12005" t="s">
        <v>208</v>
      </c>
    </row>
    <row r="12006" spans="11:12">
      <c r="K12006" s="435">
        <v>37620</v>
      </c>
      <c r="L12006" t="s">
        <v>208</v>
      </c>
    </row>
    <row r="12007" spans="11:12">
      <c r="K12007" s="435">
        <v>37640</v>
      </c>
      <c r="L12007" t="s">
        <v>208</v>
      </c>
    </row>
    <row r="12008" spans="11:12">
      <c r="K12008" s="435">
        <v>37641</v>
      </c>
      <c r="L12008" t="s">
        <v>208</v>
      </c>
    </row>
    <row r="12009" spans="11:12">
      <c r="K12009" s="435">
        <v>37642</v>
      </c>
      <c r="L12009" t="s">
        <v>208</v>
      </c>
    </row>
    <row r="12010" spans="11:12">
      <c r="K12010" s="435">
        <v>37643</v>
      </c>
      <c r="L12010" t="s">
        <v>208</v>
      </c>
    </row>
    <row r="12011" spans="11:12">
      <c r="K12011" s="435">
        <v>37645</v>
      </c>
      <c r="L12011" t="s">
        <v>208</v>
      </c>
    </row>
    <row r="12012" spans="11:12">
      <c r="K12012" s="435">
        <v>37650</v>
      </c>
      <c r="L12012" t="s">
        <v>208</v>
      </c>
    </row>
    <row r="12013" spans="11:12">
      <c r="K12013" s="435">
        <v>37656</v>
      </c>
      <c r="L12013" t="s">
        <v>208</v>
      </c>
    </row>
    <row r="12014" spans="11:12">
      <c r="K12014" s="435">
        <v>37657</v>
      </c>
      <c r="L12014" t="s">
        <v>208</v>
      </c>
    </row>
    <row r="12015" spans="11:12">
      <c r="K12015" s="435">
        <v>37658</v>
      </c>
      <c r="L12015" t="s">
        <v>208</v>
      </c>
    </row>
    <row r="12016" spans="11:12">
      <c r="K12016" s="435">
        <v>37659</v>
      </c>
      <c r="L12016" t="s">
        <v>208</v>
      </c>
    </row>
    <row r="12017" spans="11:12">
      <c r="K12017" s="435">
        <v>37660</v>
      </c>
      <c r="L12017" t="s">
        <v>208</v>
      </c>
    </row>
    <row r="12018" spans="11:12">
      <c r="K12018" s="435">
        <v>37663</v>
      </c>
      <c r="L12018" t="s">
        <v>208</v>
      </c>
    </row>
    <row r="12019" spans="11:12">
      <c r="K12019" s="435">
        <v>37664</v>
      </c>
      <c r="L12019" t="s">
        <v>208</v>
      </c>
    </row>
    <row r="12020" spans="11:12">
      <c r="K12020" s="435">
        <v>37665</v>
      </c>
      <c r="L12020" t="s">
        <v>208</v>
      </c>
    </row>
    <row r="12021" spans="11:12">
      <c r="K12021" s="435">
        <v>37680</v>
      </c>
      <c r="L12021" t="s">
        <v>208</v>
      </c>
    </row>
    <row r="12022" spans="11:12">
      <c r="K12022" s="435">
        <v>37681</v>
      </c>
      <c r="L12022" t="s">
        <v>208</v>
      </c>
    </row>
    <row r="12023" spans="11:12">
      <c r="K12023" s="435">
        <v>37682</v>
      </c>
      <c r="L12023" t="s">
        <v>208</v>
      </c>
    </row>
    <row r="12024" spans="11:12">
      <c r="K12024" s="435">
        <v>37683</v>
      </c>
      <c r="L12024" t="s">
        <v>208</v>
      </c>
    </row>
    <row r="12025" spans="11:12">
      <c r="K12025" s="435">
        <v>37686</v>
      </c>
      <c r="L12025" t="s">
        <v>208</v>
      </c>
    </row>
    <row r="12026" spans="11:12">
      <c r="K12026" s="435">
        <v>37687</v>
      </c>
      <c r="L12026" t="s">
        <v>208</v>
      </c>
    </row>
    <row r="12027" spans="11:12">
      <c r="K12027" s="435">
        <v>37688</v>
      </c>
      <c r="L12027" t="s">
        <v>208</v>
      </c>
    </row>
    <row r="12028" spans="11:12">
      <c r="K12028" s="435">
        <v>37690</v>
      </c>
      <c r="L12028" t="s">
        <v>208</v>
      </c>
    </row>
    <row r="12029" spans="11:12">
      <c r="K12029" s="435">
        <v>37691</v>
      </c>
      <c r="L12029" t="s">
        <v>208</v>
      </c>
    </row>
    <row r="12030" spans="11:12">
      <c r="K12030" s="435">
        <v>37692</v>
      </c>
      <c r="L12030" t="s">
        <v>208</v>
      </c>
    </row>
    <row r="12031" spans="11:12">
      <c r="K12031" s="435">
        <v>37694</v>
      </c>
      <c r="L12031" t="s">
        <v>208</v>
      </c>
    </row>
    <row r="12032" spans="11:12">
      <c r="K12032" s="435">
        <v>37701</v>
      </c>
      <c r="L12032" t="s">
        <v>208</v>
      </c>
    </row>
    <row r="12033" spans="11:12">
      <c r="K12033" s="435">
        <v>37705</v>
      </c>
      <c r="L12033" t="s">
        <v>208</v>
      </c>
    </row>
    <row r="12034" spans="11:12">
      <c r="K12034" s="435">
        <v>37708</v>
      </c>
      <c r="L12034" t="s">
        <v>208</v>
      </c>
    </row>
    <row r="12035" spans="11:12">
      <c r="K12035" s="435">
        <v>37709</v>
      </c>
      <c r="L12035" t="s">
        <v>208</v>
      </c>
    </row>
    <row r="12036" spans="11:12">
      <c r="K12036" s="435">
        <v>37710</v>
      </c>
      <c r="L12036" t="s">
        <v>208</v>
      </c>
    </row>
    <row r="12037" spans="11:12">
      <c r="K12037" s="435">
        <v>37711</v>
      </c>
      <c r="L12037" t="s">
        <v>208</v>
      </c>
    </row>
    <row r="12038" spans="11:12">
      <c r="K12038" s="435">
        <v>37713</v>
      </c>
      <c r="L12038" t="s">
        <v>208</v>
      </c>
    </row>
    <row r="12039" spans="11:12">
      <c r="K12039" s="435">
        <v>37714</v>
      </c>
      <c r="L12039" t="s">
        <v>208</v>
      </c>
    </row>
    <row r="12040" spans="11:12">
      <c r="K12040" s="435">
        <v>37715</v>
      </c>
      <c r="L12040" t="s">
        <v>208</v>
      </c>
    </row>
    <row r="12041" spans="11:12">
      <c r="K12041" s="435">
        <v>37716</v>
      </c>
      <c r="L12041" t="s">
        <v>208</v>
      </c>
    </row>
    <row r="12042" spans="11:12">
      <c r="K12042" s="435">
        <v>37719</v>
      </c>
      <c r="L12042" t="s">
        <v>208</v>
      </c>
    </row>
    <row r="12043" spans="11:12">
      <c r="K12043" s="435">
        <v>37721</v>
      </c>
      <c r="L12043" t="s">
        <v>208</v>
      </c>
    </row>
    <row r="12044" spans="11:12">
      <c r="K12044" s="435">
        <v>37722</v>
      </c>
      <c r="L12044" t="s">
        <v>208</v>
      </c>
    </row>
    <row r="12045" spans="11:12">
      <c r="K12045" s="435">
        <v>37723</v>
      </c>
      <c r="L12045" t="s">
        <v>208</v>
      </c>
    </row>
    <row r="12046" spans="11:12">
      <c r="K12046" s="435">
        <v>37724</v>
      </c>
      <c r="L12046" t="s">
        <v>208</v>
      </c>
    </row>
    <row r="12047" spans="11:12">
      <c r="K12047" s="435">
        <v>37725</v>
      </c>
      <c r="L12047" t="s">
        <v>208</v>
      </c>
    </row>
    <row r="12048" spans="11:12">
      <c r="K12048" s="435">
        <v>37726</v>
      </c>
      <c r="L12048" t="s">
        <v>208</v>
      </c>
    </row>
    <row r="12049" spans="11:12">
      <c r="K12049" s="435">
        <v>37727</v>
      </c>
      <c r="L12049" t="s">
        <v>208</v>
      </c>
    </row>
    <row r="12050" spans="11:12">
      <c r="K12050" s="435">
        <v>37729</v>
      </c>
      <c r="L12050" t="s">
        <v>208</v>
      </c>
    </row>
    <row r="12051" spans="11:12">
      <c r="K12051" s="435">
        <v>37730</v>
      </c>
      <c r="L12051" t="s">
        <v>208</v>
      </c>
    </row>
    <row r="12052" spans="11:12">
      <c r="K12052" s="435">
        <v>37731</v>
      </c>
      <c r="L12052" t="s">
        <v>208</v>
      </c>
    </row>
    <row r="12053" spans="11:12">
      <c r="K12053" s="435">
        <v>37732</v>
      </c>
      <c r="L12053" t="s">
        <v>208</v>
      </c>
    </row>
    <row r="12054" spans="11:12">
      <c r="K12054" s="435">
        <v>37733</v>
      </c>
      <c r="L12054" t="s">
        <v>208</v>
      </c>
    </row>
    <row r="12055" spans="11:12">
      <c r="K12055" s="435">
        <v>37737</v>
      </c>
      <c r="L12055" t="s">
        <v>208</v>
      </c>
    </row>
    <row r="12056" spans="11:12">
      <c r="K12056" s="435">
        <v>37738</v>
      </c>
      <c r="L12056" t="s">
        <v>208</v>
      </c>
    </row>
    <row r="12057" spans="11:12">
      <c r="K12057" s="435">
        <v>37742</v>
      </c>
      <c r="L12057" t="s">
        <v>208</v>
      </c>
    </row>
    <row r="12058" spans="11:12">
      <c r="K12058" s="435">
        <v>37743</v>
      </c>
      <c r="L12058" t="s">
        <v>208</v>
      </c>
    </row>
    <row r="12059" spans="11:12">
      <c r="K12059" s="435">
        <v>37745</v>
      </c>
      <c r="L12059" t="s">
        <v>208</v>
      </c>
    </row>
    <row r="12060" spans="11:12">
      <c r="K12060" s="435">
        <v>37748</v>
      </c>
      <c r="L12060" t="s">
        <v>208</v>
      </c>
    </row>
    <row r="12061" spans="11:12">
      <c r="K12061" s="435">
        <v>37752</v>
      </c>
      <c r="L12061" t="s">
        <v>208</v>
      </c>
    </row>
    <row r="12062" spans="11:12">
      <c r="K12062" s="435">
        <v>37753</v>
      </c>
      <c r="L12062" t="s">
        <v>208</v>
      </c>
    </row>
    <row r="12063" spans="11:12">
      <c r="K12063" s="435">
        <v>37754</v>
      </c>
      <c r="L12063" t="s">
        <v>208</v>
      </c>
    </row>
    <row r="12064" spans="11:12">
      <c r="K12064" s="435">
        <v>37755</v>
      </c>
      <c r="L12064" t="s">
        <v>208</v>
      </c>
    </row>
    <row r="12065" spans="11:12">
      <c r="K12065" s="435">
        <v>37756</v>
      </c>
      <c r="L12065" t="s">
        <v>208</v>
      </c>
    </row>
    <row r="12066" spans="11:12">
      <c r="K12066" s="435">
        <v>37757</v>
      </c>
      <c r="L12066" t="s">
        <v>208</v>
      </c>
    </row>
    <row r="12067" spans="11:12">
      <c r="K12067" s="435">
        <v>37760</v>
      </c>
      <c r="L12067" t="s">
        <v>208</v>
      </c>
    </row>
    <row r="12068" spans="11:12">
      <c r="K12068" s="435">
        <v>37762</v>
      </c>
      <c r="L12068" t="s">
        <v>208</v>
      </c>
    </row>
    <row r="12069" spans="11:12">
      <c r="K12069" s="435">
        <v>37763</v>
      </c>
      <c r="L12069" t="s">
        <v>208</v>
      </c>
    </row>
    <row r="12070" spans="11:12">
      <c r="K12070" s="435">
        <v>37764</v>
      </c>
      <c r="L12070" t="s">
        <v>208</v>
      </c>
    </row>
    <row r="12071" spans="11:12">
      <c r="K12071" s="435">
        <v>37765</v>
      </c>
      <c r="L12071" t="s">
        <v>208</v>
      </c>
    </row>
    <row r="12072" spans="11:12">
      <c r="K12072" s="435">
        <v>37766</v>
      </c>
      <c r="L12072" t="s">
        <v>208</v>
      </c>
    </row>
    <row r="12073" spans="11:12">
      <c r="K12073" s="435">
        <v>37769</v>
      </c>
      <c r="L12073" t="s">
        <v>208</v>
      </c>
    </row>
    <row r="12074" spans="11:12">
      <c r="K12074" s="435">
        <v>37770</v>
      </c>
      <c r="L12074" t="s">
        <v>208</v>
      </c>
    </row>
    <row r="12075" spans="11:12">
      <c r="K12075" s="435">
        <v>37771</v>
      </c>
      <c r="L12075" t="s">
        <v>208</v>
      </c>
    </row>
    <row r="12076" spans="11:12">
      <c r="K12076" s="435">
        <v>37772</v>
      </c>
      <c r="L12076" t="s">
        <v>208</v>
      </c>
    </row>
    <row r="12077" spans="11:12">
      <c r="K12077" s="435">
        <v>37774</v>
      </c>
      <c r="L12077" t="s">
        <v>208</v>
      </c>
    </row>
    <row r="12078" spans="11:12">
      <c r="K12078" s="435">
        <v>37777</v>
      </c>
      <c r="L12078" t="s">
        <v>208</v>
      </c>
    </row>
    <row r="12079" spans="11:12">
      <c r="K12079" s="435">
        <v>37779</v>
      </c>
      <c r="L12079" t="s">
        <v>208</v>
      </c>
    </row>
    <row r="12080" spans="11:12">
      <c r="K12080" s="435">
        <v>37801</v>
      </c>
      <c r="L12080" t="s">
        <v>208</v>
      </c>
    </row>
    <row r="12081" spans="11:12">
      <c r="K12081" s="435">
        <v>37803</v>
      </c>
      <c r="L12081" t="s">
        <v>208</v>
      </c>
    </row>
    <row r="12082" spans="11:12">
      <c r="K12082" s="435">
        <v>37804</v>
      </c>
      <c r="L12082" t="s">
        <v>208</v>
      </c>
    </row>
    <row r="12083" spans="11:12">
      <c r="K12083" s="435">
        <v>37806</v>
      </c>
      <c r="L12083" t="s">
        <v>208</v>
      </c>
    </row>
    <row r="12084" spans="11:12">
      <c r="K12084" s="435">
        <v>37807</v>
      </c>
      <c r="L12084" t="s">
        <v>208</v>
      </c>
    </row>
    <row r="12085" spans="11:12">
      <c r="K12085" s="435">
        <v>37809</v>
      </c>
      <c r="L12085" t="s">
        <v>208</v>
      </c>
    </row>
    <row r="12086" spans="11:12">
      <c r="K12086" s="435">
        <v>37810</v>
      </c>
      <c r="L12086" t="s">
        <v>208</v>
      </c>
    </row>
    <row r="12087" spans="11:12">
      <c r="K12087" s="435">
        <v>37811</v>
      </c>
      <c r="L12087" t="s">
        <v>208</v>
      </c>
    </row>
    <row r="12088" spans="11:12">
      <c r="K12088" s="435">
        <v>37813</v>
      </c>
      <c r="L12088" t="s">
        <v>208</v>
      </c>
    </row>
    <row r="12089" spans="11:12">
      <c r="K12089" s="435">
        <v>37814</v>
      </c>
      <c r="L12089" t="s">
        <v>208</v>
      </c>
    </row>
    <row r="12090" spans="11:12">
      <c r="K12090" s="435">
        <v>37818</v>
      </c>
      <c r="L12090" t="s">
        <v>208</v>
      </c>
    </row>
    <row r="12091" spans="11:12">
      <c r="K12091" s="435">
        <v>37819</v>
      </c>
      <c r="L12091" t="s">
        <v>208</v>
      </c>
    </row>
    <row r="12092" spans="11:12">
      <c r="K12092" s="435">
        <v>37820</v>
      </c>
      <c r="L12092" t="s">
        <v>208</v>
      </c>
    </row>
    <row r="12093" spans="11:12">
      <c r="K12093" s="435">
        <v>37821</v>
      </c>
      <c r="L12093" t="s">
        <v>208</v>
      </c>
    </row>
    <row r="12094" spans="11:12">
      <c r="K12094" s="435">
        <v>37825</v>
      </c>
      <c r="L12094" t="s">
        <v>208</v>
      </c>
    </row>
    <row r="12095" spans="11:12">
      <c r="K12095" s="435">
        <v>37826</v>
      </c>
      <c r="L12095" t="s">
        <v>208</v>
      </c>
    </row>
    <row r="12096" spans="11:12">
      <c r="K12096" s="435">
        <v>37828</v>
      </c>
      <c r="L12096" t="s">
        <v>208</v>
      </c>
    </row>
    <row r="12097" spans="11:12">
      <c r="K12097" s="435">
        <v>37829</v>
      </c>
      <c r="L12097" t="s">
        <v>208</v>
      </c>
    </row>
    <row r="12098" spans="11:12">
      <c r="K12098" s="435">
        <v>37830</v>
      </c>
      <c r="L12098" t="s">
        <v>208</v>
      </c>
    </row>
    <row r="12099" spans="11:12">
      <c r="K12099" s="435">
        <v>37840</v>
      </c>
      <c r="L12099" t="s">
        <v>208</v>
      </c>
    </row>
    <row r="12100" spans="11:12">
      <c r="K12100" s="435">
        <v>37841</v>
      </c>
      <c r="L12100" t="s">
        <v>208</v>
      </c>
    </row>
    <row r="12101" spans="11:12">
      <c r="K12101" s="435">
        <v>37843</v>
      </c>
      <c r="L12101" t="s">
        <v>208</v>
      </c>
    </row>
    <row r="12102" spans="11:12">
      <c r="K12102" s="435">
        <v>37845</v>
      </c>
      <c r="L12102" t="s">
        <v>208</v>
      </c>
    </row>
    <row r="12103" spans="11:12">
      <c r="K12103" s="435">
        <v>37846</v>
      </c>
      <c r="L12103" t="s">
        <v>208</v>
      </c>
    </row>
    <row r="12104" spans="11:12">
      <c r="K12104" s="435">
        <v>37847</v>
      </c>
      <c r="L12104" t="s">
        <v>208</v>
      </c>
    </row>
    <row r="12105" spans="11:12">
      <c r="K12105" s="435">
        <v>37848</v>
      </c>
      <c r="L12105" t="s">
        <v>208</v>
      </c>
    </row>
    <row r="12106" spans="11:12">
      <c r="K12106" s="435">
        <v>37849</v>
      </c>
      <c r="L12106" t="s">
        <v>208</v>
      </c>
    </row>
    <row r="12107" spans="11:12">
      <c r="K12107" s="435">
        <v>37851</v>
      </c>
      <c r="L12107" t="s">
        <v>208</v>
      </c>
    </row>
    <row r="12108" spans="11:12">
      <c r="K12108" s="435">
        <v>37852</v>
      </c>
      <c r="L12108" t="s">
        <v>208</v>
      </c>
    </row>
    <row r="12109" spans="11:12">
      <c r="K12109" s="435">
        <v>37853</v>
      </c>
      <c r="L12109" t="s">
        <v>208</v>
      </c>
    </row>
    <row r="12110" spans="11:12">
      <c r="K12110" s="435">
        <v>37854</v>
      </c>
      <c r="L12110" t="s">
        <v>208</v>
      </c>
    </row>
    <row r="12111" spans="11:12">
      <c r="K12111" s="435">
        <v>37857</v>
      </c>
      <c r="L12111" t="s">
        <v>208</v>
      </c>
    </row>
    <row r="12112" spans="11:12">
      <c r="K12112" s="435">
        <v>37860</v>
      </c>
      <c r="L12112" t="s">
        <v>208</v>
      </c>
    </row>
    <row r="12113" spans="11:12">
      <c r="K12113" s="435">
        <v>37861</v>
      </c>
      <c r="L12113" t="s">
        <v>208</v>
      </c>
    </row>
    <row r="12114" spans="11:12">
      <c r="K12114" s="435">
        <v>37862</v>
      </c>
      <c r="L12114" t="s">
        <v>208</v>
      </c>
    </row>
    <row r="12115" spans="11:12">
      <c r="K12115" s="435">
        <v>37863</v>
      </c>
      <c r="L12115" t="s">
        <v>208</v>
      </c>
    </row>
    <row r="12116" spans="11:12">
      <c r="K12116" s="435">
        <v>37865</v>
      </c>
      <c r="L12116" t="s">
        <v>208</v>
      </c>
    </row>
    <row r="12117" spans="11:12">
      <c r="K12117" s="435">
        <v>37866</v>
      </c>
      <c r="L12117" t="s">
        <v>208</v>
      </c>
    </row>
    <row r="12118" spans="11:12">
      <c r="K12118" s="435">
        <v>37869</v>
      </c>
      <c r="L12118" t="s">
        <v>208</v>
      </c>
    </row>
    <row r="12119" spans="11:12">
      <c r="K12119" s="435">
        <v>37870</v>
      </c>
      <c r="L12119" t="s">
        <v>208</v>
      </c>
    </row>
    <row r="12120" spans="11:12">
      <c r="K12120" s="435">
        <v>37871</v>
      </c>
      <c r="L12120" t="s">
        <v>208</v>
      </c>
    </row>
    <row r="12121" spans="11:12">
      <c r="K12121" s="435">
        <v>37872</v>
      </c>
      <c r="L12121" t="s">
        <v>208</v>
      </c>
    </row>
    <row r="12122" spans="11:12">
      <c r="K12122" s="435">
        <v>37873</v>
      </c>
      <c r="L12122" t="s">
        <v>208</v>
      </c>
    </row>
    <row r="12123" spans="11:12">
      <c r="K12123" s="435">
        <v>37874</v>
      </c>
      <c r="L12123" t="s">
        <v>208</v>
      </c>
    </row>
    <row r="12124" spans="11:12">
      <c r="K12124" s="435">
        <v>37876</v>
      </c>
      <c r="L12124" t="s">
        <v>208</v>
      </c>
    </row>
    <row r="12125" spans="11:12">
      <c r="K12125" s="435">
        <v>37877</v>
      </c>
      <c r="L12125" t="s">
        <v>208</v>
      </c>
    </row>
    <row r="12126" spans="11:12">
      <c r="K12126" s="435">
        <v>37878</v>
      </c>
      <c r="L12126" t="s">
        <v>208</v>
      </c>
    </row>
    <row r="12127" spans="11:12">
      <c r="K12127" s="435">
        <v>37879</v>
      </c>
      <c r="L12127" t="s">
        <v>208</v>
      </c>
    </row>
    <row r="12128" spans="11:12">
      <c r="K12128" s="435">
        <v>37880</v>
      </c>
      <c r="L12128" t="s">
        <v>208</v>
      </c>
    </row>
    <row r="12129" spans="11:12">
      <c r="K12129" s="435">
        <v>37881</v>
      </c>
      <c r="L12129" t="s">
        <v>208</v>
      </c>
    </row>
    <row r="12130" spans="11:12">
      <c r="K12130" s="435">
        <v>37882</v>
      </c>
      <c r="L12130" t="s">
        <v>208</v>
      </c>
    </row>
    <row r="12131" spans="11:12">
      <c r="K12131" s="435">
        <v>37885</v>
      </c>
      <c r="L12131" t="s">
        <v>208</v>
      </c>
    </row>
    <row r="12132" spans="11:12">
      <c r="K12132" s="435">
        <v>37886</v>
      </c>
      <c r="L12132" t="s">
        <v>208</v>
      </c>
    </row>
    <row r="12133" spans="11:12">
      <c r="K12133" s="435">
        <v>37887</v>
      </c>
      <c r="L12133" t="s">
        <v>208</v>
      </c>
    </row>
    <row r="12134" spans="11:12">
      <c r="K12134" s="435">
        <v>37888</v>
      </c>
      <c r="L12134" t="s">
        <v>208</v>
      </c>
    </row>
    <row r="12135" spans="11:12">
      <c r="K12135" s="435">
        <v>37890</v>
      </c>
      <c r="L12135" t="s">
        <v>208</v>
      </c>
    </row>
    <row r="12136" spans="11:12">
      <c r="K12136" s="435">
        <v>37891</v>
      </c>
      <c r="L12136" t="s">
        <v>208</v>
      </c>
    </row>
    <row r="12137" spans="11:12">
      <c r="K12137" s="435">
        <v>37892</v>
      </c>
      <c r="L12137" t="s">
        <v>208</v>
      </c>
    </row>
    <row r="12138" spans="11:12">
      <c r="K12138" s="435">
        <v>37902</v>
      </c>
      <c r="L12138" t="s">
        <v>208</v>
      </c>
    </row>
    <row r="12139" spans="11:12">
      <c r="K12139" s="435">
        <v>37909</v>
      </c>
      <c r="L12139" t="s">
        <v>208</v>
      </c>
    </row>
    <row r="12140" spans="11:12">
      <c r="K12140" s="435">
        <v>37912</v>
      </c>
      <c r="L12140" t="s">
        <v>208</v>
      </c>
    </row>
    <row r="12141" spans="11:12">
      <c r="K12141" s="435">
        <v>37914</v>
      </c>
      <c r="L12141" t="s">
        <v>208</v>
      </c>
    </row>
    <row r="12142" spans="11:12">
      <c r="K12142" s="435">
        <v>37915</v>
      </c>
      <c r="L12142" t="s">
        <v>208</v>
      </c>
    </row>
    <row r="12143" spans="11:12">
      <c r="K12143" s="435">
        <v>37916</v>
      </c>
      <c r="L12143" t="s">
        <v>208</v>
      </c>
    </row>
    <row r="12144" spans="11:12">
      <c r="K12144" s="435">
        <v>37917</v>
      </c>
      <c r="L12144" t="s">
        <v>208</v>
      </c>
    </row>
    <row r="12145" spans="11:12">
      <c r="K12145" s="435">
        <v>37918</v>
      </c>
      <c r="L12145" t="s">
        <v>208</v>
      </c>
    </row>
    <row r="12146" spans="11:12">
      <c r="K12146" s="435">
        <v>37919</v>
      </c>
      <c r="L12146" t="s">
        <v>208</v>
      </c>
    </row>
    <row r="12147" spans="11:12">
      <c r="K12147" s="435">
        <v>37920</v>
      </c>
      <c r="L12147" t="s">
        <v>208</v>
      </c>
    </row>
    <row r="12148" spans="11:12">
      <c r="K12148" s="435">
        <v>37921</v>
      </c>
      <c r="L12148" t="s">
        <v>208</v>
      </c>
    </row>
    <row r="12149" spans="11:12">
      <c r="K12149" s="435">
        <v>37922</v>
      </c>
      <c r="L12149" t="s">
        <v>208</v>
      </c>
    </row>
    <row r="12150" spans="11:12">
      <c r="K12150" s="435">
        <v>37923</v>
      </c>
      <c r="L12150" t="s">
        <v>208</v>
      </c>
    </row>
    <row r="12151" spans="11:12">
      <c r="K12151" s="435">
        <v>37924</v>
      </c>
      <c r="L12151" t="s">
        <v>208</v>
      </c>
    </row>
    <row r="12152" spans="11:12">
      <c r="K12152" s="435">
        <v>37931</v>
      </c>
      <c r="L12152" t="s">
        <v>208</v>
      </c>
    </row>
    <row r="12153" spans="11:12">
      <c r="K12153" s="435">
        <v>37932</v>
      </c>
      <c r="L12153" t="s">
        <v>208</v>
      </c>
    </row>
    <row r="12154" spans="11:12">
      <c r="K12154" s="435">
        <v>37934</v>
      </c>
      <c r="L12154" t="s">
        <v>208</v>
      </c>
    </row>
    <row r="12155" spans="11:12">
      <c r="K12155" s="435">
        <v>37938</v>
      </c>
      <c r="L12155" t="s">
        <v>208</v>
      </c>
    </row>
    <row r="12156" spans="11:12">
      <c r="K12156" s="435">
        <v>38001</v>
      </c>
      <c r="L12156" t="s">
        <v>202</v>
      </c>
    </row>
    <row r="12157" spans="11:12">
      <c r="K12157" s="435">
        <v>38002</v>
      </c>
      <c r="L12157" t="s">
        <v>202</v>
      </c>
    </row>
    <row r="12158" spans="11:12">
      <c r="K12158" s="435">
        <v>38004</v>
      </c>
      <c r="L12158" t="s">
        <v>202</v>
      </c>
    </row>
    <row r="12159" spans="11:12">
      <c r="K12159" s="435">
        <v>38006</v>
      </c>
      <c r="L12159" t="s">
        <v>202</v>
      </c>
    </row>
    <row r="12160" spans="11:12">
      <c r="K12160" s="435">
        <v>38007</v>
      </c>
      <c r="L12160" t="s">
        <v>202</v>
      </c>
    </row>
    <row r="12161" spans="11:12">
      <c r="K12161" s="435">
        <v>38008</v>
      </c>
      <c r="L12161" t="s">
        <v>202</v>
      </c>
    </row>
    <row r="12162" spans="11:12">
      <c r="K12162" s="435">
        <v>38011</v>
      </c>
      <c r="L12162" t="s">
        <v>202</v>
      </c>
    </row>
    <row r="12163" spans="11:12">
      <c r="K12163" s="435">
        <v>38012</v>
      </c>
      <c r="L12163" t="s">
        <v>202</v>
      </c>
    </row>
    <row r="12164" spans="11:12">
      <c r="K12164" s="435">
        <v>38015</v>
      </c>
      <c r="L12164" t="s">
        <v>202</v>
      </c>
    </row>
    <row r="12165" spans="11:12">
      <c r="K12165" s="435">
        <v>38016</v>
      </c>
      <c r="L12165" t="s">
        <v>202</v>
      </c>
    </row>
    <row r="12166" spans="11:12">
      <c r="K12166" s="435">
        <v>38017</v>
      </c>
      <c r="L12166" t="s">
        <v>202</v>
      </c>
    </row>
    <row r="12167" spans="11:12">
      <c r="K12167" s="435">
        <v>38018</v>
      </c>
      <c r="L12167" t="s">
        <v>202</v>
      </c>
    </row>
    <row r="12168" spans="11:12">
      <c r="K12168" s="435">
        <v>38019</v>
      </c>
      <c r="L12168" t="s">
        <v>202</v>
      </c>
    </row>
    <row r="12169" spans="11:12">
      <c r="K12169" s="435">
        <v>38021</v>
      </c>
      <c r="L12169" t="s">
        <v>202</v>
      </c>
    </row>
    <row r="12170" spans="11:12">
      <c r="K12170" s="435">
        <v>38023</v>
      </c>
      <c r="L12170" t="s">
        <v>202</v>
      </c>
    </row>
    <row r="12171" spans="11:12">
      <c r="K12171" s="435">
        <v>38024</v>
      </c>
      <c r="L12171" t="s">
        <v>202</v>
      </c>
    </row>
    <row r="12172" spans="11:12">
      <c r="K12172" s="435">
        <v>38028</v>
      </c>
      <c r="L12172" t="s">
        <v>202</v>
      </c>
    </row>
    <row r="12173" spans="11:12">
      <c r="K12173" s="435">
        <v>38029</v>
      </c>
      <c r="L12173" t="s">
        <v>202</v>
      </c>
    </row>
    <row r="12174" spans="11:12">
      <c r="K12174" s="435">
        <v>38030</v>
      </c>
      <c r="L12174" t="s">
        <v>202</v>
      </c>
    </row>
    <row r="12175" spans="11:12">
      <c r="K12175" s="435">
        <v>38034</v>
      </c>
      <c r="L12175" t="s">
        <v>202</v>
      </c>
    </row>
    <row r="12176" spans="11:12">
      <c r="K12176" s="435">
        <v>38036</v>
      </c>
      <c r="L12176" t="s">
        <v>202</v>
      </c>
    </row>
    <row r="12177" spans="11:12">
      <c r="K12177" s="435">
        <v>38037</v>
      </c>
      <c r="L12177" t="s">
        <v>202</v>
      </c>
    </row>
    <row r="12178" spans="11:12">
      <c r="K12178" s="435">
        <v>38039</v>
      </c>
      <c r="L12178" t="s">
        <v>202</v>
      </c>
    </row>
    <row r="12179" spans="11:12">
      <c r="K12179" s="435">
        <v>38040</v>
      </c>
      <c r="L12179" t="s">
        <v>202</v>
      </c>
    </row>
    <row r="12180" spans="11:12">
      <c r="K12180" s="435">
        <v>38041</v>
      </c>
      <c r="L12180" t="s">
        <v>202</v>
      </c>
    </row>
    <row r="12181" spans="11:12">
      <c r="K12181" s="435">
        <v>38042</v>
      </c>
      <c r="L12181" t="s">
        <v>202</v>
      </c>
    </row>
    <row r="12182" spans="11:12">
      <c r="K12182" s="435">
        <v>38044</v>
      </c>
      <c r="L12182" t="s">
        <v>202</v>
      </c>
    </row>
    <row r="12183" spans="11:12">
      <c r="K12183" s="435">
        <v>38046</v>
      </c>
      <c r="L12183" t="s">
        <v>202</v>
      </c>
    </row>
    <row r="12184" spans="11:12">
      <c r="K12184" s="435">
        <v>38047</v>
      </c>
      <c r="L12184" t="s">
        <v>202</v>
      </c>
    </row>
    <row r="12185" spans="11:12">
      <c r="K12185" s="435">
        <v>38049</v>
      </c>
      <c r="L12185" t="s">
        <v>202</v>
      </c>
    </row>
    <row r="12186" spans="11:12">
      <c r="K12186" s="435">
        <v>38050</v>
      </c>
      <c r="L12186" t="s">
        <v>202</v>
      </c>
    </row>
    <row r="12187" spans="11:12">
      <c r="K12187" s="435">
        <v>38052</v>
      </c>
      <c r="L12187" t="s">
        <v>202</v>
      </c>
    </row>
    <row r="12188" spans="11:12">
      <c r="K12188" s="435">
        <v>38053</v>
      </c>
      <c r="L12188" t="s">
        <v>202</v>
      </c>
    </row>
    <row r="12189" spans="11:12">
      <c r="K12189" s="435">
        <v>38054</v>
      </c>
      <c r="L12189" t="s">
        <v>202</v>
      </c>
    </row>
    <row r="12190" spans="11:12">
      <c r="K12190" s="435">
        <v>38057</v>
      </c>
      <c r="L12190" t="s">
        <v>202</v>
      </c>
    </row>
    <row r="12191" spans="11:12">
      <c r="K12191" s="435">
        <v>38058</v>
      </c>
      <c r="L12191" t="s">
        <v>202</v>
      </c>
    </row>
    <row r="12192" spans="11:12">
      <c r="K12192" s="435">
        <v>38059</v>
      </c>
      <c r="L12192" t="s">
        <v>202</v>
      </c>
    </row>
    <row r="12193" spans="11:12">
      <c r="K12193" s="435">
        <v>38060</v>
      </c>
      <c r="L12193" t="s">
        <v>202</v>
      </c>
    </row>
    <row r="12194" spans="11:12">
      <c r="K12194" s="435">
        <v>38061</v>
      </c>
      <c r="L12194" t="s">
        <v>202</v>
      </c>
    </row>
    <row r="12195" spans="11:12">
      <c r="K12195" s="435">
        <v>38063</v>
      </c>
      <c r="L12195" t="s">
        <v>202</v>
      </c>
    </row>
    <row r="12196" spans="11:12">
      <c r="K12196" s="435">
        <v>38066</v>
      </c>
      <c r="L12196" t="s">
        <v>202</v>
      </c>
    </row>
    <row r="12197" spans="11:12">
      <c r="K12197" s="435">
        <v>38067</v>
      </c>
      <c r="L12197" t="s">
        <v>202</v>
      </c>
    </row>
    <row r="12198" spans="11:12">
      <c r="K12198" s="435">
        <v>38068</v>
      </c>
      <c r="L12198" t="s">
        <v>202</v>
      </c>
    </row>
    <row r="12199" spans="11:12">
      <c r="K12199" s="435">
        <v>38069</v>
      </c>
      <c r="L12199" t="s">
        <v>202</v>
      </c>
    </row>
    <row r="12200" spans="11:12">
      <c r="K12200" s="435">
        <v>38070</v>
      </c>
      <c r="L12200" t="s">
        <v>202</v>
      </c>
    </row>
    <row r="12201" spans="11:12">
      <c r="K12201" s="435">
        <v>38075</v>
      </c>
      <c r="L12201" t="s">
        <v>202</v>
      </c>
    </row>
    <row r="12202" spans="11:12">
      <c r="K12202" s="435">
        <v>38076</v>
      </c>
      <c r="L12202" t="s">
        <v>202</v>
      </c>
    </row>
    <row r="12203" spans="11:12">
      <c r="K12203" s="435">
        <v>38077</v>
      </c>
      <c r="L12203" t="s">
        <v>202</v>
      </c>
    </row>
    <row r="12204" spans="11:12">
      <c r="K12204" s="435">
        <v>38079</v>
      </c>
      <c r="L12204" t="s">
        <v>202</v>
      </c>
    </row>
    <row r="12205" spans="11:12">
      <c r="K12205" s="435">
        <v>38080</v>
      </c>
      <c r="L12205" t="s">
        <v>202</v>
      </c>
    </row>
    <row r="12206" spans="11:12">
      <c r="K12206" s="435">
        <v>38103</v>
      </c>
      <c r="L12206" t="s">
        <v>202</v>
      </c>
    </row>
    <row r="12207" spans="11:12">
      <c r="K12207" s="435">
        <v>38104</v>
      </c>
      <c r="L12207" t="s">
        <v>202</v>
      </c>
    </row>
    <row r="12208" spans="11:12">
      <c r="K12208" s="435">
        <v>38105</v>
      </c>
      <c r="L12208" t="s">
        <v>202</v>
      </c>
    </row>
    <row r="12209" spans="11:12">
      <c r="K12209" s="435">
        <v>38106</v>
      </c>
      <c r="L12209" t="s">
        <v>202</v>
      </c>
    </row>
    <row r="12210" spans="11:12">
      <c r="K12210" s="435">
        <v>38107</v>
      </c>
      <c r="L12210" t="s">
        <v>202</v>
      </c>
    </row>
    <row r="12211" spans="11:12">
      <c r="K12211" s="435">
        <v>38108</v>
      </c>
      <c r="L12211" t="s">
        <v>202</v>
      </c>
    </row>
    <row r="12212" spans="11:12">
      <c r="K12212" s="435">
        <v>38109</v>
      </c>
      <c r="L12212" t="s">
        <v>202</v>
      </c>
    </row>
    <row r="12213" spans="11:12">
      <c r="K12213" s="435">
        <v>38111</v>
      </c>
      <c r="L12213" t="s">
        <v>202</v>
      </c>
    </row>
    <row r="12214" spans="11:12">
      <c r="K12214" s="435">
        <v>38112</v>
      </c>
      <c r="L12214" t="s">
        <v>202</v>
      </c>
    </row>
    <row r="12215" spans="11:12">
      <c r="K12215" s="435">
        <v>38114</v>
      </c>
      <c r="L12215" t="s">
        <v>202</v>
      </c>
    </row>
    <row r="12216" spans="11:12">
      <c r="K12216" s="435">
        <v>38115</v>
      </c>
      <c r="L12216" t="s">
        <v>202</v>
      </c>
    </row>
    <row r="12217" spans="11:12">
      <c r="K12217" s="435">
        <v>38116</v>
      </c>
      <c r="L12217" t="s">
        <v>202</v>
      </c>
    </row>
    <row r="12218" spans="11:12">
      <c r="K12218" s="435">
        <v>38117</v>
      </c>
      <c r="L12218" t="s">
        <v>202</v>
      </c>
    </row>
    <row r="12219" spans="11:12">
      <c r="K12219" s="435">
        <v>38118</v>
      </c>
      <c r="L12219" t="s">
        <v>202</v>
      </c>
    </row>
    <row r="12220" spans="11:12">
      <c r="K12220" s="435">
        <v>38119</v>
      </c>
      <c r="L12220" t="s">
        <v>202</v>
      </c>
    </row>
    <row r="12221" spans="11:12">
      <c r="K12221" s="435">
        <v>38120</v>
      </c>
      <c r="L12221" t="s">
        <v>202</v>
      </c>
    </row>
    <row r="12222" spans="11:12">
      <c r="K12222" s="435">
        <v>38122</v>
      </c>
      <c r="L12222" t="s">
        <v>202</v>
      </c>
    </row>
    <row r="12223" spans="11:12">
      <c r="K12223" s="435">
        <v>38125</v>
      </c>
      <c r="L12223" t="s">
        <v>202</v>
      </c>
    </row>
    <row r="12224" spans="11:12">
      <c r="K12224" s="435">
        <v>38126</v>
      </c>
      <c r="L12224" t="s">
        <v>202</v>
      </c>
    </row>
    <row r="12225" spans="11:12">
      <c r="K12225" s="435">
        <v>38127</v>
      </c>
      <c r="L12225" t="s">
        <v>202</v>
      </c>
    </row>
    <row r="12226" spans="11:12">
      <c r="K12226" s="435">
        <v>38128</v>
      </c>
      <c r="L12226" t="s">
        <v>202</v>
      </c>
    </row>
    <row r="12227" spans="11:12">
      <c r="K12227" s="435">
        <v>38131</v>
      </c>
      <c r="L12227" t="s">
        <v>202</v>
      </c>
    </row>
    <row r="12228" spans="11:12">
      <c r="K12228" s="435">
        <v>38132</v>
      </c>
      <c r="L12228" t="s">
        <v>202</v>
      </c>
    </row>
    <row r="12229" spans="11:12">
      <c r="K12229" s="435">
        <v>38133</v>
      </c>
      <c r="L12229" t="s">
        <v>202</v>
      </c>
    </row>
    <row r="12230" spans="11:12">
      <c r="K12230" s="435">
        <v>38134</v>
      </c>
      <c r="L12230" t="s">
        <v>202</v>
      </c>
    </row>
    <row r="12231" spans="11:12">
      <c r="K12231" s="435">
        <v>38135</v>
      </c>
      <c r="L12231" t="s">
        <v>202</v>
      </c>
    </row>
    <row r="12232" spans="11:12">
      <c r="K12232" s="435">
        <v>38138</v>
      </c>
      <c r="L12232" t="s">
        <v>202</v>
      </c>
    </row>
    <row r="12233" spans="11:12">
      <c r="K12233" s="435">
        <v>38139</v>
      </c>
      <c r="L12233" t="s">
        <v>202</v>
      </c>
    </row>
    <row r="12234" spans="11:12">
      <c r="K12234" s="435">
        <v>38141</v>
      </c>
      <c r="L12234" t="s">
        <v>202</v>
      </c>
    </row>
    <row r="12235" spans="11:12">
      <c r="K12235" s="435">
        <v>38152</v>
      </c>
      <c r="L12235" t="s">
        <v>202</v>
      </c>
    </row>
    <row r="12236" spans="11:12">
      <c r="K12236" s="435">
        <v>38201</v>
      </c>
      <c r="L12236" t="s">
        <v>202</v>
      </c>
    </row>
    <row r="12237" spans="11:12">
      <c r="K12237" s="435">
        <v>38220</v>
      </c>
      <c r="L12237" t="s">
        <v>202</v>
      </c>
    </row>
    <row r="12238" spans="11:12">
      <c r="K12238" s="435">
        <v>38221</v>
      </c>
      <c r="L12238" t="s">
        <v>208</v>
      </c>
    </row>
    <row r="12239" spans="11:12">
      <c r="K12239" s="435">
        <v>38222</v>
      </c>
      <c r="L12239" t="s">
        <v>208</v>
      </c>
    </row>
    <row r="12240" spans="11:12">
      <c r="K12240" s="435">
        <v>38224</v>
      </c>
      <c r="L12240" t="s">
        <v>208</v>
      </c>
    </row>
    <row r="12241" spans="11:12">
      <c r="K12241" s="435">
        <v>38225</v>
      </c>
      <c r="L12241" t="s">
        <v>202</v>
      </c>
    </row>
    <row r="12242" spans="11:12">
      <c r="K12242" s="435">
        <v>38226</v>
      </c>
      <c r="L12242" t="s">
        <v>208</v>
      </c>
    </row>
    <row r="12243" spans="11:12">
      <c r="K12243" s="435">
        <v>38229</v>
      </c>
      <c r="L12243" t="s">
        <v>208</v>
      </c>
    </row>
    <row r="12244" spans="11:12">
      <c r="K12244" s="435">
        <v>38230</v>
      </c>
      <c r="L12244" t="s">
        <v>202</v>
      </c>
    </row>
    <row r="12245" spans="11:12">
      <c r="K12245" s="435">
        <v>38231</v>
      </c>
      <c r="L12245" t="s">
        <v>208</v>
      </c>
    </row>
    <row r="12246" spans="11:12">
      <c r="K12246" s="435">
        <v>38232</v>
      </c>
      <c r="L12246" t="s">
        <v>202</v>
      </c>
    </row>
    <row r="12247" spans="11:12">
      <c r="K12247" s="435">
        <v>38233</v>
      </c>
      <c r="L12247" t="s">
        <v>202</v>
      </c>
    </row>
    <row r="12248" spans="11:12">
      <c r="K12248" s="435">
        <v>38235</v>
      </c>
      <c r="L12248" t="s">
        <v>202</v>
      </c>
    </row>
    <row r="12249" spans="11:12">
      <c r="K12249" s="435">
        <v>38236</v>
      </c>
      <c r="L12249" t="s">
        <v>208</v>
      </c>
    </row>
    <row r="12250" spans="11:12">
      <c r="K12250" s="435">
        <v>38237</v>
      </c>
      <c r="L12250" t="s">
        <v>202</v>
      </c>
    </row>
    <row r="12251" spans="11:12">
      <c r="K12251" s="435">
        <v>38240</v>
      </c>
      <c r="L12251" t="s">
        <v>202</v>
      </c>
    </row>
    <row r="12252" spans="11:12">
      <c r="K12252" s="435">
        <v>38241</v>
      </c>
      <c r="L12252" t="s">
        <v>208</v>
      </c>
    </row>
    <row r="12253" spans="11:12">
      <c r="K12253" s="435">
        <v>38242</v>
      </c>
      <c r="L12253" t="s">
        <v>208</v>
      </c>
    </row>
    <row r="12254" spans="11:12">
      <c r="K12254" s="435">
        <v>38251</v>
      </c>
      <c r="L12254" t="s">
        <v>208</v>
      </c>
    </row>
    <row r="12255" spans="11:12">
      <c r="K12255" s="435">
        <v>38253</v>
      </c>
      <c r="L12255" t="s">
        <v>202</v>
      </c>
    </row>
    <row r="12256" spans="11:12">
      <c r="K12256" s="435">
        <v>38254</v>
      </c>
      <c r="L12256" t="s">
        <v>202</v>
      </c>
    </row>
    <row r="12257" spans="11:12">
      <c r="K12257" s="435">
        <v>38255</v>
      </c>
      <c r="L12257" t="s">
        <v>202</v>
      </c>
    </row>
    <row r="12258" spans="11:12">
      <c r="K12258" s="435">
        <v>38256</v>
      </c>
      <c r="L12258" t="s">
        <v>208</v>
      </c>
    </row>
    <row r="12259" spans="11:12">
      <c r="K12259" s="435">
        <v>38257</v>
      </c>
      <c r="L12259" t="s">
        <v>208</v>
      </c>
    </row>
    <row r="12260" spans="11:12">
      <c r="K12260" s="435">
        <v>38258</v>
      </c>
      <c r="L12260" t="s">
        <v>202</v>
      </c>
    </row>
    <row r="12261" spans="11:12">
      <c r="K12261" s="435">
        <v>38259</v>
      </c>
      <c r="L12261" t="s">
        <v>202</v>
      </c>
    </row>
    <row r="12262" spans="11:12">
      <c r="K12262" s="435">
        <v>38260</v>
      </c>
      <c r="L12262" t="s">
        <v>202</v>
      </c>
    </row>
    <row r="12263" spans="11:12">
      <c r="K12263" s="435">
        <v>38261</v>
      </c>
      <c r="L12263" t="s">
        <v>208</v>
      </c>
    </row>
    <row r="12264" spans="11:12">
      <c r="K12264" s="435">
        <v>38301</v>
      </c>
      <c r="L12264" t="s">
        <v>202</v>
      </c>
    </row>
    <row r="12265" spans="11:12">
      <c r="K12265" s="435">
        <v>38305</v>
      </c>
      <c r="L12265" t="s">
        <v>202</v>
      </c>
    </row>
    <row r="12266" spans="11:12">
      <c r="K12266" s="435">
        <v>38310</v>
      </c>
      <c r="L12266" t="s">
        <v>202</v>
      </c>
    </row>
    <row r="12267" spans="11:12">
      <c r="K12267" s="435">
        <v>38311</v>
      </c>
      <c r="L12267" t="s">
        <v>202</v>
      </c>
    </row>
    <row r="12268" spans="11:12">
      <c r="K12268" s="435">
        <v>38313</v>
      </c>
      <c r="L12268" t="s">
        <v>202</v>
      </c>
    </row>
    <row r="12269" spans="11:12">
      <c r="K12269" s="435">
        <v>38315</v>
      </c>
      <c r="L12269" t="s">
        <v>202</v>
      </c>
    </row>
    <row r="12270" spans="11:12">
      <c r="K12270" s="435">
        <v>38316</v>
      </c>
      <c r="L12270" t="s">
        <v>202</v>
      </c>
    </row>
    <row r="12271" spans="11:12">
      <c r="K12271" s="435">
        <v>38317</v>
      </c>
      <c r="L12271" t="s">
        <v>202</v>
      </c>
    </row>
    <row r="12272" spans="11:12">
      <c r="K12272" s="435">
        <v>38318</v>
      </c>
      <c r="L12272" t="s">
        <v>202</v>
      </c>
    </row>
    <row r="12273" spans="11:12">
      <c r="K12273" s="435">
        <v>38320</v>
      </c>
      <c r="L12273" t="s">
        <v>208</v>
      </c>
    </row>
    <row r="12274" spans="11:12">
      <c r="K12274" s="435">
        <v>38321</v>
      </c>
      <c r="L12274" t="s">
        <v>202</v>
      </c>
    </row>
    <row r="12275" spans="11:12">
      <c r="K12275" s="435">
        <v>38326</v>
      </c>
      <c r="L12275" t="s">
        <v>202</v>
      </c>
    </row>
    <row r="12276" spans="11:12">
      <c r="K12276" s="435">
        <v>38327</v>
      </c>
      <c r="L12276" t="s">
        <v>202</v>
      </c>
    </row>
    <row r="12277" spans="11:12">
      <c r="K12277" s="435">
        <v>38328</v>
      </c>
      <c r="L12277" t="s">
        <v>202</v>
      </c>
    </row>
    <row r="12278" spans="11:12">
      <c r="K12278" s="435">
        <v>38329</v>
      </c>
      <c r="L12278" t="s">
        <v>202</v>
      </c>
    </row>
    <row r="12279" spans="11:12">
      <c r="K12279" s="435">
        <v>38330</v>
      </c>
      <c r="L12279" t="s">
        <v>202</v>
      </c>
    </row>
    <row r="12280" spans="11:12">
      <c r="K12280" s="435">
        <v>38332</v>
      </c>
      <c r="L12280" t="s">
        <v>202</v>
      </c>
    </row>
    <row r="12281" spans="11:12">
      <c r="K12281" s="435">
        <v>38333</v>
      </c>
      <c r="L12281" t="s">
        <v>208</v>
      </c>
    </row>
    <row r="12282" spans="11:12">
      <c r="K12282" s="435">
        <v>38334</v>
      </c>
      <c r="L12282" t="s">
        <v>202</v>
      </c>
    </row>
    <row r="12283" spans="11:12">
      <c r="K12283" s="435">
        <v>38337</v>
      </c>
      <c r="L12283" t="s">
        <v>202</v>
      </c>
    </row>
    <row r="12284" spans="11:12">
      <c r="K12284" s="435">
        <v>38339</v>
      </c>
      <c r="L12284" t="s">
        <v>202</v>
      </c>
    </row>
    <row r="12285" spans="11:12">
      <c r="K12285" s="435">
        <v>38340</v>
      </c>
      <c r="L12285" t="s">
        <v>202</v>
      </c>
    </row>
    <row r="12286" spans="11:12">
      <c r="K12286" s="435">
        <v>38341</v>
      </c>
      <c r="L12286" t="s">
        <v>202</v>
      </c>
    </row>
    <row r="12287" spans="11:12">
      <c r="K12287" s="435">
        <v>38342</v>
      </c>
      <c r="L12287" t="s">
        <v>208</v>
      </c>
    </row>
    <row r="12288" spans="11:12">
      <c r="K12288" s="435">
        <v>38343</v>
      </c>
      <c r="L12288" t="s">
        <v>202</v>
      </c>
    </row>
    <row r="12289" spans="11:12">
      <c r="K12289" s="435">
        <v>38344</v>
      </c>
      <c r="L12289" t="s">
        <v>202</v>
      </c>
    </row>
    <row r="12290" spans="11:12">
      <c r="K12290" s="435">
        <v>38345</v>
      </c>
      <c r="L12290" t="s">
        <v>202</v>
      </c>
    </row>
    <row r="12291" spans="11:12">
      <c r="K12291" s="435">
        <v>38347</v>
      </c>
      <c r="L12291" t="s">
        <v>202</v>
      </c>
    </row>
    <row r="12292" spans="11:12">
      <c r="K12292" s="435">
        <v>38348</v>
      </c>
      <c r="L12292" t="s">
        <v>202</v>
      </c>
    </row>
    <row r="12293" spans="11:12">
      <c r="K12293" s="435">
        <v>38351</v>
      </c>
      <c r="L12293" t="s">
        <v>202</v>
      </c>
    </row>
    <row r="12294" spans="11:12">
      <c r="K12294" s="435">
        <v>38352</v>
      </c>
      <c r="L12294" t="s">
        <v>202</v>
      </c>
    </row>
    <row r="12295" spans="11:12">
      <c r="K12295" s="435">
        <v>38355</v>
      </c>
      <c r="L12295" t="s">
        <v>202</v>
      </c>
    </row>
    <row r="12296" spans="11:12">
      <c r="K12296" s="435">
        <v>38356</v>
      </c>
      <c r="L12296" t="s">
        <v>202</v>
      </c>
    </row>
    <row r="12297" spans="11:12">
      <c r="K12297" s="435">
        <v>38357</v>
      </c>
      <c r="L12297" t="s">
        <v>202</v>
      </c>
    </row>
    <row r="12298" spans="11:12">
      <c r="K12298" s="435">
        <v>38358</v>
      </c>
      <c r="L12298" t="s">
        <v>202</v>
      </c>
    </row>
    <row r="12299" spans="11:12">
      <c r="K12299" s="435">
        <v>38359</v>
      </c>
      <c r="L12299" t="s">
        <v>202</v>
      </c>
    </row>
    <row r="12300" spans="11:12">
      <c r="K12300" s="435">
        <v>38361</v>
      </c>
      <c r="L12300" t="s">
        <v>202</v>
      </c>
    </row>
    <row r="12301" spans="11:12">
      <c r="K12301" s="435">
        <v>38362</v>
      </c>
      <c r="L12301" t="s">
        <v>202</v>
      </c>
    </row>
    <row r="12302" spans="11:12">
      <c r="K12302" s="435">
        <v>38363</v>
      </c>
      <c r="L12302" t="s">
        <v>202</v>
      </c>
    </row>
    <row r="12303" spans="11:12">
      <c r="K12303" s="435">
        <v>38365</v>
      </c>
      <c r="L12303" t="s">
        <v>202</v>
      </c>
    </row>
    <row r="12304" spans="11:12">
      <c r="K12304" s="435">
        <v>38366</v>
      </c>
      <c r="L12304" t="s">
        <v>202</v>
      </c>
    </row>
    <row r="12305" spans="11:12">
      <c r="K12305" s="435">
        <v>38367</v>
      </c>
      <c r="L12305" t="s">
        <v>202</v>
      </c>
    </row>
    <row r="12306" spans="11:12">
      <c r="K12306" s="435">
        <v>38368</v>
      </c>
      <c r="L12306" t="s">
        <v>202</v>
      </c>
    </row>
    <row r="12307" spans="11:12">
      <c r="K12307" s="435">
        <v>38369</v>
      </c>
      <c r="L12307" t="s">
        <v>202</v>
      </c>
    </row>
    <row r="12308" spans="11:12">
      <c r="K12308" s="435">
        <v>38370</v>
      </c>
      <c r="L12308" t="s">
        <v>202</v>
      </c>
    </row>
    <row r="12309" spans="11:12">
      <c r="K12309" s="435">
        <v>38371</v>
      </c>
      <c r="L12309" t="s">
        <v>202</v>
      </c>
    </row>
    <row r="12310" spans="11:12">
      <c r="K12310" s="435">
        <v>38372</v>
      </c>
      <c r="L12310" t="s">
        <v>202</v>
      </c>
    </row>
    <row r="12311" spans="11:12">
      <c r="K12311" s="435">
        <v>38374</v>
      </c>
      <c r="L12311" t="s">
        <v>202</v>
      </c>
    </row>
    <row r="12312" spans="11:12">
      <c r="K12312" s="435">
        <v>38375</v>
      </c>
      <c r="L12312" t="s">
        <v>202</v>
      </c>
    </row>
    <row r="12313" spans="11:12">
      <c r="K12313" s="435">
        <v>38376</v>
      </c>
      <c r="L12313" t="s">
        <v>202</v>
      </c>
    </row>
    <row r="12314" spans="11:12">
      <c r="K12314" s="435">
        <v>38379</v>
      </c>
      <c r="L12314" t="s">
        <v>202</v>
      </c>
    </row>
    <row r="12315" spans="11:12">
      <c r="K12315" s="435">
        <v>38380</v>
      </c>
      <c r="L12315" t="s">
        <v>202</v>
      </c>
    </row>
    <row r="12316" spans="11:12">
      <c r="K12316" s="435">
        <v>38381</v>
      </c>
      <c r="L12316" t="s">
        <v>202</v>
      </c>
    </row>
    <row r="12317" spans="11:12">
      <c r="K12317" s="435">
        <v>38382</v>
      </c>
      <c r="L12317" t="s">
        <v>202</v>
      </c>
    </row>
    <row r="12318" spans="11:12">
      <c r="K12318" s="435">
        <v>38387</v>
      </c>
      <c r="L12318" t="s">
        <v>202</v>
      </c>
    </row>
    <row r="12319" spans="11:12">
      <c r="K12319" s="435">
        <v>38388</v>
      </c>
      <c r="L12319" t="s">
        <v>202</v>
      </c>
    </row>
    <row r="12320" spans="11:12">
      <c r="K12320" s="435">
        <v>38390</v>
      </c>
      <c r="L12320" t="s">
        <v>202</v>
      </c>
    </row>
    <row r="12321" spans="11:12">
      <c r="K12321" s="435">
        <v>38391</v>
      </c>
      <c r="L12321" t="s">
        <v>202</v>
      </c>
    </row>
    <row r="12322" spans="11:12">
      <c r="K12322" s="435">
        <v>38392</v>
      </c>
      <c r="L12322" t="s">
        <v>202</v>
      </c>
    </row>
    <row r="12323" spans="11:12">
      <c r="K12323" s="435">
        <v>38401</v>
      </c>
      <c r="L12323" t="s">
        <v>208</v>
      </c>
    </row>
    <row r="12324" spans="11:12">
      <c r="K12324" s="435">
        <v>38425</v>
      </c>
      <c r="L12324" t="s">
        <v>202</v>
      </c>
    </row>
    <row r="12325" spans="11:12">
      <c r="K12325" s="435">
        <v>38449</v>
      </c>
      <c r="L12325" t="s">
        <v>208</v>
      </c>
    </row>
    <row r="12326" spans="11:12">
      <c r="K12326" s="435">
        <v>38450</v>
      </c>
      <c r="L12326" t="s">
        <v>202</v>
      </c>
    </row>
    <row r="12327" spans="11:12">
      <c r="K12327" s="435">
        <v>38451</v>
      </c>
      <c r="L12327" t="s">
        <v>208</v>
      </c>
    </row>
    <row r="12328" spans="11:12">
      <c r="K12328" s="435">
        <v>38452</v>
      </c>
      <c r="L12328" t="s">
        <v>202</v>
      </c>
    </row>
    <row r="12329" spans="11:12">
      <c r="K12329" s="435">
        <v>38453</v>
      </c>
      <c r="L12329" t="s">
        <v>202</v>
      </c>
    </row>
    <row r="12330" spans="11:12">
      <c r="K12330" s="435">
        <v>38454</v>
      </c>
      <c r="L12330" t="s">
        <v>208</v>
      </c>
    </row>
    <row r="12331" spans="11:12">
      <c r="K12331" s="435">
        <v>38455</v>
      </c>
      <c r="L12331" t="s">
        <v>202</v>
      </c>
    </row>
    <row r="12332" spans="11:12">
      <c r="K12332" s="435">
        <v>38456</v>
      </c>
      <c r="L12332" t="s">
        <v>208</v>
      </c>
    </row>
    <row r="12333" spans="11:12">
      <c r="K12333" s="435">
        <v>38457</v>
      </c>
      <c r="L12333" t="s">
        <v>202</v>
      </c>
    </row>
    <row r="12334" spans="11:12">
      <c r="K12334" s="435">
        <v>38459</v>
      </c>
      <c r="L12334" t="s">
        <v>208</v>
      </c>
    </row>
    <row r="12335" spans="11:12">
      <c r="K12335" s="435">
        <v>38460</v>
      </c>
      <c r="L12335" t="s">
        <v>208</v>
      </c>
    </row>
    <row r="12336" spans="11:12">
      <c r="K12336" s="435">
        <v>38461</v>
      </c>
      <c r="L12336" t="s">
        <v>208</v>
      </c>
    </row>
    <row r="12337" spans="11:12">
      <c r="K12337" s="435">
        <v>38462</v>
      </c>
      <c r="L12337" t="s">
        <v>208</v>
      </c>
    </row>
    <row r="12338" spans="11:12">
      <c r="K12338" s="435">
        <v>38463</v>
      </c>
      <c r="L12338" t="s">
        <v>208</v>
      </c>
    </row>
    <row r="12339" spans="11:12">
      <c r="K12339" s="435">
        <v>38464</v>
      </c>
      <c r="L12339" t="s">
        <v>202</v>
      </c>
    </row>
    <row r="12340" spans="11:12">
      <c r="K12340" s="435">
        <v>38468</v>
      </c>
      <c r="L12340" t="s">
        <v>202</v>
      </c>
    </row>
    <row r="12341" spans="11:12">
      <c r="K12341" s="435">
        <v>38469</v>
      </c>
      <c r="L12341" t="s">
        <v>208</v>
      </c>
    </row>
    <row r="12342" spans="11:12">
      <c r="K12342" s="435">
        <v>38471</v>
      </c>
      <c r="L12342" t="s">
        <v>202</v>
      </c>
    </row>
    <row r="12343" spans="11:12">
      <c r="K12343" s="435">
        <v>38472</v>
      </c>
      <c r="L12343" t="s">
        <v>202</v>
      </c>
    </row>
    <row r="12344" spans="11:12">
      <c r="K12344" s="435">
        <v>38473</v>
      </c>
      <c r="L12344" t="s">
        <v>202</v>
      </c>
    </row>
    <row r="12345" spans="11:12">
      <c r="K12345" s="435">
        <v>38474</v>
      </c>
      <c r="L12345" t="s">
        <v>208</v>
      </c>
    </row>
    <row r="12346" spans="11:12">
      <c r="K12346" s="435">
        <v>38475</v>
      </c>
      <c r="L12346" t="s">
        <v>202</v>
      </c>
    </row>
    <row r="12347" spans="11:12">
      <c r="K12347" s="435">
        <v>38476</v>
      </c>
      <c r="L12347" t="s">
        <v>208</v>
      </c>
    </row>
    <row r="12348" spans="11:12">
      <c r="K12348" s="435">
        <v>38477</v>
      </c>
      <c r="L12348" t="s">
        <v>208</v>
      </c>
    </row>
    <row r="12349" spans="11:12">
      <c r="K12349" s="435">
        <v>38478</v>
      </c>
      <c r="L12349" t="s">
        <v>202</v>
      </c>
    </row>
    <row r="12350" spans="11:12">
      <c r="K12350" s="435">
        <v>38481</v>
      </c>
      <c r="L12350" t="s">
        <v>202</v>
      </c>
    </row>
    <row r="12351" spans="11:12">
      <c r="K12351" s="435">
        <v>38482</v>
      </c>
      <c r="L12351" t="s">
        <v>208</v>
      </c>
    </row>
    <row r="12352" spans="11:12">
      <c r="K12352" s="435">
        <v>38483</v>
      </c>
      <c r="L12352" t="s">
        <v>208</v>
      </c>
    </row>
    <row r="12353" spans="11:12">
      <c r="K12353" s="435">
        <v>38485</v>
      </c>
      <c r="L12353" t="s">
        <v>202</v>
      </c>
    </row>
    <row r="12354" spans="11:12">
      <c r="K12354" s="435">
        <v>38486</v>
      </c>
      <c r="L12354" t="s">
        <v>202</v>
      </c>
    </row>
    <row r="12355" spans="11:12">
      <c r="K12355" s="435">
        <v>38487</v>
      </c>
      <c r="L12355" t="s">
        <v>202</v>
      </c>
    </row>
    <row r="12356" spans="11:12">
      <c r="K12356" s="435">
        <v>38488</v>
      </c>
      <c r="L12356" t="s">
        <v>208</v>
      </c>
    </row>
    <row r="12357" spans="11:12">
      <c r="K12357" s="435">
        <v>38501</v>
      </c>
      <c r="L12357" t="s">
        <v>208</v>
      </c>
    </row>
    <row r="12358" spans="11:12">
      <c r="K12358" s="435">
        <v>38504</v>
      </c>
      <c r="L12358" t="s">
        <v>208</v>
      </c>
    </row>
    <row r="12359" spans="11:12">
      <c r="K12359" s="435">
        <v>38505</v>
      </c>
      <c r="L12359" t="s">
        <v>208</v>
      </c>
    </row>
    <row r="12360" spans="11:12">
      <c r="K12360" s="435">
        <v>38506</v>
      </c>
      <c r="L12360" t="s">
        <v>208</v>
      </c>
    </row>
    <row r="12361" spans="11:12">
      <c r="K12361" s="435">
        <v>38541</v>
      </c>
      <c r="L12361" t="s">
        <v>208</v>
      </c>
    </row>
    <row r="12362" spans="11:12">
      <c r="K12362" s="435">
        <v>38542</v>
      </c>
      <c r="L12362" t="s">
        <v>208</v>
      </c>
    </row>
    <row r="12363" spans="11:12">
      <c r="K12363" s="435">
        <v>38543</v>
      </c>
      <c r="L12363" t="s">
        <v>208</v>
      </c>
    </row>
    <row r="12364" spans="11:12">
      <c r="K12364" s="435">
        <v>38544</v>
      </c>
      <c r="L12364" t="s">
        <v>208</v>
      </c>
    </row>
    <row r="12365" spans="11:12">
      <c r="K12365" s="435">
        <v>38545</v>
      </c>
      <c r="L12365" t="s">
        <v>208</v>
      </c>
    </row>
    <row r="12366" spans="11:12">
      <c r="K12366" s="435">
        <v>38547</v>
      </c>
      <c r="L12366" t="s">
        <v>208</v>
      </c>
    </row>
    <row r="12367" spans="11:12">
      <c r="K12367" s="435">
        <v>38548</v>
      </c>
      <c r="L12367" t="s">
        <v>208</v>
      </c>
    </row>
    <row r="12368" spans="11:12">
      <c r="K12368" s="435">
        <v>38549</v>
      </c>
      <c r="L12368" t="s">
        <v>208</v>
      </c>
    </row>
    <row r="12369" spans="11:12">
      <c r="K12369" s="435">
        <v>38551</v>
      </c>
      <c r="L12369" t="s">
        <v>208</v>
      </c>
    </row>
    <row r="12370" spans="11:12">
      <c r="K12370" s="435">
        <v>38552</v>
      </c>
      <c r="L12370" t="s">
        <v>208</v>
      </c>
    </row>
    <row r="12371" spans="11:12">
      <c r="K12371" s="435">
        <v>38553</v>
      </c>
      <c r="L12371" t="s">
        <v>208</v>
      </c>
    </row>
    <row r="12372" spans="11:12">
      <c r="K12372" s="435">
        <v>38554</v>
      </c>
      <c r="L12372" t="s">
        <v>208</v>
      </c>
    </row>
    <row r="12373" spans="11:12">
      <c r="K12373" s="435">
        <v>38555</v>
      </c>
      <c r="L12373" t="s">
        <v>208</v>
      </c>
    </row>
    <row r="12374" spans="11:12">
      <c r="K12374" s="435">
        <v>38556</v>
      </c>
      <c r="L12374" t="s">
        <v>208</v>
      </c>
    </row>
    <row r="12375" spans="11:12">
      <c r="K12375" s="435">
        <v>38558</v>
      </c>
      <c r="L12375" t="s">
        <v>208</v>
      </c>
    </row>
    <row r="12376" spans="11:12">
      <c r="K12376" s="435">
        <v>38559</v>
      </c>
      <c r="L12376" t="s">
        <v>208</v>
      </c>
    </row>
    <row r="12377" spans="11:12">
      <c r="K12377" s="435">
        <v>38560</v>
      </c>
      <c r="L12377" t="s">
        <v>208</v>
      </c>
    </row>
    <row r="12378" spans="11:12">
      <c r="K12378" s="435">
        <v>38562</v>
      </c>
      <c r="L12378" t="s">
        <v>208</v>
      </c>
    </row>
    <row r="12379" spans="11:12">
      <c r="K12379" s="435">
        <v>38563</v>
      </c>
      <c r="L12379" t="s">
        <v>208</v>
      </c>
    </row>
    <row r="12380" spans="11:12">
      <c r="K12380" s="435">
        <v>38564</v>
      </c>
      <c r="L12380" t="s">
        <v>208</v>
      </c>
    </row>
    <row r="12381" spans="11:12">
      <c r="K12381" s="435">
        <v>38565</v>
      </c>
      <c r="L12381" t="s">
        <v>208</v>
      </c>
    </row>
    <row r="12382" spans="11:12">
      <c r="K12382" s="435">
        <v>38567</v>
      </c>
      <c r="L12382" t="s">
        <v>208</v>
      </c>
    </row>
    <row r="12383" spans="11:12">
      <c r="K12383" s="435">
        <v>38568</v>
      </c>
      <c r="L12383" t="s">
        <v>208</v>
      </c>
    </row>
    <row r="12384" spans="11:12">
      <c r="K12384" s="435">
        <v>38569</v>
      </c>
      <c r="L12384" t="s">
        <v>208</v>
      </c>
    </row>
    <row r="12385" spans="11:12">
      <c r="K12385" s="435">
        <v>38570</v>
      </c>
      <c r="L12385" t="s">
        <v>208</v>
      </c>
    </row>
    <row r="12386" spans="11:12">
      <c r="K12386" s="435">
        <v>38571</v>
      </c>
      <c r="L12386" t="s">
        <v>208</v>
      </c>
    </row>
    <row r="12387" spans="11:12">
      <c r="K12387" s="435">
        <v>38572</v>
      </c>
      <c r="L12387" t="s">
        <v>208</v>
      </c>
    </row>
    <row r="12388" spans="11:12">
      <c r="K12388" s="435">
        <v>38573</v>
      </c>
      <c r="L12388" t="s">
        <v>208</v>
      </c>
    </row>
    <row r="12389" spans="11:12">
      <c r="K12389" s="435">
        <v>38574</v>
      </c>
      <c r="L12389" t="s">
        <v>208</v>
      </c>
    </row>
    <row r="12390" spans="11:12">
      <c r="K12390" s="435">
        <v>38575</v>
      </c>
      <c r="L12390" t="s">
        <v>208</v>
      </c>
    </row>
    <row r="12391" spans="11:12">
      <c r="K12391" s="435">
        <v>38577</v>
      </c>
      <c r="L12391" t="s">
        <v>208</v>
      </c>
    </row>
    <row r="12392" spans="11:12">
      <c r="K12392" s="435">
        <v>38578</v>
      </c>
      <c r="L12392" t="s">
        <v>208</v>
      </c>
    </row>
    <row r="12393" spans="11:12">
      <c r="K12393" s="435">
        <v>38579</v>
      </c>
      <c r="L12393" t="s">
        <v>208</v>
      </c>
    </row>
    <row r="12394" spans="11:12">
      <c r="K12394" s="435">
        <v>38580</v>
      </c>
      <c r="L12394" t="s">
        <v>208</v>
      </c>
    </row>
    <row r="12395" spans="11:12">
      <c r="K12395" s="435">
        <v>38581</v>
      </c>
      <c r="L12395" t="s">
        <v>208</v>
      </c>
    </row>
    <row r="12396" spans="11:12">
      <c r="K12396" s="435">
        <v>38582</v>
      </c>
      <c r="L12396" t="s">
        <v>208</v>
      </c>
    </row>
    <row r="12397" spans="11:12">
      <c r="K12397" s="435">
        <v>38583</v>
      </c>
      <c r="L12397" t="s">
        <v>208</v>
      </c>
    </row>
    <row r="12398" spans="11:12">
      <c r="K12398" s="435">
        <v>38585</v>
      </c>
      <c r="L12398" t="s">
        <v>208</v>
      </c>
    </row>
    <row r="12399" spans="11:12">
      <c r="K12399" s="435">
        <v>38587</v>
      </c>
      <c r="L12399" t="s">
        <v>208</v>
      </c>
    </row>
    <row r="12400" spans="11:12">
      <c r="K12400" s="435">
        <v>38588</v>
      </c>
      <c r="L12400" t="s">
        <v>208</v>
      </c>
    </row>
    <row r="12401" spans="11:12">
      <c r="K12401" s="435">
        <v>38589</v>
      </c>
      <c r="L12401" t="s">
        <v>208</v>
      </c>
    </row>
    <row r="12402" spans="11:12">
      <c r="K12402" s="435">
        <v>38601</v>
      </c>
      <c r="L12402" t="s">
        <v>202</v>
      </c>
    </row>
    <row r="12403" spans="11:12">
      <c r="K12403" s="435">
        <v>38603</v>
      </c>
      <c r="L12403" t="s">
        <v>202</v>
      </c>
    </row>
    <row r="12404" spans="11:12">
      <c r="K12404" s="435">
        <v>38606</v>
      </c>
      <c r="L12404" t="s">
        <v>202</v>
      </c>
    </row>
    <row r="12405" spans="11:12">
      <c r="K12405" s="435">
        <v>38610</v>
      </c>
      <c r="L12405" t="s">
        <v>202</v>
      </c>
    </row>
    <row r="12406" spans="11:12">
      <c r="K12406" s="435">
        <v>38611</v>
      </c>
      <c r="L12406" t="s">
        <v>202</v>
      </c>
    </row>
    <row r="12407" spans="11:12">
      <c r="K12407" s="435">
        <v>38614</v>
      </c>
      <c r="L12407" t="s">
        <v>202</v>
      </c>
    </row>
    <row r="12408" spans="11:12">
      <c r="K12408" s="435">
        <v>38617</v>
      </c>
      <c r="L12408" t="s">
        <v>202</v>
      </c>
    </row>
    <row r="12409" spans="11:12">
      <c r="K12409" s="435">
        <v>38618</v>
      </c>
      <c r="L12409" t="s">
        <v>202</v>
      </c>
    </row>
    <row r="12410" spans="11:12">
      <c r="K12410" s="435">
        <v>38619</v>
      </c>
      <c r="L12410" t="s">
        <v>202</v>
      </c>
    </row>
    <row r="12411" spans="11:12">
      <c r="K12411" s="435">
        <v>38620</v>
      </c>
      <c r="L12411" t="s">
        <v>202</v>
      </c>
    </row>
    <row r="12412" spans="11:12">
      <c r="K12412" s="435">
        <v>38621</v>
      </c>
      <c r="L12412" t="s">
        <v>202</v>
      </c>
    </row>
    <row r="12413" spans="11:12">
      <c r="K12413" s="435">
        <v>38622</v>
      </c>
      <c r="L12413" t="s">
        <v>202</v>
      </c>
    </row>
    <row r="12414" spans="11:12">
      <c r="K12414" s="435">
        <v>38623</v>
      </c>
      <c r="L12414" t="s">
        <v>202</v>
      </c>
    </row>
    <row r="12415" spans="11:12">
      <c r="K12415" s="435">
        <v>38625</v>
      </c>
      <c r="L12415" t="s">
        <v>202</v>
      </c>
    </row>
    <row r="12416" spans="11:12">
      <c r="K12416" s="435">
        <v>38626</v>
      </c>
      <c r="L12416" t="s">
        <v>202</v>
      </c>
    </row>
    <row r="12417" spans="11:12">
      <c r="K12417" s="435">
        <v>38627</v>
      </c>
      <c r="L12417" t="s">
        <v>202</v>
      </c>
    </row>
    <row r="12418" spans="11:12">
      <c r="K12418" s="435">
        <v>38629</v>
      </c>
      <c r="L12418" t="s">
        <v>202</v>
      </c>
    </row>
    <row r="12419" spans="11:12">
      <c r="K12419" s="435">
        <v>38630</v>
      </c>
      <c r="L12419" t="s">
        <v>202</v>
      </c>
    </row>
    <row r="12420" spans="11:12">
      <c r="K12420" s="435">
        <v>38631</v>
      </c>
      <c r="L12420" t="s">
        <v>202</v>
      </c>
    </row>
    <row r="12421" spans="11:12">
      <c r="K12421" s="435">
        <v>38632</v>
      </c>
      <c r="L12421" t="s">
        <v>202</v>
      </c>
    </row>
    <row r="12422" spans="11:12">
      <c r="K12422" s="435">
        <v>38633</v>
      </c>
      <c r="L12422" t="s">
        <v>202</v>
      </c>
    </row>
    <row r="12423" spans="11:12">
      <c r="K12423" s="435">
        <v>38635</v>
      </c>
      <c r="L12423" t="s">
        <v>202</v>
      </c>
    </row>
    <row r="12424" spans="11:12">
      <c r="K12424" s="435">
        <v>38637</v>
      </c>
      <c r="L12424" t="s">
        <v>202</v>
      </c>
    </row>
    <row r="12425" spans="11:12">
      <c r="K12425" s="435">
        <v>38639</v>
      </c>
      <c r="L12425" t="s">
        <v>202</v>
      </c>
    </row>
    <row r="12426" spans="11:12">
      <c r="K12426" s="435">
        <v>38641</v>
      </c>
      <c r="L12426" t="s">
        <v>202</v>
      </c>
    </row>
    <row r="12427" spans="11:12">
      <c r="K12427" s="435">
        <v>38642</v>
      </c>
      <c r="L12427" t="s">
        <v>202</v>
      </c>
    </row>
    <row r="12428" spans="11:12">
      <c r="K12428" s="435">
        <v>38643</v>
      </c>
      <c r="L12428" t="s">
        <v>202</v>
      </c>
    </row>
    <row r="12429" spans="11:12">
      <c r="K12429" s="435">
        <v>38644</v>
      </c>
      <c r="L12429" t="s">
        <v>202</v>
      </c>
    </row>
    <row r="12430" spans="11:12">
      <c r="K12430" s="435">
        <v>38645</v>
      </c>
      <c r="L12430" t="s">
        <v>202</v>
      </c>
    </row>
    <row r="12431" spans="11:12">
      <c r="K12431" s="435">
        <v>38646</v>
      </c>
      <c r="L12431" t="s">
        <v>202</v>
      </c>
    </row>
    <row r="12432" spans="11:12">
      <c r="K12432" s="435">
        <v>38647</v>
      </c>
      <c r="L12432" t="s">
        <v>202</v>
      </c>
    </row>
    <row r="12433" spans="11:12">
      <c r="K12433" s="435">
        <v>38650</v>
      </c>
      <c r="L12433" t="s">
        <v>202</v>
      </c>
    </row>
    <row r="12434" spans="11:12">
      <c r="K12434" s="435">
        <v>38651</v>
      </c>
      <c r="L12434" t="s">
        <v>202</v>
      </c>
    </row>
    <row r="12435" spans="11:12">
      <c r="K12435" s="435">
        <v>38652</v>
      </c>
      <c r="L12435" t="s">
        <v>202</v>
      </c>
    </row>
    <row r="12436" spans="11:12">
      <c r="K12436" s="435">
        <v>38654</v>
      </c>
      <c r="L12436" t="s">
        <v>202</v>
      </c>
    </row>
    <row r="12437" spans="11:12">
      <c r="K12437" s="435">
        <v>38655</v>
      </c>
      <c r="L12437" t="s">
        <v>202</v>
      </c>
    </row>
    <row r="12438" spans="11:12">
      <c r="K12438" s="435">
        <v>38658</v>
      </c>
      <c r="L12438" t="s">
        <v>202</v>
      </c>
    </row>
    <row r="12439" spans="11:12">
      <c r="K12439" s="435">
        <v>38659</v>
      </c>
      <c r="L12439" t="s">
        <v>202</v>
      </c>
    </row>
    <row r="12440" spans="11:12">
      <c r="K12440" s="435">
        <v>38661</v>
      </c>
      <c r="L12440" t="s">
        <v>202</v>
      </c>
    </row>
    <row r="12441" spans="11:12">
      <c r="K12441" s="435">
        <v>38663</v>
      </c>
      <c r="L12441" t="s">
        <v>202</v>
      </c>
    </row>
    <row r="12442" spans="11:12">
      <c r="K12442" s="435">
        <v>38664</v>
      </c>
      <c r="L12442" t="s">
        <v>202</v>
      </c>
    </row>
    <row r="12443" spans="11:12">
      <c r="K12443" s="435">
        <v>38665</v>
      </c>
      <c r="L12443" t="s">
        <v>202</v>
      </c>
    </row>
    <row r="12444" spans="11:12">
      <c r="K12444" s="435">
        <v>38666</v>
      </c>
      <c r="L12444" t="s">
        <v>202</v>
      </c>
    </row>
    <row r="12445" spans="11:12">
      <c r="K12445" s="435">
        <v>38668</v>
      </c>
      <c r="L12445" t="s">
        <v>202</v>
      </c>
    </row>
    <row r="12446" spans="11:12">
      <c r="K12446" s="435">
        <v>38670</v>
      </c>
      <c r="L12446" t="s">
        <v>202</v>
      </c>
    </row>
    <row r="12447" spans="11:12">
      <c r="K12447" s="435">
        <v>38671</v>
      </c>
      <c r="L12447" t="s">
        <v>202</v>
      </c>
    </row>
    <row r="12448" spans="11:12">
      <c r="K12448" s="435">
        <v>38672</v>
      </c>
      <c r="L12448" t="s">
        <v>202</v>
      </c>
    </row>
    <row r="12449" spans="11:12">
      <c r="K12449" s="435">
        <v>38673</v>
      </c>
      <c r="L12449" t="s">
        <v>202</v>
      </c>
    </row>
    <row r="12450" spans="11:12">
      <c r="K12450" s="435">
        <v>38674</v>
      </c>
      <c r="L12450" t="s">
        <v>202</v>
      </c>
    </row>
    <row r="12451" spans="11:12">
      <c r="K12451" s="435">
        <v>38676</v>
      </c>
      <c r="L12451" t="s">
        <v>202</v>
      </c>
    </row>
    <row r="12452" spans="11:12">
      <c r="K12452" s="435">
        <v>38677</v>
      </c>
      <c r="L12452" t="s">
        <v>202</v>
      </c>
    </row>
    <row r="12453" spans="11:12">
      <c r="K12453" s="435">
        <v>38680</v>
      </c>
      <c r="L12453" t="s">
        <v>202</v>
      </c>
    </row>
    <row r="12454" spans="11:12">
      <c r="K12454" s="435">
        <v>38683</v>
      </c>
      <c r="L12454" t="s">
        <v>202</v>
      </c>
    </row>
    <row r="12455" spans="11:12">
      <c r="K12455" s="435">
        <v>38685</v>
      </c>
      <c r="L12455" t="s">
        <v>202</v>
      </c>
    </row>
    <row r="12456" spans="11:12">
      <c r="K12456" s="435">
        <v>38701</v>
      </c>
      <c r="L12456" t="s">
        <v>202</v>
      </c>
    </row>
    <row r="12457" spans="11:12">
      <c r="K12457" s="435">
        <v>38702</v>
      </c>
      <c r="L12457" t="s">
        <v>202</v>
      </c>
    </row>
    <row r="12458" spans="11:12">
      <c r="K12458" s="435">
        <v>38703</v>
      </c>
      <c r="L12458" t="s">
        <v>202</v>
      </c>
    </row>
    <row r="12459" spans="11:12">
      <c r="K12459" s="435">
        <v>38704</v>
      </c>
      <c r="L12459" t="s">
        <v>202</v>
      </c>
    </row>
    <row r="12460" spans="11:12">
      <c r="K12460" s="435">
        <v>38720</v>
      </c>
      <c r="L12460" t="s">
        <v>202</v>
      </c>
    </row>
    <row r="12461" spans="11:12">
      <c r="K12461" s="435">
        <v>38721</v>
      </c>
      <c r="L12461" t="s">
        <v>202</v>
      </c>
    </row>
    <row r="12462" spans="11:12">
      <c r="K12462" s="435">
        <v>38722</v>
      </c>
      <c r="L12462" t="s">
        <v>202</v>
      </c>
    </row>
    <row r="12463" spans="11:12">
      <c r="K12463" s="435">
        <v>38723</v>
      </c>
      <c r="L12463" t="s">
        <v>202</v>
      </c>
    </row>
    <row r="12464" spans="11:12">
      <c r="K12464" s="435">
        <v>38725</v>
      </c>
      <c r="L12464" t="s">
        <v>202</v>
      </c>
    </row>
    <row r="12465" spans="11:12">
      <c r="K12465" s="435">
        <v>38726</v>
      </c>
      <c r="L12465" t="s">
        <v>202</v>
      </c>
    </row>
    <row r="12466" spans="11:12">
      <c r="K12466" s="435">
        <v>38730</v>
      </c>
      <c r="L12466" t="s">
        <v>202</v>
      </c>
    </row>
    <row r="12467" spans="11:12">
      <c r="K12467" s="435">
        <v>38731</v>
      </c>
      <c r="L12467" t="s">
        <v>202</v>
      </c>
    </row>
    <row r="12468" spans="11:12">
      <c r="K12468" s="435">
        <v>38732</v>
      </c>
      <c r="L12468" t="s">
        <v>202</v>
      </c>
    </row>
    <row r="12469" spans="11:12">
      <c r="K12469" s="435">
        <v>38736</v>
      </c>
      <c r="L12469" t="s">
        <v>202</v>
      </c>
    </row>
    <row r="12470" spans="11:12">
      <c r="K12470" s="435">
        <v>38737</v>
      </c>
      <c r="L12470" t="s">
        <v>202</v>
      </c>
    </row>
    <row r="12471" spans="11:12">
      <c r="K12471" s="435">
        <v>38738</v>
      </c>
      <c r="L12471" t="s">
        <v>202</v>
      </c>
    </row>
    <row r="12472" spans="11:12">
      <c r="K12472" s="435">
        <v>38740</v>
      </c>
      <c r="L12472" t="s">
        <v>202</v>
      </c>
    </row>
    <row r="12473" spans="11:12">
      <c r="K12473" s="435">
        <v>38744</v>
      </c>
      <c r="L12473" t="s">
        <v>202</v>
      </c>
    </row>
    <row r="12474" spans="11:12">
      <c r="K12474" s="435">
        <v>38745</v>
      </c>
      <c r="L12474" t="s">
        <v>202</v>
      </c>
    </row>
    <row r="12475" spans="11:12">
      <c r="K12475" s="435">
        <v>38746</v>
      </c>
      <c r="L12475" t="s">
        <v>202</v>
      </c>
    </row>
    <row r="12476" spans="11:12">
      <c r="K12476" s="435">
        <v>38748</v>
      </c>
      <c r="L12476" t="s">
        <v>202</v>
      </c>
    </row>
    <row r="12477" spans="11:12">
      <c r="K12477" s="435">
        <v>38749</v>
      </c>
      <c r="L12477" t="s">
        <v>202</v>
      </c>
    </row>
    <row r="12478" spans="11:12">
      <c r="K12478" s="435">
        <v>38751</v>
      </c>
      <c r="L12478" t="s">
        <v>202</v>
      </c>
    </row>
    <row r="12479" spans="11:12">
      <c r="K12479" s="435">
        <v>38753</v>
      </c>
      <c r="L12479" t="s">
        <v>202</v>
      </c>
    </row>
    <row r="12480" spans="11:12">
      <c r="K12480" s="435">
        <v>38754</v>
      </c>
      <c r="L12480" t="s">
        <v>202</v>
      </c>
    </row>
    <row r="12481" spans="11:12">
      <c r="K12481" s="435">
        <v>38756</v>
      </c>
      <c r="L12481" t="s">
        <v>202</v>
      </c>
    </row>
    <row r="12482" spans="11:12">
      <c r="K12482" s="435">
        <v>38759</v>
      </c>
      <c r="L12482" t="s">
        <v>202</v>
      </c>
    </row>
    <row r="12483" spans="11:12">
      <c r="K12483" s="435">
        <v>38760</v>
      </c>
      <c r="L12483" t="s">
        <v>202</v>
      </c>
    </row>
    <row r="12484" spans="11:12">
      <c r="K12484" s="435">
        <v>38761</v>
      </c>
      <c r="L12484" t="s">
        <v>202</v>
      </c>
    </row>
    <row r="12485" spans="11:12">
      <c r="K12485" s="435">
        <v>38762</v>
      </c>
      <c r="L12485" t="s">
        <v>202</v>
      </c>
    </row>
    <row r="12486" spans="11:12">
      <c r="K12486" s="435">
        <v>38764</v>
      </c>
      <c r="L12486" t="s">
        <v>202</v>
      </c>
    </row>
    <row r="12487" spans="11:12">
      <c r="K12487" s="435">
        <v>38765</v>
      </c>
      <c r="L12487" t="s">
        <v>202</v>
      </c>
    </row>
    <row r="12488" spans="11:12">
      <c r="K12488" s="435">
        <v>38767</v>
      </c>
      <c r="L12488" t="s">
        <v>202</v>
      </c>
    </row>
    <row r="12489" spans="11:12">
      <c r="K12489" s="435">
        <v>38768</v>
      </c>
      <c r="L12489" t="s">
        <v>202</v>
      </c>
    </row>
    <row r="12490" spans="11:12">
      <c r="K12490" s="435">
        <v>38769</v>
      </c>
      <c r="L12490" t="s">
        <v>202</v>
      </c>
    </row>
    <row r="12491" spans="11:12">
      <c r="K12491" s="435">
        <v>38771</v>
      </c>
      <c r="L12491" t="s">
        <v>202</v>
      </c>
    </row>
    <row r="12492" spans="11:12">
      <c r="K12492" s="435">
        <v>38772</v>
      </c>
      <c r="L12492" t="s">
        <v>202</v>
      </c>
    </row>
    <row r="12493" spans="11:12">
      <c r="K12493" s="435">
        <v>38773</v>
      </c>
      <c r="L12493" t="s">
        <v>202</v>
      </c>
    </row>
    <row r="12494" spans="11:12">
      <c r="K12494" s="435">
        <v>38774</v>
      </c>
      <c r="L12494" t="s">
        <v>202</v>
      </c>
    </row>
    <row r="12495" spans="11:12">
      <c r="K12495" s="435">
        <v>38778</v>
      </c>
      <c r="L12495" t="s">
        <v>202</v>
      </c>
    </row>
    <row r="12496" spans="11:12">
      <c r="K12496" s="435">
        <v>38781</v>
      </c>
      <c r="L12496" t="s">
        <v>202</v>
      </c>
    </row>
    <row r="12497" spans="11:12">
      <c r="K12497" s="435">
        <v>38801</v>
      </c>
      <c r="L12497" t="s">
        <v>202</v>
      </c>
    </row>
    <row r="12498" spans="11:12">
      <c r="K12498" s="435">
        <v>38804</v>
      </c>
      <c r="L12498" t="s">
        <v>202</v>
      </c>
    </row>
    <row r="12499" spans="11:12">
      <c r="K12499" s="435">
        <v>38821</v>
      </c>
      <c r="L12499" t="s">
        <v>202</v>
      </c>
    </row>
    <row r="12500" spans="11:12">
      <c r="K12500" s="435">
        <v>38824</v>
      </c>
      <c r="L12500" t="s">
        <v>202</v>
      </c>
    </row>
    <row r="12501" spans="11:12">
      <c r="K12501" s="435">
        <v>38826</v>
      </c>
      <c r="L12501" t="s">
        <v>202</v>
      </c>
    </row>
    <row r="12502" spans="11:12">
      <c r="K12502" s="435">
        <v>38827</v>
      </c>
      <c r="L12502" t="s">
        <v>202</v>
      </c>
    </row>
    <row r="12503" spans="11:12">
      <c r="K12503" s="435">
        <v>38828</v>
      </c>
      <c r="L12503" t="s">
        <v>202</v>
      </c>
    </row>
    <row r="12504" spans="11:12">
      <c r="K12504" s="435">
        <v>38829</v>
      </c>
      <c r="L12504" t="s">
        <v>202</v>
      </c>
    </row>
    <row r="12505" spans="11:12">
      <c r="K12505" s="435">
        <v>38833</v>
      </c>
      <c r="L12505" t="s">
        <v>202</v>
      </c>
    </row>
    <row r="12506" spans="11:12">
      <c r="K12506" s="435">
        <v>38834</v>
      </c>
      <c r="L12506" t="s">
        <v>202</v>
      </c>
    </row>
    <row r="12507" spans="11:12">
      <c r="K12507" s="435">
        <v>38838</v>
      </c>
      <c r="L12507" t="s">
        <v>202</v>
      </c>
    </row>
    <row r="12508" spans="11:12">
      <c r="K12508" s="435">
        <v>38841</v>
      </c>
      <c r="L12508" t="s">
        <v>202</v>
      </c>
    </row>
    <row r="12509" spans="11:12">
      <c r="K12509" s="435">
        <v>38843</v>
      </c>
      <c r="L12509" t="s">
        <v>202</v>
      </c>
    </row>
    <row r="12510" spans="11:12">
      <c r="K12510" s="435">
        <v>38844</v>
      </c>
      <c r="L12510" t="s">
        <v>202</v>
      </c>
    </row>
    <row r="12511" spans="11:12">
      <c r="K12511" s="435">
        <v>38846</v>
      </c>
      <c r="L12511" t="s">
        <v>202</v>
      </c>
    </row>
    <row r="12512" spans="11:12">
      <c r="K12512" s="435">
        <v>38847</v>
      </c>
      <c r="L12512" t="s">
        <v>202</v>
      </c>
    </row>
    <row r="12513" spans="11:12">
      <c r="K12513" s="435">
        <v>38848</v>
      </c>
      <c r="L12513" t="s">
        <v>202</v>
      </c>
    </row>
    <row r="12514" spans="11:12">
      <c r="K12514" s="435">
        <v>38849</v>
      </c>
      <c r="L12514" t="s">
        <v>202</v>
      </c>
    </row>
    <row r="12515" spans="11:12">
      <c r="K12515" s="435">
        <v>38850</v>
      </c>
      <c r="L12515" t="s">
        <v>202</v>
      </c>
    </row>
    <row r="12516" spans="11:12">
      <c r="K12516" s="435">
        <v>38851</v>
      </c>
      <c r="L12516" t="s">
        <v>202</v>
      </c>
    </row>
    <row r="12517" spans="11:12">
      <c r="K12517" s="435">
        <v>38852</v>
      </c>
      <c r="L12517" t="s">
        <v>202</v>
      </c>
    </row>
    <row r="12518" spans="11:12">
      <c r="K12518" s="435">
        <v>38855</v>
      </c>
      <c r="L12518" t="s">
        <v>202</v>
      </c>
    </row>
    <row r="12519" spans="11:12">
      <c r="K12519" s="435">
        <v>38856</v>
      </c>
      <c r="L12519" t="s">
        <v>202</v>
      </c>
    </row>
    <row r="12520" spans="11:12">
      <c r="K12520" s="435">
        <v>38857</v>
      </c>
      <c r="L12520" t="s">
        <v>202</v>
      </c>
    </row>
    <row r="12521" spans="11:12">
      <c r="K12521" s="435">
        <v>38858</v>
      </c>
      <c r="L12521" t="s">
        <v>202</v>
      </c>
    </row>
    <row r="12522" spans="11:12">
      <c r="K12522" s="435">
        <v>38859</v>
      </c>
      <c r="L12522" t="s">
        <v>202</v>
      </c>
    </row>
    <row r="12523" spans="11:12">
      <c r="K12523" s="435">
        <v>38860</v>
      </c>
      <c r="L12523" t="s">
        <v>202</v>
      </c>
    </row>
    <row r="12524" spans="11:12">
      <c r="K12524" s="435">
        <v>38862</v>
      </c>
      <c r="L12524" t="s">
        <v>202</v>
      </c>
    </row>
    <row r="12525" spans="11:12">
      <c r="K12525" s="435">
        <v>38863</v>
      </c>
      <c r="L12525" t="s">
        <v>202</v>
      </c>
    </row>
    <row r="12526" spans="11:12">
      <c r="K12526" s="435">
        <v>38864</v>
      </c>
      <c r="L12526" t="s">
        <v>202</v>
      </c>
    </row>
    <row r="12527" spans="11:12">
      <c r="K12527" s="435">
        <v>38865</v>
      </c>
      <c r="L12527" t="s">
        <v>202</v>
      </c>
    </row>
    <row r="12528" spans="11:12">
      <c r="K12528" s="435">
        <v>38866</v>
      </c>
      <c r="L12528" t="s">
        <v>202</v>
      </c>
    </row>
    <row r="12529" spans="11:12">
      <c r="K12529" s="435">
        <v>38868</v>
      </c>
      <c r="L12529" t="s">
        <v>202</v>
      </c>
    </row>
    <row r="12530" spans="11:12">
      <c r="K12530" s="435">
        <v>38869</v>
      </c>
      <c r="L12530" t="s">
        <v>202</v>
      </c>
    </row>
    <row r="12531" spans="11:12">
      <c r="K12531" s="435">
        <v>38870</v>
      </c>
      <c r="L12531" t="s">
        <v>202</v>
      </c>
    </row>
    <row r="12532" spans="11:12">
      <c r="K12532" s="435">
        <v>38871</v>
      </c>
      <c r="L12532" t="s">
        <v>202</v>
      </c>
    </row>
    <row r="12533" spans="11:12">
      <c r="K12533" s="435">
        <v>38873</v>
      </c>
      <c r="L12533" t="s">
        <v>202</v>
      </c>
    </row>
    <row r="12534" spans="11:12">
      <c r="K12534" s="435">
        <v>38876</v>
      </c>
      <c r="L12534" t="s">
        <v>202</v>
      </c>
    </row>
    <row r="12535" spans="11:12">
      <c r="K12535" s="435">
        <v>38878</v>
      </c>
      <c r="L12535" t="s">
        <v>202</v>
      </c>
    </row>
    <row r="12536" spans="11:12">
      <c r="K12536" s="435">
        <v>38879</v>
      </c>
      <c r="L12536" t="s">
        <v>202</v>
      </c>
    </row>
    <row r="12537" spans="11:12">
      <c r="K12537" s="435">
        <v>38901</v>
      </c>
      <c r="L12537" t="s">
        <v>202</v>
      </c>
    </row>
    <row r="12538" spans="11:12">
      <c r="K12538" s="435">
        <v>38913</v>
      </c>
      <c r="L12538" t="s">
        <v>202</v>
      </c>
    </row>
    <row r="12539" spans="11:12">
      <c r="K12539" s="435">
        <v>38914</v>
      </c>
      <c r="L12539" t="s">
        <v>202</v>
      </c>
    </row>
    <row r="12540" spans="11:12">
      <c r="K12540" s="435">
        <v>38915</v>
      </c>
      <c r="L12540" t="s">
        <v>202</v>
      </c>
    </row>
    <row r="12541" spans="11:12">
      <c r="K12541" s="435">
        <v>38916</v>
      </c>
      <c r="L12541" t="s">
        <v>202</v>
      </c>
    </row>
    <row r="12542" spans="11:12">
      <c r="K12542" s="435">
        <v>38917</v>
      </c>
      <c r="L12542" t="s">
        <v>202</v>
      </c>
    </row>
    <row r="12543" spans="11:12">
      <c r="K12543" s="435">
        <v>38920</v>
      </c>
      <c r="L12543" t="s">
        <v>202</v>
      </c>
    </row>
    <row r="12544" spans="11:12">
      <c r="K12544" s="435">
        <v>38921</v>
      </c>
      <c r="L12544" t="s">
        <v>202</v>
      </c>
    </row>
    <row r="12545" spans="11:12">
      <c r="K12545" s="435">
        <v>38922</v>
      </c>
      <c r="L12545" t="s">
        <v>202</v>
      </c>
    </row>
    <row r="12546" spans="11:12">
      <c r="K12546" s="435">
        <v>38923</v>
      </c>
      <c r="L12546" t="s">
        <v>202</v>
      </c>
    </row>
    <row r="12547" spans="11:12">
      <c r="K12547" s="435">
        <v>38924</v>
      </c>
      <c r="L12547" t="s">
        <v>202</v>
      </c>
    </row>
    <row r="12548" spans="11:12">
      <c r="K12548" s="435">
        <v>38925</v>
      </c>
      <c r="L12548" t="s">
        <v>202</v>
      </c>
    </row>
    <row r="12549" spans="11:12">
      <c r="K12549" s="435">
        <v>38927</v>
      </c>
      <c r="L12549" t="s">
        <v>202</v>
      </c>
    </row>
    <row r="12550" spans="11:12">
      <c r="K12550" s="435">
        <v>38928</v>
      </c>
      <c r="L12550" t="s">
        <v>202</v>
      </c>
    </row>
    <row r="12551" spans="11:12">
      <c r="K12551" s="435">
        <v>38929</v>
      </c>
      <c r="L12551" t="s">
        <v>202</v>
      </c>
    </row>
    <row r="12552" spans="11:12">
      <c r="K12552" s="435">
        <v>38930</v>
      </c>
      <c r="L12552" t="s">
        <v>202</v>
      </c>
    </row>
    <row r="12553" spans="11:12">
      <c r="K12553" s="435">
        <v>38940</v>
      </c>
      <c r="L12553" t="s">
        <v>202</v>
      </c>
    </row>
    <row r="12554" spans="11:12">
      <c r="K12554" s="435">
        <v>38941</v>
      </c>
      <c r="L12554" t="s">
        <v>202</v>
      </c>
    </row>
    <row r="12555" spans="11:12">
      <c r="K12555" s="435">
        <v>38943</v>
      </c>
      <c r="L12555" t="s">
        <v>202</v>
      </c>
    </row>
    <row r="12556" spans="11:12">
      <c r="K12556" s="435">
        <v>38944</v>
      </c>
      <c r="L12556" t="s">
        <v>202</v>
      </c>
    </row>
    <row r="12557" spans="11:12">
      <c r="K12557" s="435">
        <v>38945</v>
      </c>
      <c r="L12557" t="s">
        <v>202</v>
      </c>
    </row>
    <row r="12558" spans="11:12">
      <c r="K12558" s="435">
        <v>38946</v>
      </c>
      <c r="L12558" t="s">
        <v>202</v>
      </c>
    </row>
    <row r="12559" spans="11:12">
      <c r="K12559" s="435">
        <v>38947</v>
      </c>
      <c r="L12559" t="s">
        <v>202</v>
      </c>
    </row>
    <row r="12560" spans="11:12">
      <c r="K12560" s="435">
        <v>38948</v>
      </c>
      <c r="L12560" t="s">
        <v>202</v>
      </c>
    </row>
    <row r="12561" spans="11:12">
      <c r="K12561" s="435">
        <v>38949</v>
      </c>
      <c r="L12561" t="s">
        <v>202</v>
      </c>
    </row>
    <row r="12562" spans="11:12">
      <c r="K12562" s="435">
        <v>38950</v>
      </c>
      <c r="L12562" t="s">
        <v>202</v>
      </c>
    </row>
    <row r="12563" spans="11:12">
      <c r="K12563" s="435">
        <v>38951</v>
      </c>
      <c r="L12563" t="s">
        <v>202</v>
      </c>
    </row>
    <row r="12564" spans="11:12">
      <c r="K12564" s="435">
        <v>38952</v>
      </c>
      <c r="L12564" t="s">
        <v>202</v>
      </c>
    </row>
    <row r="12565" spans="11:12">
      <c r="K12565" s="435">
        <v>38953</v>
      </c>
      <c r="L12565" t="s">
        <v>202</v>
      </c>
    </row>
    <row r="12566" spans="11:12">
      <c r="K12566" s="435">
        <v>38954</v>
      </c>
      <c r="L12566" t="s">
        <v>202</v>
      </c>
    </row>
    <row r="12567" spans="11:12">
      <c r="K12567" s="435">
        <v>38957</v>
      </c>
      <c r="L12567" t="s">
        <v>202</v>
      </c>
    </row>
    <row r="12568" spans="11:12">
      <c r="K12568" s="435">
        <v>38958</v>
      </c>
      <c r="L12568" t="s">
        <v>202</v>
      </c>
    </row>
    <row r="12569" spans="11:12">
      <c r="K12569" s="435">
        <v>38961</v>
      </c>
      <c r="L12569" t="s">
        <v>202</v>
      </c>
    </row>
    <row r="12570" spans="11:12">
      <c r="K12570" s="435">
        <v>38962</v>
      </c>
      <c r="L12570" t="s">
        <v>202</v>
      </c>
    </row>
    <row r="12571" spans="11:12">
      <c r="K12571" s="435">
        <v>38963</v>
      </c>
      <c r="L12571" t="s">
        <v>202</v>
      </c>
    </row>
    <row r="12572" spans="11:12">
      <c r="K12572" s="435">
        <v>38964</v>
      </c>
      <c r="L12572" t="s">
        <v>202</v>
      </c>
    </row>
    <row r="12573" spans="11:12">
      <c r="K12573" s="435">
        <v>38965</v>
      </c>
      <c r="L12573" t="s">
        <v>202</v>
      </c>
    </row>
    <row r="12574" spans="11:12">
      <c r="K12574" s="435">
        <v>38966</v>
      </c>
      <c r="L12574" t="s">
        <v>202</v>
      </c>
    </row>
    <row r="12575" spans="11:12">
      <c r="K12575" s="435">
        <v>38967</v>
      </c>
      <c r="L12575" t="s">
        <v>202</v>
      </c>
    </row>
    <row r="12576" spans="11:12">
      <c r="K12576" s="435">
        <v>39038</v>
      </c>
      <c r="L12576" t="s">
        <v>202</v>
      </c>
    </row>
    <row r="12577" spans="11:12">
      <c r="K12577" s="435">
        <v>39039</v>
      </c>
      <c r="L12577" t="s">
        <v>202</v>
      </c>
    </row>
    <row r="12578" spans="11:12">
      <c r="K12578" s="435">
        <v>39040</v>
      </c>
      <c r="L12578" t="s">
        <v>202</v>
      </c>
    </row>
    <row r="12579" spans="11:12">
      <c r="K12579" s="435">
        <v>39041</v>
      </c>
      <c r="L12579" t="s">
        <v>202</v>
      </c>
    </row>
    <row r="12580" spans="11:12">
      <c r="K12580" s="435">
        <v>39042</v>
      </c>
      <c r="L12580" t="s">
        <v>202</v>
      </c>
    </row>
    <row r="12581" spans="11:12">
      <c r="K12581" s="435">
        <v>39044</v>
      </c>
      <c r="L12581" t="s">
        <v>202</v>
      </c>
    </row>
    <row r="12582" spans="11:12">
      <c r="K12582" s="435">
        <v>39045</v>
      </c>
      <c r="L12582" t="s">
        <v>202</v>
      </c>
    </row>
    <row r="12583" spans="11:12">
      <c r="K12583" s="435">
        <v>39046</v>
      </c>
      <c r="L12583" t="s">
        <v>202</v>
      </c>
    </row>
    <row r="12584" spans="11:12">
      <c r="K12584" s="435">
        <v>39047</v>
      </c>
      <c r="L12584" t="s">
        <v>202</v>
      </c>
    </row>
    <row r="12585" spans="11:12">
      <c r="K12585" s="435">
        <v>39051</v>
      </c>
      <c r="L12585" t="s">
        <v>202</v>
      </c>
    </row>
    <row r="12586" spans="11:12">
      <c r="K12586" s="435">
        <v>39054</v>
      </c>
      <c r="L12586" t="s">
        <v>202</v>
      </c>
    </row>
    <row r="12587" spans="11:12">
      <c r="K12587" s="435">
        <v>39056</v>
      </c>
      <c r="L12587" t="s">
        <v>202</v>
      </c>
    </row>
    <row r="12588" spans="11:12">
      <c r="K12588" s="435">
        <v>39057</v>
      </c>
      <c r="L12588" t="s">
        <v>202</v>
      </c>
    </row>
    <row r="12589" spans="11:12">
      <c r="K12589" s="435">
        <v>39059</v>
      </c>
      <c r="L12589" t="s">
        <v>202</v>
      </c>
    </row>
    <row r="12590" spans="11:12">
      <c r="K12590" s="435">
        <v>39061</v>
      </c>
      <c r="L12590" t="s">
        <v>202</v>
      </c>
    </row>
    <row r="12591" spans="11:12">
      <c r="K12591" s="435">
        <v>39062</v>
      </c>
      <c r="L12591" t="s">
        <v>202</v>
      </c>
    </row>
    <row r="12592" spans="11:12">
      <c r="K12592" s="435">
        <v>39063</v>
      </c>
      <c r="L12592" t="s">
        <v>202</v>
      </c>
    </row>
    <row r="12593" spans="11:12">
      <c r="K12593" s="435">
        <v>39066</v>
      </c>
      <c r="L12593" t="s">
        <v>202</v>
      </c>
    </row>
    <row r="12594" spans="11:12">
      <c r="K12594" s="435">
        <v>39067</v>
      </c>
      <c r="L12594" t="s">
        <v>202</v>
      </c>
    </row>
    <row r="12595" spans="11:12">
      <c r="K12595" s="435">
        <v>39069</v>
      </c>
      <c r="L12595" t="s">
        <v>202</v>
      </c>
    </row>
    <row r="12596" spans="11:12">
      <c r="K12596" s="435">
        <v>39071</v>
      </c>
      <c r="L12596" t="s">
        <v>202</v>
      </c>
    </row>
    <row r="12597" spans="11:12">
      <c r="K12597" s="435">
        <v>39073</v>
      </c>
      <c r="L12597" t="s">
        <v>202</v>
      </c>
    </row>
    <row r="12598" spans="11:12">
      <c r="K12598" s="435">
        <v>39074</v>
      </c>
      <c r="L12598" t="s">
        <v>202</v>
      </c>
    </row>
    <row r="12599" spans="11:12">
      <c r="K12599" s="435">
        <v>39078</v>
      </c>
      <c r="L12599" t="s">
        <v>202</v>
      </c>
    </row>
    <row r="12600" spans="11:12">
      <c r="K12600" s="435">
        <v>39079</v>
      </c>
      <c r="L12600" t="s">
        <v>202</v>
      </c>
    </row>
    <row r="12601" spans="11:12">
      <c r="K12601" s="435">
        <v>39082</v>
      </c>
      <c r="L12601" t="s">
        <v>202</v>
      </c>
    </row>
    <row r="12602" spans="11:12">
      <c r="K12602" s="435">
        <v>39083</v>
      </c>
      <c r="L12602" t="s">
        <v>202</v>
      </c>
    </row>
    <row r="12603" spans="11:12">
      <c r="K12603" s="435">
        <v>39086</v>
      </c>
      <c r="L12603" t="s">
        <v>202</v>
      </c>
    </row>
    <row r="12604" spans="11:12">
      <c r="K12604" s="435">
        <v>39088</v>
      </c>
      <c r="L12604" t="s">
        <v>202</v>
      </c>
    </row>
    <row r="12605" spans="11:12">
      <c r="K12605" s="435">
        <v>39090</v>
      </c>
      <c r="L12605" t="s">
        <v>202</v>
      </c>
    </row>
    <row r="12606" spans="11:12">
      <c r="K12606" s="435">
        <v>39092</v>
      </c>
      <c r="L12606" t="s">
        <v>202</v>
      </c>
    </row>
    <row r="12607" spans="11:12">
      <c r="K12607" s="435">
        <v>39094</v>
      </c>
      <c r="L12607" t="s">
        <v>202</v>
      </c>
    </row>
    <row r="12608" spans="11:12">
      <c r="K12608" s="435">
        <v>39095</v>
      </c>
      <c r="L12608" t="s">
        <v>202</v>
      </c>
    </row>
    <row r="12609" spans="11:12">
      <c r="K12609" s="435">
        <v>39096</v>
      </c>
      <c r="L12609" t="s">
        <v>202</v>
      </c>
    </row>
    <row r="12610" spans="11:12">
      <c r="K12610" s="435">
        <v>39097</v>
      </c>
      <c r="L12610" t="s">
        <v>202</v>
      </c>
    </row>
    <row r="12611" spans="11:12">
      <c r="K12611" s="435">
        <v>39108</v>
      </c>
      <c r="L12611" t="s">
        <v>202</v>
      </c>
    </row>
    <row r="12612" spans="11:12">
      <c r="K12612" s="435">
        <v>39110</v>
      </c>
      <c r="L12612" t="s">
        <v>202</v>
      </c>
    </row>
    <row r="12613" spans="11:12">
      <c r="K12613" s="435">
        <v>39111</v>
      </c>
      <c r="L12613" t="s">
        <v>202</v>
      </c>
    </row>
    <row r="12614" spans="11:12">
      <c r="K12614" s="435">
        <v>39113</v>
      </c>
      <c r="L12614" t="s">
        <v>202</v>
      </c>
    </row>
    <row r="12615" spans="11:12">
      <c r="K12615" s="435">
        <v>39114</v>
      </c>
      <c r="L12615" t="s">
        <v>202</v>
      </c>
    </row>
    <row r="12616" spans="11:12">
      <c r="K12616" s="435">
        <v>39115</v>
      </c>
      <c r="L12616" t="s">
        <v>202</v>
      </c>
    </row>
    <row r="12617" spans="11:12">
      <c r="K12617" s="435">
        <v>39116</v>
      </c>
      <c r="L12617" t="s">
        <v>202</v>
      </c>
    </row>
    <row r="12618" spans="11:12">
      <c r="K12618" s="435">
        <v>39117</v>
      </c>
      <c r="L12618" t="s">
        <v>202</v>
      </c>
    </row>
    <row r="12619" spans="11:12">
      <c r="K12619" s="435">
        <v>39119</v>
      </c>
      <c r="L12619" t="s">
        <v>202</v>
      </c>
    </row>
    <row r="12620" spans="11:12">
      <c r="K12620" s="435">
        <v>39120</v>
      </c>
      <c r="L12620" t="s">
        <v>202</v>
      </c>
    </row>
    <row r="12621" spans="11:12">
      <c r="K12621" s="435">
        <v>39140</v>
      </c>
      <c r="L12621" t="s">
        <v>202</v>
      </c>
    </row>
    <row r="12622" spans="11:12">
      <c r="K12622" s="435">
        <v>39144</v>
      </c>
      <c r="L12622" t="s">
        <v>202</v>
      </c>
    </row>
    <row r="12623" spans="11:12">
      <c r="K12623" s="435">
        <v>39145</v>
      </c>
      <c r="L12623" t="s">
        <v>202</v>
      </c>
    </row>
    <row r="12624" spans="11:12">
      <c r="K12624" s="435">
        <v>39146</v>
      </c>
      <c r="L12624" t="s">
        <v>202</v>
      </c>
    </row>
    <row r="12625" spans="11:12">
      <c r="K12625" s="435">
        <v>39149</v>
      </c>
      <c r="L12625" t="s">
        <v>202</v>
      </c>
    </row>
    <row r="12626" spans="11:12">
      <c r="K12626" s="435">
        <v>39150</v>
      </c>
      <c r="L12626" t="s">
        <v>202</v>
      </c>
    </row>
    <row r="12627" spans="11:12">
      <c r="K12627" s="435">
        <v>39152</v>
      </c>
      <c r="L12627" t="s">
        <v>202</v>
      </c>
    </row>
    <row r="12628" spans="11:12">
      <c r="K12628" s="435">
        <v>39153</v>
      </c>
      <c r="L12628" t="s">
        <v>202</v>
      </c>
    </row>
    <row r="12629" spans="11:12">
      <c r="K12629" s="435">
        <v>39154</v>
      </c>
      <c r="L12629" t="s">
        <v>202</v>
      </c>
    </row>
    <row r="12630" spans="11:12">
      <c r="K12630" s="435">
        <v>39156</v>
      </c>
      <c r="L12630" t="s">
        <v>202</v>
      </c>
    </row>
    <row r="12631" spans="11:12">
      <c r="K12631" s="435">
        <v>39157</v>
      </c>
      <c r="L12631" t="s">
        <v>202</v>
      </c>
    </row>
    <row r="12632" spans="11:12">
      <c r="K12632" s="435">
        <v>39159</v>
      </c>
      <c r="L12632" t="s">
        <v>202</v>
      </c>
    </row>
    <row r="12633" spans="11:12">
      <c r="K12633" s="435">
        <v>39160</v>
      </c>
      <c r="L12633" t="s">
        <v>202</v>
      </c>
    </row>
    <row r="12634" spans="11:12">
      <c r="K12634" s="435">
        <v>39162</v>
      </c>
      <c r="L12634" t="s">
        <v>202</v>
      </c>
    </row>
    <row r="12635" spans="11:12">
      <c r="K12635" s="435">
        <v>39166</v>
      </c>
      <c r="L12635" t="s">
        <v>202</v>
      </c>
    </row>
    <row r="12636" spans="11:12">
      <c r="K12636" s="435">
        <v>39167</v>
      </c>
      <c r="L12636" t="s">
        <v>202</v>
      </c>
    </row>
    <row r="12637" spans="11:12">
      <c r="K12637" s="435">
        <v>39168</v>
      </c>
      <c r="L12637" t="s">
        <v>202</v>
      </c>
    </row>
    <row r="12638" spans="11:12">
      <c r="K12638" s="435">
        <v>39169</v>
      </c>
      <c r="L12638" t="s">
        <v>202</v>
      </c>
    </row>
    <row r="12639" spans="11:12">
      <c r="K12639" s="435">
        <v>39170</v>
      </c>
      <c r="L12639" t="s">
        <v>202</v>
      </c>
    </row>
    <row r="12640" spans="11:12">
      <c r="K12640" s="435">
        <v>39174</v>
      </c>
      <c r="L12640" t="s">
        <v>202</v>
      </c>
    </row>
    <row r="12641" spans="11:12">
      <c r="K12641" s="435">
        <v>39175</v>
      </c>
      <c r="L12641" t="s">
        <v>202</v>
      </c>
    </row>
    <row r="12642" spans="11:12">
      <c r="K12642" s="435">
        <v>39176</v>
      </c>
      <c r="L12642" t="s">
        <v>202</v>
      </c>
    </row>
    <row r="12643" spans="11:12">
      <c r="K12643" s="435">
        <v>39177</v>
      </c>
      <c r="L12643" t="s">
        <v>202</v>
      </c>
    </row>
    <row r="12644" spans="11:12">
      <c r="K12644" s="435">
        <v>39179</v>
      </c>
      <c r="L12644" t="s">
        <v>202</v>
      </c>
    </row>
    <row r="12645" spans="11:12">
      <c r="K12645" s="435">
        <v>39180</v>
      </c>
      <c r="L12645" t="s">
        <v>202</v>
      </c>
    </row>
    <row r="12646" spans="11:12">
      <c r="K12646" s="435">
        <v>39183</v>
      </c>
      <c r="L12646" t="s">
        <v>202</v>
      </c>
    </row>
    <row r="12647" spans="11:12">
      <c r="K12647" s="435">
        <v>39189</v>
      </c>
      <c r="L12647" t="s">
        <v>202</v>
      </c>
    </row>
    <row r="12648" spans="11:12">
      <c r="K12648" s="435">
        <v>39191</v>
      </c>
      <c r="L12648" t="s">
        <v>202</v>
      </c>
    </row>
    <row r="12649" spans="11:12">
      <c r="K12649" s="435">
        <v>39192</v>
      </c>
      <c r="L12649" t="s">
        <v>202</v>
      </c>
    </row>
    <row r="12650" spans="11:12">
      <c r="K12650" s="435">
        <v>39193</v>
      </c>
      <c r="L12650" t="s">
        <v>202</v>
      </c>
    </row>
    <row r="12651" spans="11:12">
      <c r="K12651" s="435">
        <v>39194</v>
      </c>
      <c r="L12651" t="s">
        <v>202</v>
      </c>
    </row>
    <row r="12652" spans="11:12">
      <c r="K12652" s="435">
        <v>39201</v>
      </c>
      <c r="L12652" t="s">
        <v>202</v>
      </c>
    </row>
    <row r="12653" spans="11:12">
      <c r="K12653" s="435">
        <v>39202</v>
      </c>
      <c r="L12653" t="s">
        <v>202</v>
      </c>
    </row>
    <row r="12654" spans="11:12">
      <c r="K12654" s="435">
        <v>39203</v>
      </c>
      <c r="L12654" t="s">
        <v>202</v>
      </c>
    </row>
    <row r="12655" spans="11:12">
      <c r="K12655" s="435">
        <v>39204</v>
      </c>
      <c r="L12655" t="s">
        <v>202</v>
      </c>
    </row>
    <row r="12656" spans="11:12">
      <c r="K12656" s="435">
        <v>39206</v>
      </c>
      <c r="L12656" t="s">
        <v>202</v>
      </c>
    </row>
    <row r="12657" spans="11:12">
      <c r="K12657" s="435">
        <v>39208</v>
      </c>
      <c r="L12657" t="s">
        <v>202</v>
      </c>
    </row>
    <row r="12658" spans="11:12">
      <c r="K12658" s="435">
        <v>39209</v>
      </c>
      <c r="L12658" t="s">
        <v>202</v>
      </c>
    </row>
    <row r="12659" spans="11:12">
      <c r="K12659" s="435">
        <v>39211</v>
      </c>
      <c r="L12659" t="s">
        <v>202</v>
      </c>
    </row>
    <row r="12660" spans="11:12">
      <c r="K12660" s="435">
        <v>39212</v>
      </c>
      <c r="L12660" t="s">
        <v>202</v>
      </c>
    </row>
    <row r="12661" spans="11:12">
      <c r="K12661" s="435">
        <v>39213</v>
      </c>
      <c r="L12661" t="s">
        <v>202</v>
      </c>
    </row>
    <row r="12662" spans="11:12">
      <c r="K12662" s="435">
        <v>39216</v>
      </c>
      <c r="L12662" t="s">
        <v>202</v>
      </c>
    </row>
    <row r="12663" spans="11:12">
      <c r="K12663" s="435">
        <v>39217</v>
      </c>
      <c r="L12663" t="s">
        <v>202</v>
      </c>
    </row>
    <row r="12664" spans="11:12">
      <c r="K12664" s="435">
        <v>39218</v>
      </c>
      <c r="L12664" t="s">
        <v>202</v>
      </c>
    </row>
    <row r="12665" spans="11:12">
      <c r="K12665" s="435">
        <v>39232</v>
      </c>
      <c r="L12665" t="s">
        <v>202</v>
      </c>
    </row>
    <row r="12666" spans="11:12">
      <c r="K12666" s="435">
        <v>39269</v>
      </c>
      <c r="L12666" t="s">
        <v>202</v>
      </c>
    </row>
    <row r="12667" spans="11:12">
      <c r="K12667" s="435">
        <v>39272</v>
      </c>
      <c r="L12667" t="s">
        <v>202</v>
      </c>
    </row>
    <row r="12668" spans="11:12">
      <c r="K12668" s="435">
        <v>39301</v>
      </c>
      <c r="L12668" t="s">
        <v>202</v>
      </c>
    </row>
    <row r="12669" spans="11:12">
      <c r="K12669" s="435">
        <v>39305</v>
      </c>
      <c r="L12669" t="s">
        <v>202</v>
      </c>
    </row>
    <row r="12670" spans="11:12">
      <c r="K12670" s="435">
        <v>39307</v>
      </c>
      <c r="L12670" t="s">
        <v>202</v>
      </c>
    </row>
    <row r="12671" spans="11:12">
      <c r="K12671" s="435">
        <v>39309</v>
      </c>
      <c r="L12671" t="s">
        <v>202</v>
      </c>
    </row>
    <row r="12672" spans="11:12">
      <c r="K12672" s="435">
        <v>39320</v>
      </c>
      <c r="L12672" t="s">
        <v>202</v>
      </c>
    </row>
    <row r="12673" spans="11:12">
      <c r="K12673" s="435">
        <v>39322</v>
      </c>
      <c r="L12673" t="s">
        <v>202</v>
      </c>
    </row>
    <row r="12674" spans="11:12">
      <c r="K12674" s="435">
        <v>39323</v>
      </c>
      <c r="L12674" t="s">
        <v>202</v>
      </c>
    </row>
    <row r="12675" spans="11:12">
      <c r="K12675" s="435">
        <v>39325</v>
      </c>
      <c r="L12675" t="s">
        <v>202</v>
      </c>
    </row>
    <row r="12676" spans="11:12">
      <c r="K12676" s="435">
        <v>39326</v>
      </c>
      <c r="L12676" t="s">
        <v>202</v>
      </c>
    </row>
    <row r="12677" spans="11:12">
      <c r="K12677" s="435">
        <v>39327</v>
      </c>
      <c r="L12677" t="s">
        <v>202</v>
      </c>
    </row>
    <row r="12678" spans="11:12">
      <c r="K12678" s="435">
        <v>39328</v>
      </c>
      <c r="L12678" t="s">
        <v>202</v>
      </c>
    </row>
    <row r="12679" spans="11:12">
      <c r="K12679" s="435">
        <v>39330</v>
      </c>
      <c r="L12679" t="s">
        <v>202</v>
      </c>
    </row>
    <row r="12680" spans="11:12">
      <c r="K12680" s="435">
        <v>39332</v>
      </c>
      <c r="L12680" t="s">
        <v>202</v>
      </c>
    </row>
    <row r="12681" spans="11:12">
      <c r="K12681" s="435">
        <v>39335</v>
      </c>
      <c r="L12681" t="s">
        <v>202</v>
      </c>
    </row>
    <row r="12682" spans="11:12">
      <c r="K12682" s="435">
        <v>39336</v>
      </c>
      <c r="L12682" t="s">
        <v>202</v>
      </c>
    </row>
    <row r="12683" spans="11:12">
      <c r="K12683" s="435">
        <v>39337</v>
      </c>
      <c r="L12683" t="s">
        <v>202</v>
      </c>
    </row>
    <row r="12684" spans="11:12">
      <c r="K12684" s="435">
        <v>39338</v>
      </c>
      <c r="L12684" t="s">
        <v>202</v>
      </c>
    </row>
    <row r="12685" spans="11:12">
      <c r="K12685" s="435">
        <v>39339</v>
      </c>
      <c r="L12685" t="s">
        <v>202</v>
      </c>
    </row>
    <row r="12686" spans="11:12">
      <c r="K12686" s="435">
        <v>39341</v>
      </c>
      <c r="L12686" t="s">
        <v>202</v>
      </c>
    </row>
    <row r="12687" spans="11:12">
      <c r="K12687" s="435">
        <v>39342</v>
      </c>
      <c r="L12687" t="s">
        <v>202</v>
      </c>
    </row>
    <row r="12688" spans="11:12">
      <c r="K12688" s="435">
        <v>39345</v>
      </c>
      <c r="L12688" t="s">
        <v>202</v>
      </c>
    </row>
    <row r="12689" spans="11:12">
      <c r="K12689" s="435">
        <v>39346</v>
      </c>
      <c r="L12689" t="s">
        <v>202</v>
      </c>
    </row>
    <row r="12690" spans="11:12">
      <c r="K12690" s="435">
        <v>39347</v>
      </c>
      <c r="L12690" t="s">
        <v>202</v>
      </c>
    </row>
    <row r="12691" spans="11:12">
      <c r="K12691" s="435">
        <v>39348</v>
      </c>
      <c r="L12691" t="s">
        <v>202</v>
      </c>
    </row>
    <row r="12692" spans="11:12">
      <c r="K12692" s="435">
        <v>39350</v>
      </c>
      <c r="L12692" t="s">
        <v>202</v>
      </c>
    </row>
    <row r="12693" spans="11:12">
      <c r="K12693" s="435">
        <v>39352</v>
      </c>
      <c r="L12693" t="s">
        <v>202</v>
      </c>
    </row>
    <row r="12694" spans="11:12">
      <c r="K12694" s="435">
        <v>39354</v>
      </c>
      <c r="L12694" t="s">
        <v>202</v>
      </c>
    </row>
    <row r="12695" spans="11:12">
      <c r="K12695" s="435">
        <v>39355</v>
      </c>
      <c r="L12695" t="s">
        <v>202</v>
      </c>
    </row>
    <row r="12696" spans="11:12">
      <c r="K12696" s="435">
        <v>39356</v>
      </c>
      <c r="L12696" t="s">
        <v>202</v>
      </c>
    </row>
    <row r="12697" spans="11:12">
      <c r="K12697" s="435">
        <v>39358</v>
      </c>
      <c r="L12697" t="s">
        <v>202</v>
      </c>
    </row>
    <row r="12698" spans="11:12">
      <c r="K12698" s="435">
        <v>39359</v>
      </c>
      <c r="L12698" t="s">
        <v>202</v>
      </c>
    </row>
    <row r="12699" spans="11:12">
      <c r="K12699" s="435">
        <v>39360</v>
      </c>
      <c r="L12699" t="s">
        <v>202</v>
      </c>
    </row>
    <row r="12700" spans="11:12">
      <c r="K12700" s="435">
        <v>39361</v>
      </c>
      <c r="L12700" t="s">
        <v>202</v>
      </c>
    </row>
    <row r="12701" spans="11:12">
      <c r="K12701" s="435">
        <v>39362</v>
      </c>
      <c r="L12701" t="s">
        <v>202</v>
      </c>
    </row>
    <row r="12702" spans="11:12">
      <c r="K12702" s="435">
        <v>39363</v>
      </c>
      <c r="L12702" t="s">
        <v>202</v>
      </c>
    </row>
    <row r="12703" spans="11:12">
      <c r="K12703" s="435">
        <v>39364</v>
      </c>
      <c r="L12703" t="s">
        <v>202</v>
      </c>
    </row>
    <row r="12704" spans="11:12">
      <c r="K12704" s="435">
        <v>39365</v>
      </c>
      <c r="L12704" t="s">
        <v>202</v>
      </c>
    </row>
    <row r="12705" spans="11:12">
      <c r="K12705" s="435">
        <v>39366</v>
      </c>
      <c r="L12705" t="s">
        <v>202</v>
      </c>
    </row>
    <row r="12706" spans="11:12">
      <c r="K12706" s="435">
        <v>39367</v>
      </c>
      <c r="L12706" t="s">
        <v>202</v>
      </c>
    </row>
    <row r="12707" spans="11:12">
      <c r="K12707" s="435">
        <v>39401</v>
      </c>
      <c r="L12707" t="s">
        <v>202</v>
      </c>
    </row>
    <row r="12708" spans="11:12">
      <c r="K12708" s="435">
        <v>39402</v>
      </c>
      <c r="L12708" t="s">
        <v>202</v>
      </c>
    </row>
    <row r="12709" spans="11:12">
      <c r="K12709" s="435">
        <v>39406</v>
      </c>
      <c r="L12709" t="s">
        <v>202</v>
      </c>
    </row>
    <row r="12710" spans="11:12">
      <c r="K12710" s="435">
        <v>39421</v>
      </c>
      <c r="L12710" t="s">
        <v>202</v>
      </c>
    </row>
    <row r="12711" spans="11:12">
      <c r="K12711" s="435">
        <v>39422</v>
      </c>
      <c r="L12711" t="s">
        <v>202</v>
      </c>
    </row>
    <row r="12712" spans="11:12">
      <c r="K12712" s="435">
        <v>39423</v>
      </c>
      <c r="L12712" t="s">
        <v>202</v>
      </c>
    </row>
    <row r="12713" spans="11:12">
      <c r="K12713" s="435">
        <v>39425</v>
      </c>
      <c r="L12713" t="s">
        <v>202</v>
      </c>
    </row>
    <row r="12714" spans="11:12">
      <c r="K12714" s="435">
        <v>39426</v>
      </c>
      <c r="L12714" t="s">
        <v>198</v>
      </c>
    </row>
    <row r="12715" spans="11:12">
      <c r="K12715" s="435">
        <v>39427</v>
      </c>
      <c r="L12715" t="s">
        <v>202</v>
      </c>
    </row>
    <row r="12716" spans="11:12">
      <c r="K12716" s="435">
        <v>39428</v>
      </c>
      <c r="L12716" t="s">
        <v>202</v>
      </c>
    </row>
    <row r="12717" spans="11:12">
      <c r="K12717" s="435">
        <v>39429</v>
      </c>
      <c r="L12717" t="s">
        <v>202</v>
      </c>
    </row>
    <row r="12718" spans="11:12">
      <c r="K12718" s="435">
        <v>39437</v>
      </c>
      <c r="L12718" t="s">
        <v>202</v>
      </c>
    </row>
    <row r="12719" spans="11:12">
      <c r="K12719" s="435">
        <v>39439</v>
      </c>
      <c r="L12719" t="s">
        <v>202</v>
      </c>
    </row>
    <row r="12720" spans="11:12">
      <c r="K12720" s="435">
        <v>39440</v>
      </c>
      <c r="L12720" t="s">
        <v>202</v>
      </c>
    </row>
    <row r="12721" spans="11:12">
      <c r="K12721" s="435">
        <v>39443</v>
      </c>
      <c r="L12721" t="s">
        <v>202</v>
      </c>
    </row>
    <row r="12722" spans="11:12">
      <c r="K12722" s="435">
        <v>39451</v>
      </c>
      <c r="L12722" t="s">
        <v>202</v>
      </c>
    </row>
    <row r="12723" spans="11:12">
      <c r="K12723" s="435">
        <v>39452</v>
      </c>
      <c r="L12723" t="s">
        <v>198</v>
      </c>
    </row>
    <row r="12724" spans="11:12">
      <c r="K12724" s="435">
        <v>39455</v>
      </c>
      <c r="L12724" t="s">
        <v>202</v>
      </c>
    </row>
    <row r="12725" spans="11:12">
      <c r="K12725" s="435">
        <v>39456</v>
      </c>
      <c r="L12725" t="s">
        <v>202</v>
      </c>
    </row>
    <row r="12726" spans="11:12">
      <c r="K12726" s="435">
        <v>39459</v>
      </c>
      <c r="L12726" t="s">
        <v>202</v>
      </c>
    </row>
    <row r="12727" spans="11:12">
      <c r="K12727" s="435">
        <v>39461</v>
      </c>
      <c r="L12727" t="s">
        <v>202</v>
      </c>
    </row>
    <row r="12728" spans="11:12">
      <c r="K12728" s="435">
        <v>39462</v>
      </c>
      <c r="L12728" t="s">
        <v>202</v>
      </c>
    </row>
    <row r="12729" spans="11:12">
      <c r="K12729" s="435">
        <v>39464</v>
      </c>
      <c r="L12729" t="s">
        <v>202</v>
      </c>
    </row>
    <row r="12730" spans="11:12">
      <c r="K12730" s="435">
        <v>39465</v>
      </c>
      <c r="L12730" t="s">
        <v>202</v>
      </c>
    </row>
    <row r="12731" spans="11:12">
      <c r="K12731" s="435">
        <v>39466</v>
      </c>
      <c r="L12731" t="s">
        <v>198</v>
      </c>
    </row>
    <row r="12732" spans="11:12">
      <c r="K12732" s="435">
        <v>39470</v>
      </c>
      <c r="L12732" t="s">
        <v>198</v>
      </c>
    </row>
    <row r="12733" spans="11:12">
      <c r="K12733" s="435">
        <v>39474</v>
      </c>
      <c r="L12733" t="s">
        <v>202</v>
      </c>
    </row>
    <row r="12734" spans="11:12">
      <c r="K12734" s="435">
        <v>39475</v>
      </c>
      <c r="L12734" t="s">
        <v>202</v>
      </c>
    </row>
    <row r="12735" spans="11:12">
      <c r="K12735" s="435">
        <v>39476</v>
      </c>
      <c r="L12735" t="s">
        <v>202</v>
      </c>
    </row>
    <row r="12736" spans="11:12">
      <c r="K12736" s="435">
        <v>39477</v>
      </c>
      <c r="L12736" t="s">
        <v>202</v>
      </c>
    </row>
    <row r="12737" spans="11:12">
      <c r="K12737" s="435">
        <v>39478</v>
      </c>
      <c r="L12737" t="s">
        <v>202</v>
      </c>
    </row>
    <row r="12738" spans="11:12">
      <c r="K12738" s="435">
        <v>39479</v>
      </c>
      <c r="L12738" t="s">
        <v>202</v>
      </c>
    </row>
    <row r="12739" spans="11:12">
      <c r="K12739" s="435">
        <v>39480</v>
      </c>
      <c r="L12739" t="s">
        <v>202</v>
      </c>
    </row>
    <row r="12740" spans="11:12">
      <c r="K12740" s="435">
        <v>39481</v>
      </c>
      <c r="L12740" t="s">
        <v>202</v>
      </c>
    </row>
    <row r="12741" spans="11:12">
      <c r="K12741" s="435">
        <v>39482</v>
      </c>
      <c r="L12741" t="s">
        <v>202</v>
      </c>
    </row>
    <row r="12742" spans="11:12">
      <c r="K12742" s="435">
        <v>39483</v>
      </c>
      <c r="L12742" t="s">
        <v>202</v>
      </c>
    </row>
    <row r="12743" spans="11:12">
      <c r="K12743" s="435">
        <v>39501</v>
      </c>
      <c r="L12743" t="s">
        <v>198</v>
      </c>
    </row>
    <row r="12744" spans="11:12">
      <c r="K12744" s="435">
        <v>39503</v>
      </c>
      <c r="L12744" t="s">
        <v>198</v>
      </c>
    </row>
    <row r="12745" spans="11:12">
      <c r="K12745" s="435">
        <v>39507</v>
      </c>
      <c r="L12745" t="s">
        <v>198</v>
      </c>
    </row>
    <row r="12746" spans="11:12">
      <c r="K12746" s="435">
        <v>39520</v>
      </c>
      <c r="L12746" t="s">
        <v>198</v>
      </c>
    </row>
    <row r="12747" spans="11:12">
      <c r="K12747" s="435">
        <v>39525</v>
      </c>
      <c r="L12747" t="s">
        <v>198</v>
      </c>
    </row>
    <row r="12748" spans="11:12">
      <c r="K12748" s="435">
        <v>39530</v>
      </c>
      <c r="L12748" t="s">
        <v>198</v>
      </c>
    </row>
    <row r="12749" spans="11:12">
      <c r="K12749" s="435">
        <v>39531</v>
      </c>
      <c r="L12749" t="s">
        <v>198</v>
      </c>
    </row>
    <row r="12750" spans="11:12">
      <c r="K12750" s="435">
        <v>39532</v>
      </c>
      <c r="L12750" t="s">
        <v>198</v>
      </c>
    </row>
    <row r="12751" spans="11:12">
      <c r="K12751" s="435">
        <v>39534</v>
      </c>
      <c r="L12751" t="s">
        <v>198</v>
      </c>
    </row>
    <row r="12752" spans="11:12">
      <c r="K12752" s="435">
        <v>39540</v>
      </c>
      <c r="L12752" t="s">
        <v>198</v>
      </c>
    </row>
    <row r="12753" spans="11:12">
      <c r="K12753" s="435">
        <v>39553</v>
      </c>
      <c r="L12753" t="s">
        <v>198</v>
      </c>
    </row>
    <row r="12754" spans="11:12">
      <c r="K12754" s="435">
        <v>39556</v>
      </c>
      <c r="L12754" t="s">
        <v>198</v>
      </c>
    </row>
    <row r="12755" spans="11:12">
      <c r="K12755" s="435">
        <v>39560</v>
      </c>
      <c r="L12755" t="s">
        <v>198</v>
      </c>
    </row>
    <row r="12756" spans="11:12">
      <c r="K12756" s="435">
        <v>39561</v>
      </c>
      <c r="L12756" t="s">
        <v>198</v>
      </c>
    </row>
    <row r="12757" spans="11:12">
      <c r="K12757" s="435">
        <v>39562</v>
      </c>
      <c r="L12757" t="s">
        <v>198</v>
      </c>
    </row>
    <row r="12758" spans="11:12">
      <c r="K12758" s="435">
        <v>39563</v>
      </c>
      <c r="L12758" t="s">
        <v>198</v>
      </c>
    </row>
    <row r="12759" spans="11:12">
      <c r="K12759" s="435">
        <v>39564</v>
      </c>
      <c r="L12759" t="s">
        <v>198</v>
      </c>
    </row>
    <row r="12760" spans="11:12">
      <c r="K12760" s="435">
        <v>39565</v>
      </c>
      <c r="L12760" t="s">
        <v>198</v>
      </c>
    </row>
    <row r="12761" spans="11:12">
      <c r="K12761" s="435">
        <v>39567</v>
      </c>
      <c r="L12761" t="s">
        <v>198</v>
      </c>
    </row>
    <row r="12762" spans="11:12">
      <c r="K12762" s="435">
        <v>39571</v>
      </c>
      <c r="L12762" t="s">
        <v>198</v>
      </c>
    </row>
    <row r="12763" spans="11:12">
      <c r="K12763" s="435">
        <v>39572</v>
      </c>
      <c r="L12763" t="s">
        <v>198</v>
      </c>
    </row>
    <row r="12764" spans="11:12">
      <c r="K12764" s="435">
        <v>39573</v>
      </c>
      <c r="L12764" t="s">
        <v>198</v>
      </c>
    </row>
    <row r="12765" spans="11:12">
      <c r="K12765" s="435">
        <v>39574</v>
      </c>
      <c r="L12765" t="s">
        <v>198</v>
      </c>
    </row>
    <row r="12766" spans="11:12">
      <c r="K12766" s="435">
        <v>39576</v>
      </c>
      <c r="L12766" t="s">
        <v>198</v>
      </c>
    </row>
    <row r="12767" spans="11:12">
      <c r="K12767" s="435">
        <v>39577</v>
      </c>
      <c r="L12767" t="s">
        <v>198</v>
      </c>
    </row>
    <row r="12768" spans="11:12">
      <c r="K12768" s="435">
        <v>39581</v>
      </c>
      <c r="L12768" t="s">
        <v>198</v>
      </c>
    </row>
    <row r="12769" spans="11:12">
      <c r="K12769" s="435">
        <v>39601</v>
      </c>
      <c r="L12769" t="s">
        <v>202</v>
      </c>
    </row>
    <row r="12770" spans="11:12">
      <c r="K12770" s="435">
        <v>39629</v>
      </c>
      <c r="L12770" t="s">
        <v>202</v>
      </c>
    </row>
    <row r="12771" spans="11:12">
      <c r="K12771" s="435">
        <v>39630</v>
      </c>
      <c r="L12771" t="s">
        <v>202</v>
      </c>
    </row>
    <row r="12772" spans="11:12">
      <c r="K12772" s="435">
        <v>39631</v>
      </c>
      <c r="L12772" t="s">
        <v>202</v>
      </c>
    </row>
    <row r="12773" spans="11:12">
      <c r="K12773" s="435">
        <v>39633</v>
      </c>
      <c r="L12773" t="s">
        <v>202</v>
      </c>
    </row>
    <row r="12774" spans="11:12">
      <c r="K12774" s="435">
        <v>39635</v>
      </c>
      <c r="L12774" t="s">
        <v>202</v>
      </c>
    </row>
    <row r="12775" spans="11:12">
      <c r="K12775" s="435">
        <v>39638</v>
      </c>
      <c r="L12775" t="s">
        <v>202</v>
      </c>
    </row>
    <row r="12776" spans="11:12">
      <c r="K12776" s="435">
        <v>39641</v>
      </c>
      <c r="L12776" t="s">
        <v>202</v>
      </c>
    </row>
    <row r="12777" spans="11:12">
      <c r="K12777" s="435">
        <v>39643</v>
      </c>
      <c r="L12777" t="s">
        <v>202</v>
      </c>
    </row>
    <row r="12778" spans="11:12">
      <c r="K12778" s="435">
        <v>39645</v>
      </c>
      <c r="L12778" t="s">
        <v>202</v>
      </c>
    </row>
    <row r="12779" spans="11:12">
      <c r="K12779" s="435">
        <v>39647</v>
      </c>
      <c r="L12779" t="s">
        <v>202</v>
      </c>
    </row>
    <row r="12780" spans="11:12">
      <c r="K12780" s="435">
        <v>39648</v>
      </c>
      <c r="L12780" t="s">
        <v>202</v>
      </c>
    </row>
    <row r="12781" spans="11:12">
      <c r="K12781" s="435">
        <v>39652</v>
      </c>
      <c r="L12781" t="s">
        <v>202</v>
      </c>
    </row>
    <row r="12782" spans="11:12">
      <c r="K12782" s="435">
        <v>39653</v>
      </c>
      <c r="L12782" t="s">
        <v>202</v>
      </c>
    </row>
    <row r="12783" spans="11:12">
      <c r="K12783" s="435">
        <v>39654</v>
      </c>
      <c r="L12783" t="s">
        <v>202</v>
      </c>
    </row>
    <row r="12784" spans="11:12">
      <c r="K12784" s="435">
        <v>39656</v>
      </c>
      <c r="L12784" t="s">
        <v>202</v>
      </c>
    </row>
    <row r="12785" spans="11:12">
      <c r="K12785" s="435">
        <v>39657</v>
      </c>
      <c r="L12785" t="s">
        <v>202</v>
      </c>
    </row>
    <row r="12786" spans="11:12">
      <c r="K12786" s="435">
        <v>39661</v>
      </c>
      <c r="L12786" t="s">
        <v>202</v>
      </c>
    </row>
    <row r="12787" spans="11:12">
      <c r="K12787" s="435">
        <v>39662</v>
      </c>
      <c r="L12787" t="s">
        <v>202</v>
      </c>
    </row>
    <row r="12788" spans="11:12">
      <c r="K12788" s="435">
        <v>39663</v>
      </c>
      <c r="L12788" t="s">
        <v>202</v>
      </c>
    </row>
    <row r="12789" spans="11:12">
      <c r="K12789" s="435">
        <v>39664</v>
      </c>
      <c r="L12789" t="s">
        <v>202</v>
      </c>
    </row>
    <row r="12790" spans="11:12">
      <c r="K12790" s="435">
        <v>39665</v>
      </c>
      <c r="L12790" t="s">
        <v>202</v>
      </c>
    </row>
    <row r="12791" spans="11:12">
      <c r="K12791" s="435">
        <v>39666</v>
      </c>
      <c r="L12791" t="s">
        <v>202</v>
      </c>
    </row>
    <row r="12792" spans="11:12">
      <c r="K12792" s="435">
        <v>39667</v>
      </c>
      <c r="L12792" t="s">
        <v>202</v>
      </c>
    </row>
    <row r="12793" spans="11:12">
      <c r="K12793" s="435">
        <v>39668</v>
      </c>
      <c r="L12793" t="s">
        <v>202</v>
      </c>
    </row>
    <row r="12794" spans="11:12">
      <c r="K12794" s="435">
        <v>39669</v>
      </c>
      <c r="L12794" t="s">
        <v>202</v>
      </c>
    </row>
    <row r="12795" spans="11:12">
      <c r="K12795" s="435">
        <v>39701</v>
      </c>
      <c r="L12795" t="s">
        <v>202</v>
      </c>
    </row>
    <row r="12796" spans="11:12">
      <c r="K12796" s="435">
        <v>39702</v>
      </c>
      <c r="L12796" t="s">
        <v>202</v>
      </c>
    </row>
    <row r="12797" spans="11:12">
      <c r="K12797" s="435">
        <v>39705</v>
      </c>
      <c r="L12797" t="s">
        <v>202</v>
      </c>
    </row>
    <row r="12798" spans="11:12">
      <c r="K12798" s="435">
        <v>39730</v>
      </c>
      <c r="L12798" t="s">
        <v>202</v>
      </c>
    </row>
    <row r="12799" spans="11:12">
      <c r="K12799" s="435">
        <v>39735</v>
      </c>
      <c r="L12799" t="s">
        <v>202</v>
      </c>
    </row>
    <row r="12800" spans="11:12">
      <c r="K12800" s="435">
        <v>39736</v>
      </c>
      <c r="L12800" t="s">
        <v>202</v>
      </c>
    </row>
    <row r="12801" spans="11:12">
      <c r="K12801" s="435">
        <v>39737</v>
      </c>
      <c r="L12801" t="s">
        <v>202</v>
      </c>
    </row>
    <row r="12802" spans="11:12">
      <c r="K12802" s="435">
        <v>39739</v>
      </c>
      <c r="L12802" t="s">
        <v>202</v>
      </c>
    </row>
    <row r="12803" spans="11:12">
      <c r="K12803" s="435">
        <v>39740</v>
      </c>
      <c r="L12803" t="s">
        <v>202</v>
      </c>
    </row>
    <row r="12804" spans="11:12">
      <c r="K12804" s="435">
        <v>39741</v>
      </c>
      <c r="L12804" t="s">
        <v>202</v>
      </c>
    </row>
    <row r="12805" spans="11:12">
      <c r="K12805" s="435">
        <v>39743</v>
      </c>
      <c r="L12805" t="s">
        <v>202</v>
      </c>
    </row>
    <row r="12806" spans="11:12">
      <c r="K12806" s="435">
        <v>39744</v>
      </c>
      <c r="L12806" t="s">
        <v>202</v>
      </c>
    </row>
    <row r="12807" spans="11:12">
      <c r="K12807" s="435">
        <v>39745</v>
      </c>
      <c r="L12807" t="s">
        <v>202</v>
      </c>
    </row>
    <row r="12808" spans="11:12">
      <c r="K12808" s="435">
        <v>39746</v>
      </c>
      <c r="L12808" t="s">
        <v>202</v>
      </c>
    </row>
    <row r="12809" spans="11:12">
      <c r="K12809" s="435">
        <v>39747</v>
      </c>
      <c r="L12809" t="s">
        <v>202</v>
      </c>
    </row>
    <row r="12810" spans="11:12">
      <c r="K12810" s="435">
        <v>39750</v>
      </c>
      <c r="L12810" t="s">
        <v>202</v>
      </c>
    </row>
    <row r="12811" spans="11:12">
      <c r="K12811" s="435">
        <v>39751</v>
      </c>
      <c r="L12811" t="s">
        <v>202</v>
      </c>
    </row>
    <row r="12812" spans="11:12">
      <c r="K12812" s="435">
        <v>39752</v>
      </c>
      <c r="L12812" t="s">
        <v>202</v>
      </c>
    </row>
    <row r="12813" spans="11:12">
      <c r="K12813" s="435">
        <v>39755</v>
      </c>
      <c r="L12813" t="s">
        <v>202</v>
      </c>
    </row>
    <row r="12814" spans="11:12">
      <c r="K12814" s="435">
        <v>39756</v>
      </c>
      <c r="L12814" t="s">
        <v>202</v>
      </c>
    </row>
    <row r="12815" spans="11:12">
      <c r="K12815" s="435">
        <v>39759</v>
      </c>
      <c r="L12815" t="s">
        <v>202</v>
      </c>
    </row>
    <row r="12816" spans="11:12">
      <c r="K12816" s="435">
        <v>39760</v>
      </c>
      <c r="L12816" t="s">
        <v>202</v>
      </c>
    </row>
    <row r="12817" spans="11:12">
      <c r="K12817" s="435">
        <v>39762</v>
      </c>
      <c r="L12817" t="s">
        <v>202</v>
      </c>
    </row>
    <row r="12818" spans="11:12">
      <c r="K12818" s="435">
        <v>39766</v>
      </c>
      <c r="L12818" t="s">
        <v>202</v>
      </c>
    </row>
    <row r="12819" spans="11:12">
      <c r="K12819" s="435">
        <v>39767</v>
      </c>
      <c r="L12819" t="s">
        <v>202</v>
      </c>
    </row>
    <row r="12820" spans="11:12">
      <c r="K12820" s="435">
        <v>39769</v>
      </c>
      <c r="L12820" t="s">
        <v>202</v>
      </c>
    </row>
    <row r="12821" spans="11:12">
      <c r="K12821" s="435">
        <v>39771</v>
      </c>
      <c r="L12821" t="s">
        <v>202</v>
      </c>
    </row>
    <row r="12822" spans="11:12">
      <c r="K12822" s="435">
        <v>39772</v>
      </c>
      <c r="L12822" t="s">
        <v>202</v>
      </c>
    </row>
    <row r="12823" spans="11:12">
      <c r="K12823" s="435">
        <v>39773</v>
      </c>
      <c r="L12823" t="s">
        <v>202</v>
      </c>
    </row>
    <row r="12824" spans="11:12">
      <c r="K12824" s="435">
        <v>39776</v>
      </c>
      <c r="L12824" t="s">
        <v>202</v>
      </c>
    </row>
    <row r="12825" spans="11:12">
      <c r="K12825" s="435">
        <v>39813</v>
      </c>
      <c r="L12825" t="s">
        <v>202</v>
      </c>
    </row>
    <row r="12826" spans="11:12">
      <c r="K12826" s="435">
        <v>39815</v>
      </c>
      <c r="L12826" t="s">
        <v>198</v>
      </c>
    </row>
    <row r="12827" spans="11:12">
      <c r="K12827" s="435">
        <v>39817</v>
      </c>
      <c r="L12827" t="s">
        <v>202</v>
      </c>
    </row>
    <row r="12828" spans="11:12">
      <c r="K12828" s="435">
        <v>39819</v>
      </c>
      <c r="L12828" t="s">
        <v>198</v>
      </c>
    </row>
    <row r="12829" spans="11:12">
      <c r="K12829" s="435">
        <v>39823</v>
      </c>
      <c r="L12829" t="s">
        <v>202</v>
      </c>
    </row>
    <row r="12830" spans="11:12">
      <c r="K12830" s="435">
        <v>39824</v>
      </c>
      <c r="L12830" t="s">
        <v>202</v>
      </c>
    </row>
    <row r="12831" spans="11:12">
      <c r="K12831" s="435">
        <v>39825</v>
      </c>
      <c r="L12831" t="s">
        <v>202</v>
      </c>
    </row>
    <row r="12832" spans="11:12">
      <c r="K12832" s="435">
        <v>39826</v>
      </c>
      <c r="L12832" t="s">
        <v>202</v>
      </c>
    </row>
    <row r="12833" spans="11:12">
      <c r="K12833" s="435">
        <v>39827</v>
      </c>
      <c r="L12833" t="s">
        <v>198</v>
      </c>
    </row>
    <row r="12834" spans="11:12">
      <c r="K12834" s="435">
        <v>39828</v>
      </c>
      <c r="L12834" t="s">
        <v>198</v>
      </c>
    </row>
    <row r="12835" spans="11:12">
      <c r="K12835" s="435">
        <v>39834</v>
      </c>
      <c r="L12835" t="s">
        <v>198</v>
      </c>
    </row>
    <row r="12836" spans="11:12">
      <c r="K12836" s="435">
        <v>39836</v>
      </c>
      <c r="L12836" t="s">
        <v>202</v>
      </c>
    </row>
    <row r="12837" spans="11:12">
      <c r="K12837" s="435">
        <v>39837</v>
      </c>
      <c r="L12837" t="s">
        <v>202</v>
      </c>
    </row>
    <row r="12838" spans="11:12">
      <c r="K12838" s="435">
        <v>39840</v>
      </c>
      <c r="L12838" t="s">
        <v>202</v>
      </c>
    </row>
    <row r="12839" spans="11:12">
      <c r="K12839" s="435">
        <v>39841</v>
      </c>
      <c r="L12839" t="s">
        <v>202</v>
      </c>
    </row>
    <row r="12840" spans="11:12">
      <c r="K12840" s="435">
        <v>39842</v>
      </c>
      <c r="L12840" t="s">
        <v>202</v>
      </c>
    </row>
    <row r="12841" spans="11:12">
      <c r="K12841" s="435">
        <v>39845</v>
      </c>
      <c r="L12841" t="s">
        <v>202</v>
      </c>
    </row>
    <row r="12842" spans="11:12">
      <c r="K12842" s="435">
        <v>39846</v>
      </c>
      <c r="L12842" t="s">
        <v>202</v>
      </c>
    </row>
    <row r="12843" spans="11:12">
      <c r="K12843" s="435">
        <v>39851</v>
      </c>
      <c r="L12843" t="s">
        <v>202</v>
      </c>
    </row>
    <row r="12844" spans="11:12">
      <c r="K12844" s="435">
        <v>39854</v>
      </c>
      <c r="L12844" t="s">
        <v>202</v>
      </c>
    </row>
    <row r="12845" spans="11:12">
      <c r="K12845" s="435">
        <v>39859</v>
      </c>
      <c r="L12845" t="s">
        <v>202</v>
      </c>
    </row>
    <row r="12846" spans="11:12">
      <c r="K12846" s="435">
        <v>39861</v>
      </c>
      <c r="L12846" t="s">
        <v>202</v>
      </c>
    </row>
    <row r="12847" spans="11:12">
      <c r="K12847" s="435">
        <v>39862</v>
      </c>
      <c r="L12847" t="s">
        <v>202</v>
      </c>
    </row>
    <row r="12848" spans="11:12">
      <c r="K12848" s="435">
        <v>39866</v>
      </c>
      <c r="L12848" t="s">
        <v>202</v>
      </c>
    </row>
    <row r="12849" spans="11:12">
      <c r="K12849" s="435">
        <v>39867</v>
      </c>
      <c r="L12849" t="s">
        <v>202</v>
      </c>
    </row>
    <row r="12850" spans="11:12">
      <c r="K12850" s="435">
        <v>39870</v>
      </c>
      <c r="L12850" t="s">
        <v>202</v>
      </c>
    </row>
    <row r="12851" spans="11:12">
      <c r="K12851" s="435">
        <v>39877</v>
      </c>
      <c r="L12851" t="s">
        <v>202</v>
      </c>
    </row>
    <row r="12852" spans="11:12">
      <c r="K12852" s="435">
        <v>39885</v>
      </c>
      <c r="L12852" t="s">
        <v>202</v>
      </c>
    </row>
    <row r="12853" spans="11:12">
      <c r="K12853" s="435">
        <v>39886</v>
      </c>
      <c r="L12853" t="s">
        <v>202</v>
      </c>
    </row>
    <row r="12854" spans="11:12">
      <c r="K12854" s="435">
        <v>39897</v>
      </c>
      <c r="L12854" t="s">
        <v>198</v>
      </c>
    </row>
    <row r="12855" spans="11:12">
      <c r="K12855" s="435">
        <v>40003</v>
      </c>
      <c r="L12855" t="s">
        <v>208</v>
      </c>
    </row>
    <row r="12856" spans="11:12">
      <c r="K12856" s="435">
        <v>40004</v>
      </c>
      <c r="L12856" t="s">
        <v>208</v>
      </c>
    </row>
    <row r="12857" spans="11:12">
      <c r="K12857" s="435">
        <v>40006</v>
      </c>
      <c r="L12857" t="s">
        <v>208</v>
      </c>
    </row>
    <row r="12858" spans="11:12">
      <c r="K12858" s="435">
        <v>40007</v>
      </c>
      <c r="L12858" t="s">
        <v>208</v>
      </c>
    </row>
    <row r="12859" spans="11:12">
      <c r="K12859" s="435">
        <v>40008</v>
      </c>
      <c r="L12859" t="s">
        <v>208</v>
      </c>
    </row>
    <row r="12860" spans="11:12">
      <c r="K12860" s="435">
        <v>40009</v>
      </c>
      <c r="L12860" t="s">
        <v>208</v>
      </c>
    </row>
    <row r="12861" spans="11:12">
      <c r="K12861" s="435">
        <v>40010</v>
      </c>
      <c r="L12861" t="s">
        <v>208</v>
      </c>
    </row>
    <row r="12862" spans="11:12">
      <c r="K12862" s="435">
        <v>40011</v>
      </c>
      <c r="L12862" t="s">
        <v>208</v>
      </c>
    </row>
    <row r="12863" spans="11:12">
      <c r="K12863" s="435">
        <v>40012</v>
      </c>
      <c r="L12863" t="s">
        <v>208</v>
      </c>
    </row>
    <row r="12864" spans="11:12">
      <c r="K12864" s="435">
        <v>40013</v>
      </c>
      <c r="L12864" t="s">
        <v>208</v>
      </c>
    </row>
    <row r="12865" spans="11:12">
      <c r="K12865" s="435">
        <v>40014</v>
      </c>
      <c r="L12865" t="s">
        <v>208</v>
      </c>
    </row>
    <row r="12866" spans="11:12">
      <c r="K12866" s="435">
        <v>40019</v>
      </c>
      <c r="L12866" t="s">
        <v>208</v>
      </c>
    </row>
    <row r="12867" spans="11:12">
      <c r="K12867" s="435">
        <v>40020</v>
      </c>
      <c r="L12867" t="s">
        <v>208</v>
      </c>
    </row>
    <row r="12868" spans="11:12">
      <c r="K12868" s="435">
        <v>40022</v>
      </c>
      <c r="L12868" t="s">
        <v>208</v>
      </c>
    </row>
    <row r="12869" spans="11:12">
      <c r="K12869" s="435">
        <v>40023</v>
      </c>
      <c r="L12869" t="s">
        <v>208</v>
      </c>
    </row>
    <row r="12870" spans="11:12">
      <c r="K12870" s="435">
        <v>40025</v>
      </c>
      <c r="L12870" t="s">
        <v>208</v>
      </c>
    </row>
    <row r="12871" spans="11:12">
      <c r="K12871" s="435">
        <v>40026</v>
      </c>
      <c r="L12871" t="s">
        <v>208</v>
      </c>
    </row>
    <row r="12872" spans="11:12">
      <c r="K12872" s="435">
        <v>40031</v>
      </c>
      <c r="L12872" t="s">
        <v>208</v>
      </c>
    </row>
    <row r="12873" spans="11:12">
      <c r="K12873" s="435">
        <v>40033</v>
      </c>
      <c r="L12873" t="s">
        <v>208</v>
      </c>
    </row>
    <row r="12874" spans="11:12">
      <c r="K12874" s="435">
        <v>40036</v>
      </c>
      <c r="L12874" t="s">
        <v>208</v>
      </c>
    </row>
    <row r="12875" spans="11:12">
      <c r="K12875" s="435">
        <v>40037</v>
      </c>
      <c r="L12875" t="s">
        <v>208</v>
      </c>
    </row>
    <row r="12876" spans="11:12">
      <c r="K12876" s="435">
        <v>40040</v>
      </c>
      <c r="L12876" t="s">
        <v>208</v>
      </c>
    </row>
    <row r="12877" spans="11:12">
      <c r="K12877" s="435">
        <v>40041</v>
      </c>
      <c r="L12877" t="s">
        <v>208</v>
      </c>
    </row>
    <row r="12878" spans="11:12">
      <c r="K12878" s="435">
        <v>40045</v>
      </c>
      <c r="L12878" t="s">
        <v>208</v>
      </c>
    </row>
    <row r="12879" spans="11:12">
      <c r="K12879" s="435">
        <v>40046</v>
      </c>
      <c r="L12879" t="s">
        <v>208</v>
      </c>
    </row>
    <row r="12880" spans="11:12">
      <c r="K12880" s="435">
        <v>40047</v>
      </c>
      <c r="L12880" t="s">
        <v>208</v>
      </c>
    </row>
    <row r="12881" spans="11:12">
      <c r="K12881" s="435">
        <v>40048</v>
      </c>
      <c r="L12881" t="s">
        <v>208</v>
      </c>
    </row>
    <row r="12882" spans="11:12">
      <c r="K12882" s="435">
        <v>40049</v>
      </c>
      <c r="L12882" t="s">
        <v>208</v>
      </c>
    </row>
    <row r="12883" spans="11:12">
      <c r="K12883" s="435">
        <v>40050</v>
      </c>
      <c r="L12883" t="s">
        <v>208</v>
      </c>
    </row>
    <row r="12884" spans="11:12">
      <c r="K12884" s="435">
        <v>40051</v>
      </c>
      <c r="L12884" t="s">
        <v>208</v>
      </c>
    </row>
    <row r="12885" spans="11:12">
      <c r="K12885" s="435">
        <v>40052</v>
      </c>
      <c r="L12885" t="s">
        <v>208</v>
      </c>
    </row>
    <row r="12886" spans="11:12">
      <c r="K12886" s="435">
        <v>40055</v>
      </c>
      <c r="L12886" t="s">
        <v>208</v>
      </c>
    </row>
    <row r="12887" spans="11:12">
      <c r="K12887" s="435">
        <v>40056</v>
      </c>
      <c r="L12887" t="s">
        <v>208</v>
      </c>
    </row>
    <row r="12888" spans="11:12">
      <c r="K12888" s="435">
        <v>40057</v>
      </c>
      <c r="L12888" t="s">
        <v>208</v>
      </c>
    </row>
    <row r="12889" spans="11:12">
      <c r="K12889" s="435">
        <v>40058</v>
      </c>
      <c r="L12889" t="s">
        <v>208</v>
      </c>
    </row>
    <row r="12890" spans="11:12">
      <c r="K12890" s="435">
        <v>40059</v>
      </c>
      <c r="L12890" t="s">
        <v>208</v>
      </c>
    </row>
    <row r="12891" spans="11:12">
      <c r="K12891" s="435">
        <v>40060</v>
      </c>
      <c r="L12891" t="s">
        <v>208</v>
      </c>
    </row>
    <row r="12892" spans="11:12">
      <c r="K12892" s="435">
        <v>40062</v>
      </c>
      <c r="L12892" t="s">
        <v>208</v>
      </c>
    </row>
    <row r="12893" spans="11:12">
      <c r="K12893" s="435">
        <v>40063</v>
      </c>
      <c r="L12893" t="s">
        <v>208</v>
      </c>
    </row>
    <row r="12894" spans="11:12">
      <c r="K12894" s="435">
        <v>40065</v>
      </c>
      <c r="L12894" t="s">
        <v>208</v>
      </c>
    </row>
    <row r="12895" spans="11:12">
      <c r="K12895" s="435">
        <v>40067</v>
      </c>
      <c r="L12895" t="s">
        <v>208</v>
      </c>
    </row>
    <row r="12896" spans="11:12">
      <c r="K12896" s="435">
        <v>40068</v>
      </c>
      <c r="L12896" t="s">
        <v>208</v>
      </c>
    </row>
    <row r="12897" spans="11:12">
      <c r="K12897" s="435">
        <v>40069</v>
      </c>
      <c r="L12897" t="s">
        <v>208</v>
      </c>
    </row>
    <row r="12898" spans="11:12">
      <c r="K12898" s="435">
        <v>40070</v>
      </c>
      <c r="L12898" t="s">
        <v>208</v>
      </c>
    </row>
    <row r="12899" spans="11:12">
      <c r="K12899" s="435">
        <v>40071</v>
      </c>
      <c r="L12899" t="s">
        <v>208</v>
      </c>
    </row>
    <row r="12900" spans="11:12">
      <c r="K12900" s="435">
        <v>40075</v>
      </c>
      <c r="L12900" t="s">
        <v>208</v>
      </c>
    </row>
    <row r="12901" spans="11:12">
      <c r="K12901" s="435">
        <v>40076</v>
      </c>
      <c r="L12901" t="s">
        <v>208</v>
      </c>
    </row>
    <row r="12902" spans="11:12">
      <c r="K12902" s="435">
        <v>40077</v>
      </c>
      <c r="L12902" t="s">
        <v>208</v>
      </c>
    </row>
    <row r="12903" spans="11:12">
      <c r="K12903" s="435">
        <v>40078</v>
      </c>
      <c r="L12903" t="s">
        <v>208</v>
      </c>
    </row>
    <row r="12904" spans="11:12">
      <c r="K12904" s="435">
        <v>40104</v>
      </c>
      <c r="L12904" t="s">
        <v>208</v>
      </c>
    </row>
    <row r="12905" spans="11:12">
      <c r="K12905" s="435">
        <v>40107</v>
      </c>
      <c r="L12905" t="s">
        <v>208</v>
      </c>
    </row>
    <row r="12906" spans="11:12">
      <c r="K12906" s="435">
        <v>40108</v>
      </c>
      <c r="L12906" t="s">
        <v>208</v>
      </c>
    </row>
    <row r="12907" spans="11:12">
      <c r="K12907" s="435">
        <v>40109</v>
      </c>
      <c r="L12907" t="s">
        <v>208</v>
      </c>
    </row>
    <row r="12908" spans="11:12">
      <c r="K12908" s="435">
        <v>40110</v>
      </c>
      <c r="L12908" t="s">
        <v>208</v>
      </c>
    </row>
    <row r="12909" spans="11:12">
      <c r="K12909" s="435">
        <v>40111</v>
      </c>
      <c r="L12909" t="s">
        <v>208</v>
      </c>
    </row>
    <row r="12910" spans="11:12">
      <c r="K12910" s="435">
        <v>40115</v>
      </c>
      <c r="L12910" t="s">
        <v>208</v>
      </c>
    </row>
    <row r="12911" spans="11:12">
      <c r="K12911" s="435">
        <v>40117</v>
      </c>
      <c r="L12911" t="s">
        <v>208</v>
      </c>
    </row>
    <row r="12912" spans="11:12">
      <c r="K12912" s="435">
        <v>40118</v>
      </c>
      <c r="L12912" t="s">
        <v>208</v>
      </c>
    </row>
    <row r="12913" spans="11:12">
      <c r="K12913" s="435">
        <v>40119</v>
      </c>
      <c r="L12913" t="s">
        <v>208</v>
      </c>
    </row>
    <row r="12914" spans="11:12">
      <c r="K12914" s="435">
        <v>40121</v>
      </c>
      <c r="L12914" t="s">
        <v>208</v>
      </c>
    </row>
    <row r="12915" spans="11:12">
      <c r="K12915" s="435">
        <v>40140</v>
      </c>
      <c r="L12915" t="s">
        <v>208</v>
      </c>
    </row>
    <row r="12916" spans="11:12">
      <c r="K12916" s="435">
        <v>40142</v>
      </c>
      <c r="L12916" t="s">
        <v>208</v>
      </c>
    </row>
    <row r="12917" spans="11:12">
      <c r="K12917" s="435">
        <v>40143</v>
      </c>
      <c r="L12917" t="s">
        <v>208</v>
      </c>
    </row>
    <row r="12918" spans="11:12">
      <c r="K12918" s="435">
        <v>40144</v>
      </c>
      <c r="L12918" t="s">
        <v>208</v>
      </c>
    </row>
    <row r="12919" spans="11:12">
      <c r="K12919" s="435">
        <v>40145</v>
      </c>
      <c r="L12919" t="s">
        <v>208</v>
      </c>
    </row>
    <row r="12920" spans="11:12">
      <c r="K12920" s="435">
        <v>40146</v>
      </c>
      <c r="L12920" t="s">
        <v>208</v>
      </c>
    </row>
    <row r="12921" spans="11:12">
      <c r="K12921" s="435">
        <v>40150</v>
      </c>
      <c r="L12921" t="s">
        <v>208</v>
      </c>
    </row>
    <row r="12922" spans="11:12">
      <c r="K12922" s="435">
        <v>40152</v>
      </c>
      <c r="L12922" t="s">
        <v>208</v>
      </c>
    </row>
    <row r="12923" spans="11:12">
      <c r="K12923" s="435">
        <v>40155</v>
      </c>
      <c r="L12923" t="s">
        <v>208</v>
      </c>
    </row>
    <row r="12924" spans="11:12">
      <c r="K12924" s="435">
        <v>40157</v>
      </c>
      <c r="L12924" t="s">
        <v>208</v>
      </c>
    </row>
    <row r="12925" spans="11:12">
      <c r="K12925" s="435">
        <v>40160</v>
      </c>
      <c r="L12925" t="s">
        <v>208</v>
      </c>
    </row>
    <row r="12926" spans="11:12">
      <c r="K12926" s="435">
        <v>40161</v>
      </c>
      <c r="L12926" t="s">
        <v>208</v>
      </c>
    </row>
    <row r="12927" spans="11:12">
      <c r="K12927" s="435">
        <v>40162</v>
      </c>
      <c r="L12927" t="s">
        <v>208</v>
      </c>
    </row>
    <row r="12928" spans="11:12">
      <c r="K12928" s="435">
        <v>40165</v>
      </c>
      <c r="L12928" t="s">
        <v>208</v>
      </c>
    </row>
    <row r="12929" spans="11:12">
      <c r="K12929" s="435">
        <v>40170</v>
      </c>
      <c r="L12929" t="s">
        <v>208</v>
      </c>
    </row>
    <row r="12930" spans="11:12">
      <c r="K12930" s="435">
        <v>40171</v>
      </c>
      <c r="L12930" t="s">
        <v>208</v>
      </c>
    </row>
    <row r="12931" spans="11:12">
      <c r="K12931" s="435">
        <v>40175</v>
      </c>
      <c r="L12931" t="s">
        <v>208</v>
      </c>
    </row>
    <row r="12932" spans="11:12">
      <c r="K12932" s="435">
        <v>40176</v>
      </c>
      <c r="L12932" t="s">
        <v>208</v>
      </c>
    </row>
    <row r="12933" spans="11:12">
      <c r="K12933" s="435">
        <v>40177</v>
      </c>
      <c r="L12933" t="s">
        <v>208</v>
      </c>
    </row>
    <row r="12934" spans="11:12">
      <c r="K12934" s="435">
        <v>40178</v>
      </c>
      <c r="L12934" t="s">
        <v>208</v>
      </c>
    </row>
    <row r="12935" spans="11:12">
      <c r="K12935" s="435">
        <v>40202</v>
      </c>
      <c r="L12935" t="s">
        <v>208</v>
      </c>
    </row>
    <row r="12936" spans="11:12">
      <c r="K12936" s="435">
        <v>40203</v>
      </c>
      <c r="L12936" t="s">
        <v>208</v>
      </c>
    </row>
    <row r="12937" spans="11:12">
      <c r="K12937" s="435">
        <v>40204</v>
      </c>
      <c r="L12937" t="s">
        <v>208</v>
      </c>
    </row>
    <row r="12938" spans="11:12">
      <c r="K12938" s="435">
        <v>40205</v>
      </c>
      <c r="L12938" t="s">
        <v>208</v>
      </c>
    </row>
    <row r="12939" spans="11:12">
      <c r="K12939" s="435">
        <v>40206</v>
      </c>
      <c r="L12939" t="s">
        <v>208</v>
      </c>
    </row>
    <row r="12940" spans="11:12">
      <c r="K12940" s="435">
        <v>40207</v>
      </c>
      <c r="L12940" t="s">
        <v>208</v>
      </c>
    </row>
    <row r="12941" spans="11:12">
      <c r="K12941" s="435">
        <v>40208</v>
      </c>
      <c r="L12941" t="s">
        <v>208</v>
      </c>
    </row>
    <row r="12942" spans="11:12">
      <c r="K12942" s="435">
        <v>40209</v>
      </c>
      <c r="L12942" t="s">
        <v>208</v>
      </c>
    </row>
    <row r="12943" spans="11:12">
      <c r="K12943" s="435">
        <v>40210</v>
      </c>
      <c r="L12943" t="s">
        <v>208</v>
      </c>
    </row>
    <row r="12944" spans="11:12">
      <c r="K12944" s="435">
        <v>40211</v>
      </c>
      <c r="L12944" t="s">
        <v>208</v>
      </c>
    </row>
    <row r="12945" spans="11:12">
      <c r="K12945" s="435">
        <v>40212</v>
      </c>
      <c r="L12945" t="s">
        <v>208</v>
      </c>
    </row>
    <row r="12946" spans="11:12">
      <c r="K12946" s="435">
        <v>40213</v>
      </c>
      <c r="L12946" t="s">
        <v>208</v>
      </c>
    </row>
    <row r="12947" spans="11:12">
      <c r="K12947" s="435">
        <v>40214</v>
      </c>
      <c r="L12947" t="s">
        <v>208</v>
      </c>
    </row>
    <row r="12948" spans="11:12">
      <c r="K12948" s="435">
        <v>40215</v>
      </c>
      <c r="L12948" t="s">
        <v>208</v>
      </c>
    </row>
    <row r="12949" spans="11:12">
      <c r="K12949" s="435">
        <v>40216</v>
      </c>
      <c r="L12949" t="s">
        <v>208</v>
      </c>
    </row>
    <row r="12950" spans="11:12">
      <c r="K12950" s="435">
        <v>40217</v>
      </c>
      <c r="L12950" t="s">
        <v>208</v>
      </c>
    </row>
    <row r="12951" spans="11:12">
      <c r="K12951" s="435">
        <v>40218</v>
      </c>
      <c r="L12951" t="s">
        <v>208</v>
      </c>
    </row>
    <row r="12952" spans="11:12">
      <c r="K12952" s="435">
        <v>40219</v>
      </c>
      <c r="L12952" t="s">
        <v>208</v>
      </c>
    </row>
    <row r="12953" spans="11:12">
      <c r="K12953" s="435">
        <v>40220</v>
      </c>
      <c r="L12953" t="s">
        <v>208</v>
      </c>
    </row>
    <row r="12954" spans="11:12">
      <c r="K12954" s="435">
        <v>40222</v>
      </c>
      <c r="L12954" t="s">
        <v>208</v>
      </c>
    </row>
    <row r="12955" spans="11:12">
      <c r="K12955" s="435">
        <v>40223</v>
      </c>
      <c r="L12955" t="s">
        <v>208</v>
      </c>
    </row>
    <row r="12956" spans="11:12">
      <c r="K12956" s="435">
        <v>40228</v>
      </c>
      <c r="L12956" t="s">
        <v>208</v>
      </c>
    </row>
    <row r="12957" spans="11:12">
      <c r="K12957" s="435">
        <v>40229</v>
      </c>
      <c r="L12957" t="s">
        <v>208</v>
      </c>
    </row>
    <row r="12958" spans="11:12">
      <c r="K12958" s="435">
        <v>40231</v>
      </c>
      <c r="L12958" t="s">
        <v>208</v>
      </c>
    </row>
    <row r="12959" spans="11:12">
      <c r="K12959" s="435">
        <v>40241</v>
      </c>
      <c r="L12959" t="s">
        <v>208</v>
      </c>
    </row>
    <row r="12960" spans="11:12">
      <c r="K12960" s="435">
        <v>40242</v>
      </c>
      <c r="L12960" t="s">
        <v>208</v>
      </c>
    </row>
    <row r="12961" spans="11:12">
      <c r="K12961" s="435">
        <v>40243</v>
      </c>
      <c r="L12961" t="s">
        <v>208</v>
      </c>
    </row>
    <row r="12962" spans="11:12">
      <c r="K12962" s="435">
        <v>40245</v>
      </c>
      <c r="L12962" t="s">
        <v>208</v>
      </c>
    </row>
    <row r="12963" spans="11:12">
      <c r="K12963" s="435">
        <v>40258</v>
      </c>
      <c r="L12963" t="s">
        <v>208</v>
      </c>
    </row>
    <row r="12964" spans="11:12">
      <c r="K12964" s="435">
        <v>40272</v>
      </c>
      <c r="L12964" t="s">
        <v>208</v>
      </c>
    </row>
    <row r="12965" spans="11:12">
      <c r="K12965" s="435">
        <v>40280</v>
      </c>
      <c r="L12965" t="s">
        <v>208</v>
      </c>
    </row>
    <row r="12966" spans="11:12">
      <c r="K12966" s="435">
        <v>40291</v>
      </c>
      <c r="L12966" t="s">
        <v>208</v>
      </c>
    </row>
    <row r="12967" spans="11:12">
      <c r="K12967" s="435">
        <v>40299</v>
      </c>
      <c r="L12967" t="s">
        <v>208</v>
      </c>
    </row>
    <row r="12968" spans="11:12">
      <c r="K12968" s="435">
        <v>40310</v>
      </c>
      <c r="L12968" t="s">
        <v>208</v>
      </c>
    </row>
    <row r="12969" spans="11:12">
      <c r="K12969" s="435">
        <v>40311</v>
      </c>
      <c r="L12969" t="s">
        <v>208</v>
      </c>
    </row>
    <row r="12970" spans="11:12">
      <c r="K12970" s="435">
        <v>40312</v>
      </c>
      <c r="L12970" t="s">
        <v>208</v>
      </c>
    </row>
    <row r="12971" spans="11:12">
      <c r="K12971" s="435">
        <v>40313</v>
      </c>
      <c r="L12971" t="s">
        <v>208</v>
      </c>
    </row>
    <row r="12972" spans="11:12">
      <c r="K12972" s="435">
        <v>40316</v>
      </c>
      <c r="L12972" t="s">
        <v>208</v>
      </c>
    </row>
    <row r="12973" spans="11:12">
      <c r="K12973" s="435">
        <v>40322</v>
      </c>
      <c r="L12973" t="s">
        <v>208</v>
      </c>
    </row>
    <row r="12974" spans="11:12">
      <c r="K12974" s="435">
        <v>40324</v>
      </c>
      <c r="L12974" t="s">
        <v>208</v>
      </c>
    </row>
    <row r="12975" spans="11:12">
      <c r="K12975" s="435">
        <v>40328</v>
      </c>
      <c r="L12975" t="s">
        <v>208</v>
      </c>
    </row>
    <row r="12976" spans="11:12">
      <c r="K12976" s="435">
        <v>40330</v>
      </c>
      <c r="L12976" t="s">
        <v>208</v>
      </c>
    </row>
    <row r="12977" spans="11:12">
      <c r="K12977" s="435">
        <v>40334</v>
      </c>
      <c r="L12977" t="s">
        <v>208</v>
      </c>
    </row>
    <row r="12978" spans="11:12">
      <c r="K12978" s="435">
        <v>40336</v>
      </c>
      <c r="L12978" t="s">
        <v>208</v>
      </c>
    </row>
    <row r="12979" spans="11:12">
      <c r="K12979" s="435">
        <v>40337</v>
      </c>
      <c r="L12979" t="s">
        <v>208</v>
      </c>
    </row>
    <row r="12980" spans="11:12">
      <c r="K12980" s="435">
        <v>40339</v>
      </c>
      <c r="L12980" t="s">
        <v>208</v>
      </c>
    </row>
    <row r="12981" spans="11:12">
      <c r="K12981" s="435">
        <v>40342</v>
      </c>
      <c r="L12981" t="s">
        <v>208</v>
      </c>
    </row>
    <row r="12982" spans="11:12">
      <c r="K12982" s="435">
        <v>40346</v>
      </c>
      <c r="L12982" t="s">
        <v>208</v>
      </c>
    </row>
    <row r="12983" spans="11:12">
      <c r="K12983" s="435">
        <v>40347</v>
      </c>
      <c r="L12983" t="s">
        <v>208</v>
      </c>
    </row>
    <row r="12984" spans="11:12">
      <c r="K12984" s="435">
        <v>40348</v>
      </c>
      <c r="L12984" t="s">
        <v>208</v>
      </c>
    </row>
    <row r="12985" spans="11:12">
      <c r="K12985" s="435">
        <v>40350</v>
      </c>
      <c r="L12985" t="s">
        <v>208</v>
      </c>
    </row>
    <row r="12986" spans="11:12">
      <c r="K12986" s="435">
        <v>40351</v>
      </c>
      <c r="L12986" t="s">
        <v>208</v>
      </c>
    </row>
    <row r="12987" spans="11:12">
      <c r="K12987" s="435">
        <v>40353</v>
      </c>
      <c r="L12987" t="s">
        <v>208</v>
      </c>
    </row>
    <row r="12988" spans="11:12">
      <c r="K12988" s="435">
        <v>40356</v>
      </c>
      <c r="L12988" t="s">
        <v>208</v>
      </c>
    </row>
    <row r="12989" spans="11:12">
      <c r="K12989" s="435">
        <v>40358</v>
      </c>
      <c r="L12989" t="s">
        <v>208</v>
      </c>
    </row>
    <row r="12990" spans="11:12">
      <c r="K12990" s="435">
        <v>40359</v>
      </c>
      <c r="L12990" t="s">
        <v>208</v>
      </c>
    </row>
    <row r="12991" spans="11:12">
      <c r="K12991" s="435">
        <v>40360</v>
      </c>
      <c r="L12991" t="s">
        <v>208</v>
      </c>
    </row>
    <row r="12992" spans="11:12">
      <c r="K12992" s="435">
        <v>40361</v>
      </c>
      <c r="L12992" t="s">
        <v>208</v>
      </c>
    </row>
    <row r="12993" spans="11:12">
      <c r="K12993" s="435">
        <v>40363</v>
      </c>
      <c r="L12993" t="s">
        <v>208</v>
      </c>
    </row>
    <row r="12994" spans="11:12">
      <c r="K12994" s="435">
        <v>40370</v>
      </c>
      <c r="L12994" t="s">
        <v>208</v>
      </c>
    </row>
    <row r="12995" spans="11:12">
      <c r="K12995" s="435">
        <v>40371</v>
      </c>
      <c r="L12995" t="s">
        <v>208</v>
      </c>
    </row>
    <row r="12996" spans="11:12">
      <c r="K12996" s="435">
        <v>40372</v>
      </c>
      <c r="L12996" t="s">
        <v>208</v>
      </c>
    </row>
    <row r="12997" spans="11:12">
      <c r="K12997" s="435">
        <v>40374</v>
      </c>
      <c r="L12997" t="s">
        <v>208</v>
      </c>
    </row>
    <row r="12998" spans="11:12">
      <c r="K12998" s="435">
        <v>40376</v>
      </c>
      <c r="L12998" t="s">
        <v>208</v>
      </c>
    </row>
    <row r="12999" spans="11:12">
      <c r="K12999" s="435">
        <v>40379</v>
      </c>
      <c r="L12999" t="s">
        <v>208</v>
      </c>
    </row>
    <row r="13000" spans="11:12">
      <c r="K13000" s="435">
        <v>40380</v>
      </c>
      <c r="L13000" t="s">
        <v>208</v>
      </c>
    </row>
    <row r="13001" spans="11:12">
      <c r="K13001" s="435">
        <v>40383</v>
      </c>
      <c r="L13001" t="s">
        <v>208</v>
      </c>
    </row>
    <row r="13002" spans="11:12">
      <c r="K13002" s="435">
        <v>40385</v>
      </c>
      <c r="L13002" t="s">
        <v>208</v>
      </c>
    </row>
    <row r="13003" spans="11:12">
      <c r="K13003" s="435">
        <v>40387</v>
      </c>
      <c r="L13003" t="s">
        <v>208</v>
      </c>
    </row>
    <row r="13004" spans="11:12">
      <c r="K13004" s="435">
        <v>40390</v>
      </c>
      <c r="L13004" t="s">
        <v>208</v>
      </c>
    </row>
    <row r="13005" spans="11:12">
      <c r="K13005" s="435">
        <v>40391</v>
      </c>
      <c r="L13005" t="s">
        <v>208</v>
      </c>
    </row>
    <row r="13006" spans="11:12">
      <c r="K13006" s="435">
        <v>40402</v>
      </c>
      <c r="L13006" t="s">
        <v>208</v>
      </c>
    </row>
    <row r="13007" spans="11:12">
      <c r="K13007" s="435">
        <v>40403</v>
      </c>
      <c r="L13007" t="s">
        <v>208</v>
      </c>
    </row>
    <row r="13008" spans="11:12">
      <c r="K13008" s="435">
        <v>40404</v>
      </c>
      <c r="L13008" t="s">
        <v>208</v>
      </c>
    </row>
    <row r="13009" spans="11:12">
      <c r="K13009" s="435">
        <v>40409</v>
      </c>
      <c r="L13009" t="s">
        <v>208</v>
      </c>
    </row>
    <row r="13010" spans="11:12">
      <c r="K13010" s="435">
        <v>40419</v>
      </c>
      <c r="L13010" t="s">
        <v>208</v>
      </c>
    </row>
    <row r="13011" spans="11:12">
      <c r="K13011" s="435">
        <v>40422</v>
      </c>
      <c r="L13011" t="s">
        <v>208</v>
      </c>
    </row>
    <row r="13012" spans="11:12">
      <c r="K13012" s="435">
        <v>40434</v>
      </c>
      <c r="L13012" t="s">
        <v>208</v>
      </c>
    </row>
    <row r="13013" spans="11:12">
      <c r="K13013" s="435">
        <v>40437</v>
      </c>
      <c r="L13013" t="s">
        <v>208</v>
      </c>
    </row>
    <row r="13014" spans="11:12">
      <c r="K13014" s="435">
        <v>40440</v>
      </c>
      <c r="L13014" t="s">
        <v>208</v>
      </c>
    </row>
    <row r="13015" spans="11:12">
      <c r="K13015" s="435">
        <v>40442</v>
      </c>
      <c r="L13015" t="s">
        <v>208</v>
      </c>
    </row>
    <row r="13016" spans="11:12">
      <c r="K13016" s="435">
        <v>40444</v>
      </c>
      <c r="L13016" t="s">
        <v>208</v>
      </c>
    </row>
    <row r="13017" spans="11:12">
      <c r="K13017" s="435">
        <v>40445</v>
      </c>
      <c r="L13017" t="s">
        <v>208</v>
      </c>
    </row>
    <row r="13018" spans="11:12">
      <c r="K13018" s="435">
        <v>40447</v>
      </c>
      <c r="L13018" t="s">
        <v>208</v>
      </c>
    </row>
    <row r="13019" spans="11:12">
      <c r="K13019" s="435">
        <v>40448</v>
      </c>
      <c r="L13019" t="s">
        <v>208</v>
      </c>
    </row>
    <row r="13020" spans="11:12">
      <c r="K13020" s="435">
        <v>40456</v>
      </c>
      <c r="L13020" t="s">
        <v>208</v>
      </c>
    </row>
    <row r="13021" spans="11:12">
      <c r="K13021" s="435">
        <v>40460</v>
      </c>
      <c r="L13021" t="s">
        <v>208</v>
      </c>
    </row>
    <row r="13022" spans="11:12">
      <c r="K13022" s="435">
        <v>40461</v>
      </c>
      <c r="L13022" t="s">
        <v>208</v>
      </c>
    </row>
    <row r="13023" spans="11:12">
      <c r="K13023" s="435">
        <v>40464</v>
      </c>
      <c r="L13023" t="s">
        <v>208</v>
      </c>
    </row>
    <row r="13024" spans="11:12">
      <c r="K13024" s="435">
        <v>40468</v>
      </c>
      <c r="L13024" t="s">
        <v>208</v>
      </c>
    </row>
    <row r="13025" spans="11:12">
      <c r="K13025" s="435">
        <v>40472</v>
      </c>
      <c r="L13025" t="s">
        <v>208</v>
      </c>
    </row>
    <row r="13026" spans="11:12">
      <c r="K13026" s="435">
        <v>40475</v>
      </c>
      <c r="L13026" t="s">
        <v>208</v>
      </c>
    </row>
    <row r="13027" spans="11:12">
      <c r="K13027" s="435">
        <v>40481</v>
      </c>
      <c r="L13027" t="s">
        <v>208</v>
      </c>
    </row>
    <row r="13028" spans="11:12">
      <c r="K13028" s="435">
        <v>40484</v>
      </c>
      <c r="L13028" t="s">
        <v>208</v>
      </c>
    </row>
    <row r="13029" spans="11:12">
      <c r="K13029" s="435">
        <v>40486</v>
      </c>
      <c r="L13029" t="s">
        <v>208</v>
      </c>
    </row>
    <row r="13030" spans="11:12">
      <c r="K13030" s="435">
        <v>40489</v>
      </c>
      <c r="L13030" t="s">
        <v>208</v>
      </c>
    </row>
    <row r="13031" spans="11:12">
      <c r="K13031" s="435">
        <v>40502</v>
      </c>
      <c r="L13031" t="s">
        <v>208</v>
      </c>
    </row>
    <row r="13032" spans="11:12">
      <c r="K13032" s="435">
        <v>40503</v>
      </c>
      <c r="L13032" t="s">
        <v>208</v>
      </c>
    </row>
    <row r="13033" spans="11:12">
      <c r="K13033" s="435">
        <v>40504</v>
      </c>
      <c r="L13033" t="s">
        <v>208</v>
      </c>
    </row>
    <row r="13034" spans="11:12">
      <c r="K13034" s="435">
        <v>40505</v>
      </c>
      <c r="L13034" t="s">
        <v>208</v>
      </c>
    </row>
    <row r="13035" spans="11:12">
      <c r="K13035" s="435">
        <v>40506</v>
      </c>
      <c r="L13035" t="s">
        <v>208</v>
      </c>
    </row>
    <row r="13036" spans="11:12">
      <c r="K13036" s="435">
        <v>40507</v>
      </c>
      <c r="L13036" t="s">
        <v>208</v>
      </c>
    </row>
    <row r="13037" spans="11:12">
      <c r="K13037" s="435">
        <v>40508</v>
      </c>
      <c r="L13037" t="s">
        <v>208</v>
      </c>
    </row>
    <row r="13038" spans="11:12">
      <c r="K13038" s="435">
        <v>40509</v>
      </c>
      <c r="L13038" t="s">
        <v>208</v>
      </c>
    </row>
    <row r="13039" spans="11:12">
      <c r="K13039" s="435">
        <v>40510</v>
      </c>
      <c r="L13039" t="s">
        <v>208</v>
      </c>
    </row>
    <row r="13040" spans="11:12">
      <c r="K13040" s="435">
        <v>40511</v>
      </c>
      <c r="L13040" t="s">
        <v>208</v>
      </c>
    </row>
    <row r="13041" spans="11:12">
      <c r="K13041" s="435">
        <v>40513</v>
      </c>
      <c r="L13041" t="s">
        <v>208</v>
      </c>
    </row>
    <row r="13042" spans="11:12">
      <c r="K13042" s="435">
        <v>40514</v>
      </c>
      <c r="L13042" t="s">
        <v>208</v>
      </c>
    </row>
    <row r="13043" spans="11:12">
      <c r="K13043" s="435">
        <v>40515</v>
      </c>
      <c r="L13043" t="s">
        <v>208</v>
      </c>
    </row>
    <row r="13044" spans="11:12">
      <c r="K13044" s="435">
        <v>40516</v>
      </c>
      <c r="L13044" t="s">
        <v>208</v>
      </c>
    </row>
    <row r="13045" spans="11:12">
      <c r="K13045" s="435">
        <v>40517</v>
      </c>
      <c r="L13045" t="s">
        <v>208</v>
      </c>
    </row>
    <row r="13046" spans="11:12">
      <c r="K13046" s="435">
        <v>40601</v>
      </c>
      <c r="L13046" t="s">
        <v>208</v>
      </c>
    </row>
    <row r="13047" spans="11:12">
      <c r="K13047" s="435">
        <v>40604</v>
      </c>
      <c r="L13047" t="s">
        <v>208</v>
      </c>
    </row>
    <row r="13048" spans="11:12">
      <c r="K13048" s="435">
        <v>40701</v>
      </c>
      <c r="L13048" t="s">
        <v>208</v>
      </c>
    </row>
    <row r="13049" spans="11:12">
      <c r="K13049" s="435">
        <v>40729</v>
      </c>
      <c r="L13049" t="s">
        <v>208</v>
      </c>
    </row>
    <row r="13050" spans="11:12">
      <c r="K13050" s="435">
        <v>40734</v>
      </c>
      <c r="L13050" t="s">
        <v>208</v>
      </c>
    </row>
    <row r="13051" spans="11:12">
      <c r="K13051" s="435">
        <v>40737</v>
      </c>
      <c r="L13051" t="s">
        <v>208</v>
      </c>
    </row>
    <row r="13052" spans="11:12">
      <c r="K13052" s="435">
        <v>40740</v>
      </c>
      <c r="L13052" t="s">
        <v>208</v>
      </c>
    </row>
    <row r="13053" spans="11:12">
      <c r="K13053" s="435">
        <v>40741</v>
      </c>
      <c r="L13053" t="s">
        <v>208</v>
      </c>
    </row>
    <row r="13054" spans="11:12">
      <c r="K13054" s="435">
        <v>40743</v>
      </c>
      <c r="L13054" t="s">
        <v>208</v>
      </c>
    </row>
    <row r="13055" spans="11:12">
      <c r="K13055" s="435">
        <v>40744</v>
      </c>
      <c r="L13055" t="s">
        <v>208</v>
      </c>
    </row>
    <row r="13056" spans="11:12">
      <c r="K13056" s="435">
        <v>40759</v>
      </c>
      <c r="L13056" t="s">
        <v>208</v>
      </c>
    </row>
    <row r="13057" spans="11:12">
      <c r="K13057" s="435">
        <v>40763</v>
      </c>
      <c r="L13057" t="s">
        <v>208</v>
      </c>
    </row>
    <row r="13058" spans="11:12">
      <c r="K13058" s="435">
        <v>40769</v>
      </c>
      <c r="L13058" t="s">
        <v>208</v>
      </c>
    </row>
    <row r="13059" spans="11:12">
      <c r="K13059" s="435">
        <v>40771</v>
      </c>
      <c r="L13059" t="s">
        <v>208</v>
      </c>
    </row>
    <row r="13060" spans="11:12">
      <c r="K13060" s="435">
        <v>40801</v>
      </c>
      <c r="L13060" t="s">
        <v>208</v>
      </c>
    </row>
    <row r="13061" spans="11:12">
      <c r="K13061" s="435">
        <v>40806</v>
      </c>
      <c r="L13061" t="s">
        <v>208</v>
      </c>
    </row>
    <row r="13062" spans="11:12">
      <c r="K13062" s="435">
        <v>40807</v>
      </c>
      <c r="L13062" t="s">
        <v>208</v>
      </c>
    </row>
    <row r="13063" spans="11:12">
      <c r="K13063" s="435">
        <v>40808</v>
      </c>
      <c r="L13063" t="s">
        <v>208</v>
      </c>
    </row>
    <row r="13064" spans="11:12">
      <c r="K13064" s="435">
        <v>40810</v>
      </c>
      <c r="L13064" t="s">
        <v>208</v>
      </c>
    </row>
    <row r="13065" spans="11:12">
      <c r="K13065" s="435">
        <v>40813</v>
      </c>
      <c r="L13065" t="s">
        <v>208</v>
      </c>
    </row>
    <row r="13066" spans="11:12">
      <c r="K13066" s="435">
        <v>40815</v>
      </c>
      <c r="L13066" t="s">
        <v>208</v>
      </c>
    </row>
    <row r="13067" spans="11:12">
      <c r="K13067" s="435">
        <v>40816</v>
      </c>
      <c r="L13067" t="s">
        <v>208</v>
      </c>
    </row>
    <row r="13068" spans="11:12">
      <c r="K13068" s="435">
        <v>40818</v>
      </c>
      <c r="L13068" t="s">
        <v>208</v>
      </c>
    </row>
    <row r="13069" spans="11:12">
      <c r="K13069" s="435">
        <v>40819</v>
      </c>
      <c r="L13069" t="s">
        <v>208</v>
      </c>
    </row>
    <row r="13070" spans="11:12">
      <c r="K13070" s="435">
        <v>40820</v>
      </c>
      <c r="L13070" t="s">
        <v>208</v>
      </c>
    </row>
    <row r="13071" spans="11:12">
      <c r="K13071" s="435">
        <v>40823</v>
      </c>
      <c r="L13071" t="s">
        <v>208</v>
      </c>
    </row>
    <row r="13072" spans="11:12">
      <c r="K13072" s="435">
        <v>40824</v>
      </c>
      <c r="L13072" t="s">
        <v>208</v>
      </c>
    </row>
    <row r="13073" spans="11:12">
      <c r="K13073" s="435">
        <v>40826</v>
      </c>
      <c r="L13073" t="s">
        <v>208</v>
      </c>
    </row>
    <row r="13074" spans="11:12">
      <c r="K13074" s="435">
        <v>40827</v>
      </c>
      <c r="L13074" t="s">
        <v>208</v>
      </c>
    </row>
    <row r="13075" spans="11:12">
      <c r="K13075" s="435">
        <v>40828</v>
      </c>
      <c r="L13075" t="s">
        <v>208</v>
      </c>
    </row>
    <row r="13076" spans="11:12">
      <c r="K13076" s="435">
        <v>40829</v>
      </c>
      <c r="L13076" t="s">
        <v>208</v>
      </c>
    </row>
    <row r="13077" spans="11:12">
      <c r="K13077" s="435">
        <v>40830</v>
      </c>
      <c r="L13077" t="s">
        <v>208</v>
      </c>
    </row>
    <row r="13078" spans="11:12">
      <c r="K13078" s="435">
        <v>40831</v>
      </c>
      <c r="L13078" t="s">
        <v>208</v>
      </c>
    </row>
    <row r="13079" spans="11:12">
      <c r="K13079" s="435">
        <v>40840</v>
      </c>
      <c r="L13079" t="s">
        <v>208</v>
      </c>
    </row>
    <row r="13080" spans="11:12">
      <c r="K13080" s="435">
        <v>40843</v>
      </c>
      <c r="L13080" t="s">
        <v>208</v>
      </c>
    </row>
    <row r="13081" spans="11:12">
      <c r="K13081" s="435">
        <v>40844</v>
      </c>
      <c r="L13081" t="s">
        <v>208</v>
      </c>
    </row>
    <row r="13082" spans="11:12">
      <c r="K13082" s="435">
        <v>40845</v>
      </c>
      <c r="L13082" t="s">
        <v>208</v>
      </c>
    </row>
    <row r="13083" spans="11:12">
      <c r="K13083" s="435">
        <v>40847</v>
      </c>
      <c r="L13083" t="s">
        <v>208</v>
      </c>
    </row>
    <row r="13084" spans="11:12">
      <c r="K13084" s="435">
        <v>40849</v>
      </c>
      <c r="L13084" t="s">
        <v>208</v>
      </c>
    </row>
    <row r="13085" spans="11:12">
      <c r="K13085" s="435">
        <v>40854</v>
      </c>
      <c r="L13085" t="s">
        <v>208</v>
      </c>
    </row>
    <row r="13086" spans="11:12">
      <c r="K13086" s="435">
        <v>40855</v>
      </c>
      <c r="L13086" t="s">
        <v>208</v>
      </c>
    </row>
    <row r="13087" spans="11:12">
      <c r="K13087" s="435">
        <v>40856</v>
      </c>
      <c r="L13087" t="s">
        <v>208</v>
      </c>
    </row>
    <row r="13088" spans="11:12">
      <c r="K13088" s="435">
        <v>40858</v>
      </c>
      <c r="L13088" t="s">
        <v>208</v>
      </c>
    </row>
    <row r="13089" spans="11:12">
      <c r="K13089" s="435">
        <v>40862</v>
      </c>
      <c r="L13089" t="s">
        <v>208</v>
      </c>
    </row>
    <row r="13090" spans="11:12">
      <c r="K13090" s="435">
        <v>40863</v>
      </c>
      <c r="L13090" t="s">
        <v>208</v>
      </c>
    </row>
    <row r="13091" spans="11:12">
      <c r="K13091" s="435">
        <v>40865</v>
      </c>
      <c r="L13091" t="s">
        <v>208</v>
      </c>
    </row>
    <row r="13092" spans="11:12">
      <c r="K13092" s="435">
        <v>40868</v>
      </c>
      <c r="L13092" t="s">
        <v>208</v>
      </c>
    </row>
    <row r="13093" spans="11:12">
      <c r="K13093" s="435">
        <v>40870</v>
      </c>
      <c r="L13093" t="s">
        <v>208</v>
      </c>
    </row>
    <row r="13094" spans="11:12">
      <c r="K13094" s="435">
        <v>40873</v>
      </c>
      <c r="L13094" t="s">
        <v>208</v>
      </c>
    </row>
    <row r="13095" spans="11:12">
      <c r="K13095" s="435">
        <v>40874</v>
      </c>
      <c r="L13095" t="s">
        <v>208</v>
      </c>
    </row>
    <row r="13096" spans="11:12">
      <c r="K13096" s="435">
        <v>40902</v>
      </c>
      <c r="L13096" t="s">
        <v>208</v>
      </c>
    </row>
    <row r="13097" spans="11:12">
      <c r="K13097" s="435">
        <v>40903</v>
      </c>
      <c r="L13097" t="s">
        <v>208</v>
      </c>
    </row>
    <row r="13098" spans="11:12">
      <c r="K13098" s="435">
        <v>40906</v>
      </c>
      <c r="L13098" t="s">
        <v>208</v>
      </c>
    </row>
    <row r="13099" spans="11:12">
      <c r="K13099" s="435">
        <v>40913</v>
      </c>
      <c r="L13099" t="s">
        <v>208</v>
      </c>
    </row>
    <row r="13100" spans="11:12">
      <c r="K13100" s="435">
        <v>40914</v>
      </c>
      <c r="L13100" t="s">
        <v>208</v>
      </c>
    </row>
    <row r="13101" spans="11:12">
      <c r="K13101" s="435">
        <v>40915</v>
      </c>
      <c r="L13101" t="s">
        <v>208</v>
      </c>
    </row>
    <row r="13102" spans="11:12">
      <c r="K13102" s="435">
        <v>40921</v>
      </c>
      <c r="L13102" t="s">
        <v>208</v>
      </c>
    </row>
    <row r="13103" spans="11:12">
      <c r="K13103" s="435">
        <v>40923</v>
      </c>
      <c r="L13103" t="s">
        <v>208</v>
      </c>
    </row>
    <row r="13104" spans="11:12">
      <c r="K13104" s="435">
        <v>40927</v>
      </c>
      <c r="L13104" t="s">
        <v>208</v>
      </c>
    </row>
    <row r="13105" spans="11:12">
      <c r="K13105" s="435">
        <v>40935</v>
      </c>
      <c r="L13105" t="s">
        <v>208</v>
      </c>
    </row>
    <row r="13106" spans="11:12">
      <c r="K13106" s="435">
        <v>40939</v>
      </c>
      <c r="L13106" t="s">
        <v>208</v>
      </c>
    </row>
    <row r="13107" spans="11:12">
      <c r="K13107" s="435">
        <v>40940</v>
      </c>
      <c r="L13107" t="s">
        <v>208</v>
      </c>
    </row>
    <row r="13108" spans="11:12">
      <c r="K13108" s="435">
        <v>40941</v>
      </c>
      <c r="L13108" t="s">
        <v>208</v>
      </c>
    </row>
    <row r="13109" spans="11:12">
      <c r="K13109" s="435">
        <v>40943</v>
      </c>
      <c r="L13109" t="s">
        <v>208</v>
      </c>
    </row>
    <row r="13110" spans="11:12">
      <c r="K13110" s="435">
        <v>40946</v>
      </c>
      <c r="L13110" t="s">
        <v>208</v>
      </c>
    </row>
    <row r="13111" spans="11:12">
      <c r="K13111" s="435">
        <v>40949</v>
      </c>
      <c r="L13111" t="s">
        <v>208</v>
      </c>
    </row>
    <row r="13112" spans="11:12">
      <c r="K13112" s="435">
        <v>40953</v>
      </c>
      <c r="L13112" t="s">
        <v>208</v>
      </c>
    </row>
    <row r="13113" spans="11:12">
      <c r="K13113" s="435">
        <v>40958</v>
      </c>
      <c r="L13113" t="s">
        <v>208</v>
      </c>
    </row>
    <row r="13114" spans="11:12">
      <c r="K13114" s="435">
        <v>40962</v>
      </c>
      <c r="L13114" t="s">
        <v>208</v>
      </c>
    </row>
    <row r="13115" spans="11:12">
      <c r="K13115" s="435">
        <v>40964</v>
      </c>
      <c r="L13115" t="s">
        <v>208</v>
      </c>
    </row>
    <row r="13116" spans="11:12">
      <c r="K13116" s="435">
        <v>40965</v>
      </c>
      <c r="L13116" t="s">
        <v>208</v>
      </c>
    </row>
    <row r="13117" spans="11:12">
      <c r="K13117" s="435">
        <v>40972</v>
      </c>
      <c r="L13117" t="s">
        <v>208</v>
      </c>
    </row>
    <row r="13118" spans="11:12">
      <c r="K13118" s="435">
        <v>40977</v>
      </c>
      <c r="L13118" t="s">
        <v>208</v>
      </c>
    </row>
    <row r="13119" spans="11:12">
      <c r="K13119" s="435">
        <v>40979</v>
      </c>
      <c r="L13119" t="s">
        <v>208</v>
      </c>
    </row>
    <row r="13120" spans="11:12">
      <c r="K13120" s="435">
        <v>40982</v>
      </c>
      <c r="L13120" t="s">
        <v>208</v>
      </c>
    </row>
    <row r="13121" spans="11:12">
      <c r="K13121" s="435">
        <v>40983</v>
      </c>
      <c r="L13121" t="s">
        <v>208</v>
      </c>
    </row>
    <row r="13122" spans="11:12">
      <c r="K13122" s="435">
        <v>40988</v>
      </c>
      <c r="L13122" t="s">
        <v>208</v>
      </c>
    </row>
    <row r="13123" spans="11:12">
      <c r="K13123" s="435">
        <v>40995</v>
      </c>
      <c r="L13123" t="s">
        <v>208</v>
      </c>
    </row>
    <row r="13124" spans="11:12">
      <c r="K13124" s="435">
        <v>40997</v>
      </c>
      <c r="L13124" t="s">
        <v>208</v>
      </c>
    </row>
    <row r="13125" spans="11:12">
      <c r="K13125" s="435">
        <v>41001</v>
      </c>
      <c r="L13125" t="s">
        <v>208</v>
      </c>
    </row>
    <row r="13126" spans="11:12">
      <c r="K13126" s="435">
        <v>41002</v>
      </c>
      <c r="L13126" t="s">
        <v>208</v>
      </c>
    </row>
    <row r="13127" spans="11:12">
      <c r="K13127" s="435">
        <v>41003</v>
      </c>
      <c r="L13127" t="s">
        <v>208</v>
      </c>
    </row>
    <row r="13128" spans="11:12">
      <c r="K13128" s="435">
        <v>41004</v>
      </c>
      <c r="L13128" t="s">
        <v>208</v>
      </c>
    </row>
    <row r="13129" spans="11:12">
      <c r="K13129" s="435">
        <v>41005</v>
      </c>
      <c r="L13129" t="s">
        <v>208</v>
      </c>
    </row>
    <row r="13130" spans="11:12">
      <c r="K13130" s="435">
        <v>41006</v>
      </c>
      <c r="L13130" t="s">
        <v>208</v>
      </c>
    </row>
    <row r="13131" spans="11:12">
      <c r="K13131" s="435">
        <v>41007</v>
      </c>
      <c r="L13131" t="s">
        <v>208</v>
      </c>
    </row>
    <row r="13132" spans="11:12">
      <c r="K13132" s="435">
        <v>41008</v>
      </c>
      <c r="L13132" t="s">
        <v>208</v>
      </c>
    </row>
    <row r="13133" spans="11:12">
      <c r="K13133" s="435">
        <v>41010</v>
      </c>
      <c r="L13133" t="s">
        <v>208</v>
      </c>
    </row>
    <row r="13134" spans="11:12">
      <c r="K13134" s="435">
        <v>41011</v>
      </c>
      <c r="L13134" t="s">
        <v>208</v>
      </c>
    </row>
    <row r="13135" spans="11:12">
      <c r="K13135" s="435">
        <v>41014</v>
      </c>
      <c r="L13135" t="s">
        <v>208</v>
      </c>
    </row>
    <row r="13136" spans="11:12">
      <c r="K13136" s="435">
        <v>41015</v>
      </c>
      <c r="L13136" t="s">
        <v>208</v>
      </c>
    </row>
    <row r="13137" spans="11:12">
      <c r="K13137" s="435">
        <v>41016</v>
      </c>
      <c r="L13137" t="s">
        <v>208</v>
      </c>
    </row>
    <row r="13138" spans="11:12">
      <c r="K13138" s="435">
        <v>41017</v>
      </c>
      <c r="L13138" t="s">
        <v>208</v>
      </c>
    </row>
    <row r="13139" spans="11:12">
      <c r="K13139" s="435">
        <v>41018</v>
      </c>
      <c r="L13139" t="s">
        <v>208</v>
      </c>
    </row>
    <row r="13140" spans="11:12">
      <c r="K13140" s="435">
        <v>41030</v>
      </c>
      <c r="L13140" t="s">
        <v>208</v>
      </c>
    </row>
    <row r="13141" spans="11:12">
      <c r="K13141" s="435">
        <v>41031</v>
      </c>
      <c r="L13141" t="s">
        <v>208</v>
      </c>
    </row>
    <row r="13142" spans="11:12">
      <c r="K13142" s="435">
        <v>41033</v>
      </c>
      <c r="L13142" t="s">
        <v>208</v>
      </c>
    </row>
    <row r="13143" spans="11:12">
      <c r="K13143" s="435">
        <v>41034</v>
      </c>
      <c r="L13143" t="s">
        <v>208</v>
      </c>
    </row>
    <row r="13144" spans="11:12">
      <c r="K13144" s="435">
        <v>41035</v>
      </c>
      <c r="L13144" t="s">
        <v>208</v>
      </c>
    </row>
    <row r="13145" spans="11:12">
      <c r="K13145" s="435">
        <v>41039</v>
      </c>
      <c r="L13145" t="s">
        <v>208</v>
      </c>
    </row>
    <row r="13146" spans="11:12">
      <c r="K13146" s="435">
        <v>41040</v>
      </c>
      <c r="L13146" t="s">
        <v>208</v>
      </c>
    </row>
    <row r="13147" spans="11:12">
      <c r="K13147" s="435">
        <v>41041</v>
      </c>
      <c r="L13147" t="s">
        <v>208</v>
      </c>
    </row>
    <row r="13148" spans="11:12">
      <c r="K13148" s="435">
        <v>41042</v>
      </c>
      <c r="L13148" t="s">
        <v>208</v>
      </c>
    </row>
    <row r="13149" spans="11:12">
      <c r="K13149" s="435">
        <v>41043</v>
      </c>
      <c r="L13149" t="s">
        <v>208</v>
      </c>
    </row>
    <row r="13150" spans="11:12">
      <c r="K13150" s="435">
        <v>41044</v>
      </c>
      <c r="L13150" t="s">
        <v>208</v>
      </c>
    </row>
    <row r="13151" spans="11:12">
      <c r="K13151" s="435">
        <v>41045</v>
      </c>
      <c r="L13151" t="s">
        <v>208</v>
      </c>
    </row>
    <row r="13152" spans="11:12">
      <c r="K13152" s="435">
        <v>41046</v>
      </c>
      <c r="L13152" t="s">
        <v>208</v>
      </c>
    </row>
    <row r="13153" spans="11:12">
      <c r="K13153" s="435">
        <v>41048</v>
      </c>
      <c r="L13153" t="s">
        <v>208</v>
      </c>
    </row>
    <row r="13154" spans="11:12">
      <c r="K13154" s="435">
        <v>41049</v>
      </c>
      <c r="L13154" t="s">
        <v>208</v>
      </c>
    </row>
    <row r="13155" spans="11:12">
      <c r="K13155" s="435">
        <v>41051</v>
      </c>
      <c r="L13155" t="s">
        <v>208</v>
      </c>
    </row>
    <row r="13156" spans="11:12">
      <c r="K13156" s="435">
        <v>41052</v>
      </c>
      <c r="L13156" t="s">
        <v>208</v>
      </c>
    </row>
    <row r="13157" spans="11:12">
      <c r="K13157" s="435">
        <v>41055</v>
      </c>
      <c r="L13157" t="s">
        <v>208</v>
      </c>
    </row>
    <row r="13158" spans="11:12">
      <c r="K13158" s="435">
        <v>41056</v>
      </c>
      <c r="L13158" t="s">
        <v>208</v>
      </c>
    </row>
    <row r="13159" spans="11:12">
      <c r="K13159" s="435">
        <v>41059</v>
      </c>
      <c r="L13159" t="s">
        <v>208</v>
      </c>
    </row>
    <row r="13160" spans="11:12">
      <c r="K13160" s="435">
        <v>41062</v>
      </c>
      <c r="L13160" t="s">
        <v>208</v>
      </c>
    </row>
    <row r="13161" spans="11:12">
      <c r="K13161" s="435">
        <v>41063</v>
      </c>
      <c r="L13161" t="s">
        <v>208</v>
      </c>
    </row>
    <row r="13162" spans="11:12">
      <c r="K13162" s="435">
        <v>41064</v>
      </c>
      <c r="L13162" t="s">
        <v>208</v>
      </c>
    </row>
    <row r="13163" spans="11:12">
      <c r="K13163" s="435">
        <v>41071</v>
      </c>
      <c r="L13163" t="s">
        <v>208</v>
      </c>
    </row>
    <row r="13164" spans="11:12">
      <c r="K13164" s="435">
        <v>41073</v>
      </c>
      <c r="L13164" t="s">
        <v>208</v>
      </c>
    </row>
    <row r="13165" spans="11:12">
      <c r="K13165" s="435">
        <v>41074</v>
      </c>
      <c r="L13165" t="s">
        <v>208</v>
      </c>
    </row>
    <row r="13166" spans="11:12">
      <c r="K13166" s="435">
        <v>41075</v>
      </c>
      <c r="L13166" t="s">
        <v>208</v>
      </c>
    </row>
    <row r="13167" spans="11:12">
      <c r="K13167" s="435">
        <v>41076</v>
      </c>
      <c r="L13167" t="s">
        <v>208</v>
      </c>
    </row>
    <row r="13168" spans="11:12">
      <c r="K13168" s="435">
        <v>41080</v>
      </c>
      <c r="L13168" t="s">
        <v>208</v>
      </c>
    </row>
    <row r="13169" spans="11:12">
      <c r="K13169" s="435">
        <v>41083</v>
      </c>
      <c r="L13169" t="s">
        <v>208</v>
      </c>
    </row>
    <row r="13170" spans="11:12">
      <c r="K13170" s="435">
        <v>41085</v>
      </c>
      <c r="L13170" t="s">
        <v>208</v>
      </c>
    </row>
    <row r="13171" spans="11:12">
      <c r="K13171" s="435">
        <v>41086</v>
      </c>
      <c r="L13171" t="s">
        <v>208</v>
      </c>
    </row>
    <row r="13172" spans="11:12">
      <c r="K13172" s="435">
        <v>41091</v>
      </c>
      <c r="L13172" t="s">
        <v>208</v>
      </c>
    </row>
    <row r="13173" spans="11:12">
      <c r="K13173" s="435">
        <v>41092</v>
      </c>
      <c r="L13173" t="s">
        <v>208</v>
      </c>
    </row>
    <row r="13174" spans="11:12">
      <c r="K13174" s="435">
        <v>41093</v>
      </c>
      <c r="L13174" t="s">
        <v>208</v>
      </c>
    </row>
    <row r="13175" spans="11:12">
      <c r="K13175" s="435">
        <v>41094</v>
      </c>
      <c r="L13175" t="s">
        <v>208</v>
      </c>
    </row>
    <row r="13176" spans="11:12">
      <c r="K13176" s="435">
        <v>41095</v>
      </c>
      <c r="L13176" t="s">
        <v>208</v>
      </c>
    </row>
    <row r="13177" spans="11:12">
      <c r="K13177" s="435">
        <v>41097</v>
      </c>
      <c r="L13177" t="s">
        <v>208</v>
      </c>
    </row>
    <row r="13178" spans="11:12">
      <c r="K13178" s="435">
        <v>41098</v>
      </c>
      <c r="L13178" t="s">
        <v>208</v>
      </c>
    </row>
    <row r="13179" spans="11:12">
      <c r="K13179" s="435">
        <v>41099</v>
      </c>
      <c r="L13179" t="s">
        <v>208</v>
      </c>
    </row>
    <row r="13180" spans="11:12">
      <c r="K13180" s="435">
        <v>41101</v>
      </c>
      <c r="L13180" t="s">
        <v>208</v>
      </c>
    </row>
    <row r="13181" spans="11:12">
      <c r="K13181" s="435">
        <v>41102</v>
      </c>
      <c r="L13181" t="s">
        <v>208</v>
      </c>
    </row>
    <row r="13182" spans="11:12">
      <c r="K13182" s="435">
        <v>41121</v>
      </c>
      <c r="L13182" t="s">
        <v>208</v>
      </c>
    </row>
    <row r="13183" spans="11:12">
      <c r="K13183" s="435">
        <v>41124</v>
      </c>
      <c r="L13183" t="s">
        <v>208</v>
      </c>
    </row>
    <row r="13184" spans="11:12">
      <c r="K13184" s="435">
        <v>41129</v>
      </c>
      <c r="L13184" t="s">
        <v>208</v>
      </c>
    </row>
    <row r="13185" spans="11:12">
      <c r="K13185" s="435">
        <v>41132</v>
      </c>
      <c r="L13185" t="s">
        <v>208</v>
      </c>
    </row>
    <row r="13186" spans="11:12">
      <c r="K13186" s="435">
        <v>41135</v>
      </c>
      <c r="L13186" t="s">
        <v>208</v>
      </c>
    </row>
    <row r="13187" spans="11:12">
      <c r="K13187" s="435">
        <v>41139</v>
      </c>
      <c r="L13187" t="s">
        <v>208</v>
      </c>
    </row>
    <row r="13188" spans="11:12">
      <c r="K13188" s="435">
        <v>41141</v>
      </c>
      <c r="L13188" t="s">
        <v>208</v>
      </c>
    </row>
    <row r="13189" spans="11:12">
      <c r="K13189" s="435">
        <v>41142</v>
      </c>
      <c r="L13189" t="s">
        <v>208</v>
      </c>
    </row>
    <row r="13190" spans="11:12">
      <c r="K13190" s="435">
        <v>41143</v>
      </c>
      <c r="L13190" t="s">
        <v>208</v>
      </c>
    </row>
    <row r="13191" spans="11:12">
      <c r="K13191" s="435">
        <v>41144</v>
      </c>
      <c r="L13191" t="s">
        <v>208</v>
      </c>
    </row>
    <row r="13192" spans="11:12">
      <c r="K13192" s="435">
        <v>41146</v>
      </c>
      <c r="L13192" t="s">
        <v>208</v>
      </c>
    </row>
    <row r="13193" spans="11:12">
      <c r="K13193" s="435">
        <v>41149</v>
      </c>
      <c r="L13193" t="s">
        <v>208</v>
      </c>
    </row>
    <row r="13194" spans="11:12">
      <c r="K13194" s="435">
        <v>41159</v>
      </c>
      <c r="L13194" t="s">
        <v>208</v>
      </c>
    </row>
    <row r="13195" spans="11:12">
      <c r="K13195" s="435">
        <v>41164</v>
      </c>
      <c r="L13195" t="s">
        <v>208</v>
      </c>
    </row>
    <row r="13196" spans="11:12">
      <c r="K13196" s="435">
        <v>41166</v>
      </c>
      <c r="L13196" t="s">
        <v>208</v>
      </c>
    </row>
    <row r="13197" spans="11:12">
      <c r="K13197" s="435">
        <v>41168</v>
      </c>
      <c r="L13197" t="s">
        <v>208</v>
      </c>
    </row>
    <row r="13198" spans="11:12">
      <c r="K13198" s="435">
        <v>41169</v>
      </c>
      <c r="L13198" t="s">
        <v>208</v>
      </c>
    </row>
    <row r="13199" spans="11:12">
      <c r="K13199" s="435">
        <v>41171</v>
      </c>
      <c r="L13199" t="s">
        <v>208</v>
      </c>
    </row>
    <row r="13200" spans="11:12">
      <c r="K13200" s="435">
        <v>41174</v>
      </c>
      <c r="L13200" t="s">
        <v>208</v>
      </c>
    </row>
    <row r="13201" spans="11:12">
      <c r="K13201" s="435">
        <v>41175</v>
      </c>
      <c r="L13201" t="s">
        <v>208</v>
      </c>
    </row>
    <row r="13202" spans="11:12">
      <c r="K13202" s="435">
        <v>41179</v>
      </c>
      <c r="L13202" t="s">
        <v>208</v>
      </c>
    </row>
    <row r="13203" spans="11:12">
      <c r="K13203" s="435">
        <v>41180</v>
      </c>
      <c r="L13203" t="s">
        <v>208</v>
      </c>
    </row>
    <row r="13204" spans="11:12">
      <c r="K13204" s="435">
        <v>41183</v>
      </c>
      <c r="L13204" t="s">
        <v>208</v>
      </c>
    </row>
    <row r="13205" spans="11:12">
      <c r="K13205" s="435">
        <v>41189</v>
      </c>
      <c r="L13205" t="s">
        <v>208</v>
      </c>
    </row>
    <row r="13206" spans="11:12">
      <c r="K13206" s="435">
        <v>41201</v>
      </c>
      <c r="L13206" t="s">
        <v>208</v>
      </c>
    </row>
    <row r="13207" spans="11:12">
      <c r="K13207" s="435">
        <v>41203</v>
      </c>
      <c r="L13207" t="s">
        <v>208</v>
      </c>
    </row>
    <row r="13208" spans="11:12">
      <c r="K13208" s="435">
        <v>41204</v>
      </c>
      <c r="L13208" t="s">
        <v>208</v>
      </c>
    </row>
    <row r="13209" spans="11:12">
      <c r="K13209" s="435">
        <v>41214</v>
      </c>
      <c r="L13209" t="s">
        <v>208</v>
      </c>
    </row>
    <row r="13210" spans="11:12">
      <c r="K13210" s="435">
        <v>41216</v>
      </c>
      <c r="L13210" t="s">
        <v>208</v>
      </c>
    </row>
    <row r="13211" spans="11:12">
      <c r="K13211" s="435">
        <v>41219</v>
      </c>
      <c r="L13211" t="s">
        <v>208</v>
      </c>
    </row>
    <row r="13212" spans="11:12">
      <c r="K13212" s="435">
        <v>41222</v>
      </c>
      <c r="L13212" t="s">
        <v>208</v>
      </c>
    </row>
    <row r="13213" spans="11:12">
      <c r="K13213" s="435">
        <v>41224</v>
      </c>
      <c r="L13213" t="s">
        <v>208</v>
      </c>
    </row>
    <row r="13214" spans="11:12">
      <c r="K13214" s="435">
        <v>41226</v>
      </c>
      <c r="L13214" t="s">
        <v>208</v>
      </c>
    </row>
    <row r="13215" spans="11:12">
      <c r="K13215" s="435">
        <v>41230</v>
      </c>
      <c r="L13215" t="s">
        <v>208</v>
      </c>
    </row>
    <row r="13216" spans="11:12">
      <c r="K13216" s="435">
        <v>41231</v>
      </c>
      <c r="L13216" t="s">
        <v>208</v>
      </c>
    </row>
    <row r="13217" spans="11:12">
      <c r="K13217" s="435">
        <v>41232</v>
      </c>
      <c r="L13217" t="s">
        <v>208</v>
      </c>
    </row>
    <row r="13218" spans="11:12">
      <c r="K13218" s="435">
        <v>41234</v>
      </c>
      <c r="L13218" t="s">
        <v>208</v>
      </c>
    </row>
    <row r="13219" spans="11:12">
      <c r="K13219" s="435">
        <v>41238</v>
      </c>
      <c r="L13219" t="s">
        <v>208</v>
      </c>
    </row>
    <row r="13220" spans="11:12">
      <c r="K13220" s="435">
        <v>41240</v>
      </c>
      <c r="L13220" t="s">
        <v>208</v>
      </c>
    </row>
    <row r="13221" spans="11:12">
      <c r="K13221" s="435">
        <v>41250</v>
      </c>
      <c r="L13221" t="s">
        <v>208</v>
      </c>
    </row>
    <row r="13222" spans="11:12">
      <c r="K13222" s="435">
        <v>41254</v>
      </c>
      <c r="L13222" t="s">
        <v>208</v>
      </c>
    </row>
    <row r="13223" spans="11:12">
      <c r="K13223" s="435">
        <v>41255</v>
      </c>
      <c r="L13223" t="s">
        <v>208</v>
      </c>
    </row>
    <row r="13224" spans="11:12">
      <c r="K13224" s="435">
        <v>41256</v>
      </c>
      <c r="L13224" t="s">
        <v>208</v>
      </c>
    </row>
    <row r="13225" spans="11:12">
      <c r="K13225" s="435">
        <v>41257</v>
      </c>
      <c r="L13225" t="s">
        <v>208</v>
      </c>
    </row>
    <row r="13226" spans="11:12">
      <c r="K13226" s="435">
        <v>41260</v>
      </c>
      <c r="L13226" t="s">
        <v>208</v>
      </c>
    </row>
    <row r="13227" spans="11:12">
      <c r="K13227" s="435">
        <v>41262</v>
      </c>
      <c r="L13227" t="s">
        <v>208</v>
      </c>
    </row>
    <row r="13228" spans="11:12">
      <c r="K13228" s="435">
        <v>41263</v>
      </c>
      <c r="L13228" t="s">
        <v>208</v>
      </c>
    </row>
    <row r="13229" spans="11:12">
      <c r="K13229" s="435">
        <v>41264</v>
      </c>
      <c r="L13229" t="s">
        <v>208</v>
      </c>
    </row>
    <row r="13230" spans="11:12">
      <c r="K13230" s="435">
        <v>41265</v>
      </c>
      <c r="L13230" t="s">
        <v>208</v>
      </c>
    </row>
    <row r="13231" spans="11:12">
      <c r="K13231" s="435">
        <v>41267</v>
      </c>
      <c r="L13231" t="s">
        <v>208</v>
      </c>
    </row>
    <row r="13232" spans="11:12">
      <c r="K13232" s="435">
        <v>41268</v>
      </c>
      <c r="L13232" t="s">
        <v>208</v>
      </c>
    </row>
    <row r="13233" spans="11:12">
      <c r="K13233" s="435">
        <v>41271</v>
      </c>
      <c r="L13233" t="s">
        <v>208</v>
      </c>
    </row>
    <row r="13234" spans="11:12">
      <c r="K13234" s="435">
        <v>41274</v>
      </c>
      <c r="L13234" t="s">
        <v>208</v>
      </c>
    </row>
    <row r="13235" spans="11:12">
      <c r="K13235" s="435">
        <v>41301</v>
      </c>
      <c r="L13235" t="s">
        <v>208</v>
      </c>
    </row>
    <row r="13236" spans="11:12">
      <c r="K13236" s="435">
        <v>41311</v>
      </c>
      <c r="L13236" t="s">
        <v>208</v>
      </c>
    </row>
    <row r="13237" spans="11:12">
      <c r="K13237" s="435">
        <v>41314</v>
      </c>
      <c r="L13237" t="s">
        <v>208</v>
      </c>
    </row>
    <row r="13238" spans="11:12">
      <c r="K13238" s="435">
        <v>41317</v>
      </c>
      <c r="L13238" t="s">
        <v>208</v>
      </c>
    </row>
    <row r="13239" spans="11:12">
      <c r="K13239" s="435">
        <v>41332</v>
      </c>
      <c r="L13239" t="s">
        <v>208</v>
      </c>
    </row>
    <row r="13240" spans="11:12">
      <c r="K13240" s="435">
        <v>41339</v>
      </c>
      <c r="L13240" t="s">
        <v>208</v>
      </c>
    </row>
    <row r="13241" spans="11:12">
      <c r="K13241" s="435">
        <v>41348</v>
      </c>
      <c r="L13241" t="s">
        <v>208</v>
      </c>
    </row>
    <row r="13242" spans="11:12">
      <c r="K13242" s="435">
        <v>41352</v>
      </c>
      <c r="L13242" t="s">
        <v>208</v>
      </c>
    </row>
    <row r="13243" spans="11:12">
      <c r="K13243" s="435">
        <v>41360</v>
      </c>
      <c r="L13243" t="s">
        <v>208</v>
      </c>
    </row>
    <row r="13244" spans="11:12">
      <c r="K13244" s="435">
        <v>41365</v>
      </c>
      <c r="L13244" t="s">
        <v>208</v>
      </c>
    </row>
    <row r="13245" spans="11:12">
      <c r="K13245" s="435">
        <v>41366</v>
      </c>
      <c r="L13245" t="s">
        <v>208</v>
      </c>
    </row>
    <row r="13246" spans="11:12">
      <c r="K13246" s="435">
        <v>41367</v>
      </c>
      <c r="L13246" t="s">
        <v>208</v>
      </c>
    </row>
    <row r="13247" spans="11:12">
      <c r="K13247" s="435">
        <v>41385</v>
      </c>
      <c r="L13247" t="s">
        <v>208</v>
      </c>
    </row>
    <row r="13248" spans="11:12">
      <c r="K13248" s="435">
        <v>41390</v>
      </c>
      <c r="L13248" t="s">
        <v>208</v>
      </c>
    </row>
    <row r="13249" spans="11:12">
      <c r="K13249" s="435">
        <v>41397</v>
      </c>
      <c r="L13249" t="s">
        <v>208</v>
      </c>
    </row>
    <row r="13250" spans="11:12">
      <c r="K13250" s="435">
        <v>41408</v>
      </c>
      <c r="L13250" t="s">
        <v>208</v>
      </c>
    </row>
    <row r="13251" spans="11:12">
      <c r="K13251" s="435">
        <v>41421</v>
      </c>
      <c r="L13251" t="s">
        <v>208</v>
      </c>
    </row>
    <row r="13252" spans="11:12">
      <c r="K13252" s="435">
        <v>41425</v>
      </c>
      <c r="L13252" t="s">
        <v>208</v>
      </c>
    </row>
    <row r="13253" spans="11:12">
      <c r="K13253" s="435">
        <v>41464</v>
      </c>
      <c r="L13253" t="s">
        <v>208</v>
      </c>
    </row>
    <row r="13254" spans="11:12">
      <c r="K13254" s="435">
        <v>41465</v>
      </c>
      <c r="L13254" t="s">
        <v>208</v>
      </c>
    </row>
    <row r="13255" spans="11:12">
      <c r="K13255" s="435">
        <v>41472</v>
      </c>
      <c r="L13255" t="s">
        <v>208</v>
      </c>
    </row>
    <row r="13256" spans="11:12">
      <c r="K13256" s="435">
        <v>41501</v>
      </c>
      <c r="L13256" t="s">
        <v>208</v>
      </c>
    </row>
    <row r="13257" spans="11:12">
      <c r="K13257" s="435">
        <v>41503</v>
      </c>
      <c r="L13257" t="s">
        <v>208</v>
      </c>
    </row>
    <row r="13258" spans="11:12">
      <c r="K13258" s="435">
        <v>41512</v>
      </c>
      <c r="L13258" t="s">
        <v>208</v>
      </c>
    </row>
    <row r="13259" spans="11:12">
      <c r="K13259" s="435">
        <v>41513</v>
      </c>
      <c r="L13259" t="s">
        <v>208</v>
      </c>
    </row>
    <row r="13260" spans="11:12">
      <c r="K13260" s="435">
        <v>41514</v>
      </c>
      <c r="L13260" t="s">
        <v>208</v>
      </c>
    </row>
    <row r="13261" spans="11:12">
      <c r="K13261" s="435">
        <v>41517</v>
      </c>
      <c r="L13261" t="s">
        <v>208</v>
      </c>
    </row>
    <row r="13262" spans="11:12">
      <c r="K13262" s="435">
        <v>41519</v>
      </c>
      <c r="L13262" t="s">
        <v>208</v>
      </c>
    </row>
    <row r="13263" spans="11:12">
      <c r="K13263" s="435">
        <v>41522</v>
      </c>
      <c r="L13263" t="s">
        <v>208</v>
      </c>
    </row>
    <row r="13264" spans="11:12">
      <c r="K13264" s="435">
        <v>41524</v>
      </c>
      <c r="L13264" t="s">
        <v>208</v>
      </c>
    </row>
    <row r="13265" spans="11:12">
      <c r="K13265" s="435">
        <v>41526</v>
      </c>
      <c r="L13265" t="s">
        <v>208</v>
      </c>
    </row>
    <row r="13266" spans="11:12">
      <c r="K13266" s="435">
        <v>41527</v>
      </c>
      <c r="L13266" t="s">
        <v>208</v>
      </c>
    </row>
    <row r="13267" spans="11:12">
      <c r="K13267" s="435">
        <v>41528</v>
      </c>
      <c r="L13267" t="s">
        <v>208</v>
      </c>
    </row>
    <row r="13268" spans="11:12">
      <c r="K13268" s="435">
        <v>41531</v>
      </c>
      <c r="L13268" t="s">
        <v>208</v>
      </c>
    </row>
    <row r="13269" spans="11:12">
      <c r="K13269" s="435">
        <v>41534</v>
      </c>
      <c r="L13269" t="s">
        <v>208</v>
      </c>
    </row>
    <row r="13270" spans="11:12">
      <c r="K13270" s="435">
        <v>41535</v>
      </c>
      <c r="L13270" t="s">
        <v>208</v>
      </c>
    </row>
    <row r="13271" spans="11:12">
      <c r="K13271" s="435">
        <v>41537</v>
      </c>
      <c r="L13271" t="s">
        <v>208</v>
      </c>
    </row>
    <row r="13272" spans="11:12">
      <c r="K13272" s="435">
        <v>41538</v>
      </c>
      <c r="L13272" t="s">
        <v>208</v>
      </c>
    </row>
    <row r="13273" spans="11:12">
      <c r="K13273" s="435">
        <v>41539</v>
      </c>
      <c r="L13273" t="s">
        <v>208</v>
      </c>
    </row>
    <row r="13274" spans="11:12">
      <c r="K13274" s="435">
        <v>41540</v>
      </c>
      <c r="L13274" t="s">
        <v>208</v>
      </c>
    </row>
    <row r="13275" spans="11:12">
      <c r="K13275" s="435">
        <v>41543</v>
      </c>
      <c r="L13275" t="s">
        <v>208</v>
      </c>
    </row>
    <row r="13276" spans="11:12">
      <c r="K13276" s="435">
        <v>41544</v>
      </c>
      <c r="L13276" t="s">
        <v>208</v>
      </c>
    </row>
    <row r="13277" spans="11:12">
      <c r="K13277" s="435">
        <v>41547</v>
      </c>
      <c r="L13277" t="s">
        <v>208</v>
      </c>
    </row>
    <row r="13278" spans="11:12">
      <c r="K13278" s="435">
        <v>41548</v>
      </c>
      <c r="L13278" t="s">
        <v>208</v>
      </c>
    </row>
    <row r="13279" spans="11:12">
      <c r="K13279" s="435">
        <v>41553</v>
      </c>
      <c r="L13279" t="s">
        <v>208</v>
      </c>
    </row>
    <row r="13280" spans="11:12">
      <c r="K13280" s="435">
        <v>41554</v>
      </c>
      <c r="L13280" t="s">
        <v>208</v>
      </c>
    </row>
    <row r="13281" spans="11:12">
      <c r="K13281" s="435">
        <v>41555</v>
      </c>
      <c r="L13281" t="s">
        <v>208</v>
      </c>
    </row>
    <row r="13282" spans="11:12">
      <c r="K13282" s="435">
        <v>41557</v>
      </c>
      <c r="L13282" t="s">
        <v>208</v>
      </c>
    </row>
    <row r="13283" spans="11:12">
      <c r="K13283" s="435">
        <v>41558</v>
      </c>
      <c r="L13283" t="s">
        <v>208</v>
      </c>
    </row>
    <row r="13284" spans="11:12">
      <c r="K13284" s="435">
        <v>41559</v>
      </c>
      <c r="L13284" t="s">
        <v>208</v>
      </c>
    </row>
    <row r="13285" spans="11:12">
      <c r="K13285" s="435">
        <v>41560</v>
      </c>
      <c r="L13285" t="s">
        <v>208</v>
      </c>
    </row>
    <row r="13286" spans="11:12">
      <c r="K13286" s="435">
        <v>41562</v>
      </c>
      <c r="L13286" t="s">
        <v>208</v>
      </c>
    </row>
    <row r="13287" spans="11:12">
      <c r="K13287" s="435">
        <v>41563</v>
      </c>
      <c r="L13287" t="s">
        <v>208</v>
      </c>
    </row>
    <row r="13288" spans="11:12">
      <c r="K13288" s="435">
        <v>41564</v>
      </c>
      <c r="L13288" t="s">
        <v>208</v>
      </c>
    </row>
    <row r="13289" spans="11:12">
      <c r="K13289" s="435">
        <v>41566</v>
      </c>
      <c r="L13289" t="s">
        <v>208</v>
      </c>
    </row>
    <row r="13290" spans="11:12">
      <c r="K13290" s="435">
        <v>41567</v>
      </c>
      <c r="L13290" t="s">
        <v>208</v>
      </c>
    </row>
    <row r="13291" spans="11:12">
      <c r="K13291" s="435">
        <v>41568</v>
      </c>
      <c r="L13291" t="s">
        <v>208</v>
      </c>
    </row>
    <row r="13292" spans="11:12">
      <c r="K13292" s="435">
        <v>41571</v>
      </c>
      <c r="L13292" t="s">
        <v>208</v>
      </c>
    </row>
    <row r="13293" spans="11:12">
      <c r="K13293" s="435">
        <v>41572</v>
      </c>
      <c r="L13293" t="s">
        <v>208</v>
      </c>
    </row>
    <row r="13294" spans="11:12">
      <c r="K13294" s="435">
        <v>41601</v>
      </c>
      <c r="L13294" t="s">
        <v>208</v>
      </c>
    </row>
    <row r="13295" spans="11:12">
      <c r="K13295" s="435">
        <v>41602</v>
      </c>
      <c r="L13295" t="s">
        <v>208</v>
      </c>
    </row>
    <row r="13296" spans="11:12">
      <c r="K13296" s="435">
        <v>41603</v>
      </c>
      <c r="L13296" t="s">
        <v>208</v>
      </c>
    </row>
    <row r="13297" spans="11:12">
      <c r="K13297" s="435">
        <v>41604</v>
      </c>
      <c r="L13297" t="s">
        <v>208</v>
      </c>
    </row>
    <row r="13298" spans="11:12">
      <c r="K13298" s="435">
        <v>41605</v>
      </c>
      <c r="L13298" t="s">
        <v>208</v>
      </c>
    </row>
    <row r="13299" spans="11:12">
      <c r="K13299" s="435">
        <v>41606</v>
      </c>
      <c r="L13299" t="s">
        <v>208</v>
      </c>
    </row>
    <row r="13300" spans="11:12">
      <c r="K13300" s="435">
        <v>41607</v>
      </c>
      <c r="L13300" t="s">
        <v>208</v>
      </c>
    </row>
    <row r="13301" spans="11:12">
      <c r="K13301" s="435">
        <v>41612</v>
      </c>
      <c r="L13301" t="s">
        <v>208</v>
      </c>
    </row>
    <row r="13302" spans="11:12">
      <c r="K13302" s="435">
        <v>41615</v>
      </c>
      <c r="L13302" t="s">
        <v>208</v>
      </c>
    </row>
    <row r="13303" spans="11:12">
      <c r="K13303" s="435">
        <v>41616</v>
      </c>
      <c r="L13303" t="s">
        <v>208</v>
      </c>
    </row>
    <row r="13304" spans="11:12">
      <c r="K13304" s="435">
        <v>41619</v>
      </c>
      <c r="L13304" t="s">
        <v>208</v>
      </c>
    </row>
    <row r="13305" spans="11:12">
      <c r="K13305" s="435">
        <v>41621</v>
      </c>
      <c r="L13305" t="s">
        <v>208</v>
      </c>
    </row>
    <row r="13306" spans="11:12">
      <c r="K13306" s="435">
        <v>41622</v>
      </c>
      <c r="L13306" t="s">
        <v>208</v>
      </c>
    </row>
    <row r="13307" spans="11:12">
      <c r="K13307" s="435">
        <v>41630</v>
      </c>
      <c r="L13307" t="s">
        <v>208</v>
      </c>
    </row>
    <row r="13308" spans="11:12">
      <c r="K13308" s="435">
        <v>41631</v>
      </c>
      <c r="L13308" t="s">
        <v>208</v>
      </c>
    </row>
    <row r="13309" spans="11:12">
      <c r="K13309" s="435">
        <v>41632</v>
      </c>
      <c r="L13309" t="s">
        <v>208</v>
      </c>
    </row>
    <row r="13310" spans="11:12">
      <c r="K13310" s="435">
        <v>41635</v>
      </c>
      <c r="L13310" t="s">
        <v>208</v>
      </c>
    </row>
    <row r="13311" spans="11:12">
      <c r="K13311" s="435">
        <v>41636</v>
      </c>
      <c r="L13311" t="s">
        <v>208</v>
      </c>
    </row>
    <row r="13312" spans="11:12">
      <c r="K13312" s="435">
        <v>41640</v>
      </c>
      <c r="L13312" t="s">
        <v>208</v>
      </c>
    </row>
    <row r="13313" spans="11:12">
      <c r="K13313" s="435">
        <v>41642</v>
      </c>
      <c r="L13313" t="s">
        <v>208</v>
      </c>
    </row>
    <row r="13314" spans="11:12">
      <c r="K13314" s="435">
        <v>41643</v>
      </c>
      <c r="L13314" t="s">
        <v>208</v>
      </c>
    </row>
    <row r="13315" spans="11:12">
      <c r="K13315" s="435">
        <v>41645</v>
      </c>
      <c r="L13315" t="s">
        <v>208</v>
      </c>
    </row>
    <row r="13316" spans="11:12">
      <c r="K13316" s="435">
        <v>41647</v>
      </c>
      <c r="L13316" t="s">
        <v>208</v>
      </c>
    </row>
    <row r="13317" spans="11:12">
      <c r="K13317" s="435">
        <v>41649</v>
      </c>
      <c r="L13317" t="s">
        <v>208</v>
      </c>
    </row>
    <row r="13318" spans="11:12">
      <c r="K13318" s="435">
        <v>41650</v>
      </c>
      <c r="L13318" t="s">
        <v>208</v>
      </c>
    </row>
    <row r="13319" spans="11:12">
      <c r="K13319" s="435">
        <v>41653</v>
      </c>
      <c r="L13319" t="s">
        <v>208</v>
      </c>
    </row>
    <row r="13320" spans="11:12">
      <c r="K13320" s="435">
        <v>41655</v>
      </c>
      <c r="L13320" t="s">
        <v>208</v>
      </c>
    </row>
    <row r="13321" spans="11:12">
      <c r="K13321" s="435">
        <v>41659</v>
      </c>
      <c r="L13321" t="s">
        <v>208</v>
      </c>
    </row>
    <row r="13322" spans="11:12">
      <c r="K13322" s="435">
        <v>41660</v>
      </c>
      <c r="L13322" t="s">
        <v>208</v>
      </c>
    </row>
    <row r="13323" spans="11:12">
      <c r="K13323" s="435">
        <v>41663</v>
      </c>
      <c r="L13323" t="s">
        <v>208</v>
      </c>
    </row>
    <row r="13324" spans="11:12">
      <c r="K13324" s="435">
        <v>41666</v>
      </c>
      <c r="L13324" t="s">
        <v>208</v>
      </c>
    </row>
    <row r="13325" spans="11:12">
      <c r="K13325" s="435">
        <v>41667</v>
      </c>
      <c r="L13325" t="s">
        <v>208</v>
      </c>
    </row>
    <row r="13326" spans="11:12">
      <c r="K13326" s="435">
        <v>41669</v>
      </c>
      <c r="L13326" t="s">
        <v>208</v>
      </c>
    </row>
    <row r="13327" spans="11:12">
      <c r="K13327" s="435">
        <v>41701</v>
      </c>
      <c r="L13327" t="s">
        <v>208</v>
      </c>
    </row>
    <row r="13328" spans="11:12">
      <c r="K13328" s="435">
        <v>41712</v>
      </c>
      <c r="L13328" t="s">
        <v>208</v>
      </c>
    </row>
    <row r="13329" spans="11:12">
      <c r="K13329" s="435">
        <v>41713</v>
      </c>
      <c r="L13329" t="s">
        <v>208</v>
      </c>
    </row>
    <row r="13330" spans="11:12">
      <c r="K13330" s="435">
        <v>41714</v>
      </c>
      <c r="L13330" t="s">
        <v>208</v>
      </c>
    </row>
    <row r="13331" spans="11:12">
      <c r="K13331" s="435">
        <v>41719</v>
      </c>
      <c r="L13331" t="s">
        <v>208</v>
      </c>
    </row>
    <row r="13332" spans="11:12">
      <c r="K13332" s="435">
        <v>41721</v>
      </c>
      <c r="L13332" t="s">
        <v>208</v>
      </c>
    </row>
    <row r="13333" spans="11:12">
      <c r="K13333" s="435">
        <v>41722</v>
      </c>
      <c r="L13333" t="s">
        <v>208</v>
      </c>
    </row>
    <row r="13334" spans="11:12">
      <c r="K13334" s="435">
        <v>41723</v>
      </c>
      <c r="L13334" t="s">
        <v>208</v>
      </c>
    </row>
    <row r="13335" spans="11:12">
      <c r="K13335" s="435">
        <v>41725</v>
      </c>
      <c r="L13335" t="s">
        <v>208</v>
      </c>
    </row>
    <row r="13336" spans="11:12">
      <c r="K13336" s="435">
        <v>41727</v>
      </c>
      <c r="L13336" t="s">
        <v>208</v>
      </c>
    </row>
    <row r="13337" spans="11:12">
      <c r="K13337" s="435">
        <v>41729</v>
      </c>
      <c r="L13337" t="s">
        <v>208</v>
      </c>
    </row>
    <row r="13338" spans="11:12">
      <c r="K13338" s="435">
        <v>41731</v>
      </c>
      <c r="L13338" t="s">
        <v>208</v>
      </c>
    </row>
    <row r="13339" spans="11:12">
      <c r="K13339" s="435">
        <v>41735</v>
      </c>
      <c r="L13339" t="s">
        <v>208</v>
      </c>
    </row>
    <row r="13340" spans="11:12">
      <c r="K13340" s="435">
        <v>41739</v>
      </c>
      <c r="L13340" t="s">
        <v>208</v>
      </c>
    </row>
    <row r="13341" spans="11:12">
      <c r="K13341" s="435">
        <v>41740</v>
      </c>
      <c r="L13341" t="s">
        <v>208</v>
      </c>
    </row>
    <row r="13342" spans="11:12">
      <c r="K13342" s="435">
        <v>41745</v>
      </c>
      <c r="L13342" t="s">
        <v>208</v>
      </c>
    </row>
    <row r="13343" spans="11:12">
      <c r="K13343" s="435">
        <v>41746</v>
      </c>
      <c r="L13343" t="s">
        <v>208</v>
      </c>
    </row>
    <row r="13344" spans="11:12">
      <c r="K13344" s="435">
        <v>41749</v>
      </c>
      <c r="L13344" t="s">
        <v>208</v>
      </c>
    </row>
    <row r="13345" spans="11:12">
      <c r="K13345" s="435">
        <v>41751</v>
      </c>
      <c r="L13345" t="s">
        <v>208</v>
      </c>
    </row>
    <row r="13346" spans="11:12">
      <c r="K13346" s="435">
        <v>41754</v>
      </c>
      <c r="L13346" t="s">
        <v>208</v>
      </c>
    </row>
    <row r="13347" spans="11:12">
      <c r="K13347" s="435">
        <v>41759</v>
      </c>
      <c r="L13347" t="s">
        <v>208</v>
      </c>
    </row>
    <row r="13348" spans="11:12">
      <c r="K13348" s="435">
        <v>41760</v>
      </c>
      <c r="L13348" t="s">
        <v>208</v>
      </c>
    </row>
    <row r="13349" spans="11:12">
      <c r="K13349" s="435">
        <v>41762</v>
      </c>
      <c r="L13349" t="s">
        <v>208</v>
      </c>
    </row>
    <row r="13350" spans="11:12">
      <c r="K13350" s="435">
        <v>41763</v>
      </c>
      <c r="L13350" t="s">
        <v>208</v>
      </c>
    </row>
    <row r="13351" spans="11:12">
      <c r="K13351" s="435">
        <v>41764</v>
      </c>
      <c r="L13351" t="s">
        <v>208</v>
      </c>
    </row>
    <row r="13352" spans="11:12">
      <c r="K13352" s="435">
        <v>41766</v>
      </c>
      <c r="L13352" t="s">
        <v>208</v>
      </c>
    </row>
    <row r="13353" spans="11:12">
      <c r="K13353" s="435">
        <v>41772</v>
      </c>
      <c r="L13353" t="s">
        <v>208</v>
      </c>
    </row>
    <row r="13354" spans="11:12">
      <c r="K13354" s="435">
        <v>41773</v>
      </c>
      <c r="L13354" t="s">
        <v>208</v>
      </c>
    </row>
    <row r="13355" spans="11:12">
      <c r="K13355" s="435">
        <v>41774</v>
      </c>
      <c r="L13355" t="s">
        <v>208</v>
      </c>
    </row>
    <row r="13356" spans="11:12">
      <c r="K13356" s="435">
        <v>41775</v>
      </c>
      <c r="L13356" t="s">
        <v>208</v>
      </c>
    </row>
    <row r="13357" spans="11:12">
      <c r="K13357" s="435">
        <v>41776</v>
      </c>
      <c r="L13357" t="s">
        <v>208</v>
      </c>
    </row>
    <row r="13358" spans="11:12">
      <c r="K13358" s="435">
        <v>41777</v>
      </c>
      <c r="L13358" t="s">
        <v>208</v>
      </c>
    </row>
    <row r="13359" spans="11:12">
      <c r="K13359" s="435">
        <v>41804</v>
      </c>
      <c r="L13359" t="s">
        <v>208</v>
      </c>
    </row>
    <row r="13360" spans="11:12">
      <c r="K13360" s="435">
        <v>41810</v>
      </c>
      <c r="L13360" t="s">
        <v>208</v>
      </c>
    </row>
    <row r="13361" spans="11:12">
      <c r="K13361" s="435">
        <v>41812</v>
      </c>
      <c r="L13361" t="s">
        <v>208</v>
      </c>
    </row>
    <row r="13362" spans="11:12">
      <c r="K13362" s="435">
        <v>41815</v>
      </c>
      <c r="L13362" t="s">
        <v>208</v>
      </c>
    </row>
    <row r="13363" spans="11:12">
      <c r="K13363" s="435">
        <v>41817</v>
      </c>
      <c r="L13363" t="s">
        <v>208</v>
      </c>
    </row>
    <row r="13364" spans="11:12">
      <c r="K13364" s="435">
        <v>41819</v>
      </c>
      <c r="L13364" t="s">
        <v>208</v>
      </c>
    </row>
    <row r="13365" spans="11:12">
      <c r="K13365" s="435">
        <v>41821</v>
      </c>
      <c r="L13365" t="s">
        <v>208</v>
      </c>
    </row>
    <row r="13366" spans="11:12">
      <c r="K13366" s="435">
        <v>41822</v>
      </c>
      <c r="L13366" t="s">
        <v>208</v>
      </c>
    </row>
    <row r="13367" spans="11:12">
      <c r="K13367" s="435">
        <v>41824</v>
      </c>
      <c r="L13367" t="s">
        <v>208</v>
      </c>
    </row>
    <row r="13368" spans="11:12">
      <c r="K13368" s="435">
        <v>41825</v>
      </c>
      <c r="L13368" t="s">
        <v>208</v>
      </c>
    </row>
    <row r="13369" spans="11:12">
      <c r="K13369" s="435">
        <v>41826</v>
      </c>
      <c r="L13369" t="s">
        <v>208</v>
      </c>
    </row>
    <row r="13370" spans="11:12">
      <c r="K13370" s="435">
        <v>41828</v>
      </c>
      <c r="L13370" t="s">
        <v>208</v>
      </c>
    </row>
    <row r="13371" spans="11:12">
      <c r="K13371" s="435">
        <v>41831</v>
      </c>
      <c r="L13371" t="s">
        <v>208</v>
      </c>
    </row>
    <row r="13372" spans="11:12">
      <c r="K13372" s="435">
        <v>41832</v>
      </c>
      <c r="L13372" t="s">
        <v>208</v>
      </c>
    </row>
    <row r="13373" spans="11:12">
      <c r="K13373" s="435">
        <v>41833</v>
      </c>
      <c r="L13373" t="s">
        <v>208</v>
      </c>
    </row>
    <row r="13374" spans="11:12">
      <c r="K13374" s="435">
        <v>41834</v>
      </c>
      <c r="L13374" t="s">
        <v>208</v>
      </c>
    </row>
    <row r="13375" spans="11:12">
      <c r="K13375" s="435">
        <v>41835</v>
      </c>
      <c r="L13375" t="s">
        <v>208</v>
      </c>
    </row>
    <row r="13376" spans="11:12">
      <c r="K13376" s="435">
        <v>41836</v>
      </c>
      <c r="L13376" t="s">
        <v>208</v>
      </c>
    </row>
    <row r="13377" spans="11:12">
      <c r="K13377" s="435">
        <v>41837</v>
      </c>
      <c r="L13377" t="s">
        <v>208</v>
      </c>
    </row>
    <row r="13378" spans="11:12">
      <c r="K13378" s="435">
        <v>41838</v>
      </c>
      <c r="L13378" t="s">
        <v>208</v>
      </c>
    </row>
    <row r="13379" spans="11:12">
      <c r="K13379" s="435">
        <v>41839</v>
      </c>
      <c r="L13379" t="s">
        <v>208</v>
      </c>
    </row>
    <row r="13380" spans="11:12">
      <c r="K13380" s="435">
        <v>41840</v>
      </c>
      <c r="L13380" t="s">
        <v>208</v>
      </c>
    </row>
    <row r="13381" spans="11:12">
      <c r="K13381" s="435">
        <v>41843</v>
      </c>
      <c r="L13381" t="s">
        <v>208</v>
      </c>
    </row>
    <row r="13382" spans="11:12">
      <c r="K13382" s="435">
        <v>41844</v>
      </c>
      <c r="L13382" t="s">
        <v>208</v>
      </c>
    </row>
    <row r="13383" spans="11:12">
      <c r="K13383" s="435">
        <v>41845</v>
      </c>
      <c r="L13383" t="s">
        <v>208</v>
      </c>
    </row>
    <row r="13384" spans="11:12">
      <c r="K13384" s="435">
        <v>41847</v>
      </c>
      <c r="L13384" t="s">
        <v>208</v>
      </c>
    </row>
    <row r="13385" spans="11:12">
      <c r="K13385" s="435">
        <v>41848</v>
      </c>
      <c r="L13385" t="s">
        <v>208</v>
      </c>
    </row>
    <row r="13386" spans="11:12">
      <c r="K13386" s="435">
        <v>41849</v>
      </c>
      <c r="L13386" t="s">
        <v>208</v>
      </c>
    </row>
    <row r="13387" spans="11:12">
      <c r="K13387" s="435">
        <v>41855</v>
      </c>
      <c r="L13387" t="s">
        <v>208</v>
      </c>
    </row>
    <row r="13388" spans="11:12">
      <c r="K13388" s="435">
        <v>41858</v>
      </c>
      <c r="L13388" t="s">
        <v>208</v>
      </c>
    </row>
    <row r="13389" spans="11:12">
      <c r="K13389" s="435">
        <v>41859</v>
      </c>
      <c r="L13389" t="s">
        <v>208</v>
      </c>
    </row>
    <row r="13390" spans="11:12">
      <c r="K13390" s="435">
        <v>41861</v>
      </c>
      <c r="L13390" t="s">
        <v>208</v>
      </c>
    </row>
    <row r="13391" spans="11:12">
      <c r="K13391" s="435">
        <v>41862</v>
      </c>
      <c r="L13391" t="s">
        <v>208</v>
      </c>
    </row>
    <row r="13392" spans="11:12">
      <c r="K13392" s="435">
        <v>42001</v>
      </c>
      <c r="L13392" t="s">
        <v>208</v>
      </c>
    </row>
    <row r="13393" spans="11:12">
      <c r="K13393" s="435">
        <v>42003</v>
      </c>
      <c r="L13393" t="s">
        <v>208</v>
      </c>
    </row>
    <row r="13394" spans="11:12">
      <c r="K13394" s="435">
        <v>42020</v>
      </c>
      <c r="L13394" t="s">
        <v>208</v>
      </c>
    </row>
    <row r="13395" spans="11:12">
      <c r="K13395" s="435">
        <v>42021</v>
      </c>
      <c r="L13395" t="s">
        <v>208</v>
      </c>
    </row>
    <row r="13396" spans="11:12">
      <c r="K13396" s="435">
        <v>42022</v>
      </c>
      <c r="L13396" t="s">
        <v>208</v>
      </c>
    </row>
    <row r="13397" spans="11:12">
      <c r="K13397" s="435">
        <v>42023</v>
      </c>
      <c r="L13397" t="s">
        <v>208</v>
      </c>
    </row>
    <row r="13398" spans="11:12">
      <c r="K13398" s="435">
        <v>42024</v>
      </c>
      <c r="L13398" t="s">
        <v>208</v>
      </c>
    </row>
    <row r="13399" spans="11:12">
      <c r="K13399" s="435">
        <v>42025</v>
      </c>
      <c r="L13399" t="s">
        <v>208</v>
      </c>
    </row>
    <row r="13400" spans="11:12">
      <c r="K13400" s="435">
        <v>42027</v>
      </c>
      <c r="L13400" t="s">
        <v>208</v>
      </c>
    </row>
    <row r="13401" spans="11:12">
      <c r="K13401" s="435">
        <v>42028</v>
      </c>
      <c r="L13401" t="s">
        <v>208</v>
      </c>
    </row>
    <row r="13402" spans="11:12">
      <c r="K13402" s="435">
        <v>42029</v>
      </c>
      <c r="L13402" t="s">
        <v>208</v>
      </c>
    </row>
    <row r="13403" spans="11:12">
      <c r="K13403" s="435">
        <v>42031</v>
      </c>
      <c r="L13403" t="s">
        <v>208</v>
      </c>
    </row>
    <row r="13404" spans="11:12">
      <c r="K13404" s="435">
        <v>42032</v>
      </c>
      <c r="L13404" t="s">
        <v>208</v>
      </c>
    </row>
    <row r="13405" spans="11:12">
      <c r="K13405" s="435">
        <v>42035</v>
      </c>
      <c r="L13405" t="s">
        <v>208</v>
      </c>
    </row>
    <row r="13406" spans="11:12">
      <c r="K13406" s="435">
        <v>42036</v>
      </c>
      <c r="L13406" t="s">
        <v>208</v>
      </c>
    </row>
    <row r="13407" spans="11:12">
      <c r="K13407" s="435">
        <v>42037</v>
      </c>
      <c r="L13407" t="s">
        <v>208</v>
      </c>
    </row>
    <row r="13408" spans="11:12">
      <c r="K13408" s="435">
        <v>42038</v>
      </c>
      <c r="L13408" t="s">
        <v>208</v>
      </c>
    </row>
    <row r="13409" spans="11:12">
      <c r="K13409" s="435">
        <v>42039</v>
      </c>
      <c r="L13409" t="s">
        <v>208</v>
      </c>
    </row>
    <row r="13410" spans="11:12">
      <c r="K13410" s="435">
        <v>42040</v>
      </c>
      <c r="L13410" t="s">
        <v>208</v>
      </c>
    </row>
    <row r="13411" spans="11:12">
      <c r="K13411" s="435">
        <v>42041</v>
      </c>
      <c r="L13411" t="s">
        <v>208</v>
      </c>
    </row>
    <row r="13412" spans="11:12">
      <c r="K13412" s="435">
        <v>42044</v>
      </c>
      <c r="L13412" t="s">
        <v>208</v>
      </c>
    </row>
    <row r="13413" spans="11:12">
      <c r="K13413" s="435">
        <v>42045</v>
      </c>
      <c r="L13413" t="s">
        <v>208</v>
      </c>
    </row>
    <row r="13414" spans="11:12">
      <c r="K13414" s="435">
        <v>42047</v>
      </c>
      <c r="L13414" t="s">
        <v>208</v>
      </c>
    </row>
    <row r="13415" spans="11:12">
      <c r="K13415" s="435">
        <v>42048</v>
      </c>
      <c r="L13415" t="s">
        <v>208</v>
      </c>
    </row>
    <row r="13416" spans="11:12">
      <c r="K13416" s="435">
        <v>42049</v>
      </c>
      <c r="L13416" t="s">
        <v>208</v>
      </c>
    </row>
    <row r="13417" spans="11:12">
      <c r="K13417" s="435">
        <v>42050</v>
      </c>
      <c r="L13417" t="s">
        <v>208</v>
      </c>
    </row>
    <row r="13418" spans="11:12">
      <c r="K13418" s="435">
        <v>42051</v>
      </c>
      <c r="L13418" t="s">
        <v>208</v>
      </c>
    </row>
    <row r="13419" spans="11:12">
      <c r="K13419" s="435">
        <v>42053</v>
      </c>
      <c r="L13419" t="s">
        <v>208</v>
      </c>
    </row>
    <row r="13420" spans="11:12">
      <c r="K13420" s="435">
        <v>42054</v>
      </c>
      <c r="L13420" t="s">
        <v>208</v>
      </c>
    </row>
    <row r="13421" spans="11:12">
      <c r="K13421" s="435">
        <v>42055</v>
      </c>
      <c r="L13421" t="s">
        <v>208</v>
      </c>
    </row>
    <row r="13422" spans="11:12">
      <c r="K13422" s="435">
        <v>42056</v>
      </c>
      <c r="L13422" t="s">
        <v>208</v>
      </c>
    </row>
    <row r="13423" spans="11:12">
      <c r="K13423" s="435">
        <v>42058</v>
      </c>
      <c r="L13423" t="s">
        <v>208</v>
      </c>
    </row>
    <row r="13424" spans="11:12">
      <c r="K13424" s="435">
        <v>42060</v>
      </c>
      <c r="L13424" t="s">
        <v>208</v>
      </c>
    </row>
    <row r="13425" spans="11:12">
      <c r="K13425" s="435">
        <v>42061</v>
      </c>
      <c r="L13425" t="s">
        <v>208</v>
      </c>
    </row>
    <row r="13426" spans="11:12">
      <c r="K13426" s="435">
        <v>42064</v>
      </c>
      <c r="L13426" t="s">
        <v>208</v>
      </c>
    </row>
    <row r="13427" spans="11:12">
      <c r="K13427" s="435">
        <v>42066</v>
      </c>
      <c r="L13427" t="s">
        <v>208</v>
      </c>
    </row>
    <row r="13428" spans="11:12">
      <c r="K13428" s="435">
        <v>42069</v>
      </c>
      <c r="L13428" t="s">
        <v>208</v>
      </c>
    </row>
    <row r="13429" spans="11:12">
      <c r="K13429" s="435">
        <v>42071</v>
      </c>
      <c r="L13429" t="s">
        <v>208</v>
      </c>
    </row>
    <row r="13430" spans="11:12">
      <c r="K13430" s="435">
        <v>42076</v>
      </c>
      <c r="L13430" t="s">
        <v>208</v>
      </c>
    </row>
    <row r="13431" spans="11:12">
      <c r="K13431" s="435">
        <v>42078</v>
      </c>
      <c r="L13431" t="s">
        <v>208</v>
      </c>
    </row>
    <row r="13432" spans="11:12">
      <c r="K13432" s="435">
        <v>42079</v>
      </c>
      <c r="L13432" t="s">
        <v>208</v>
      </c>
    </row>
    <row r="13433" spans="11:12">
      <c r="K13433" s="435">
        <v>42081</v>
      </c>
      <c r="L13433" t="s">
        <v>208</v>
      </c>
    </row>
    <row r="13434" spans="11:12">
      <c r="K13434" s="435">
        <v>42082</v>
      </c>
      <c r="L13434" t="s">
        <v>208</v>
      </c>
    </row>
    <row r="13435" spans="11:12">
      <c r="K13435" s="435">
        <v>42083</v>
      </c>
      <c r="L13435" t="s">
        <v>208</v>
      </c>
    </row>
    <row r="13436" spans="11:12">
      <c r="K13436" s="435">
        <v>42084</v>
      </c>
      <c r="L13436" t="s">
        <v>208</v>
      </c>
    </row>
    <row r="13437" spans="11:12">
      <c r="K13437" s="435">
        <v>42085</v>
      </c>
      <c r="L13437" t="s">
        <v>208</v>
      </c>
    </row>
    <row r="13438" spans="11:12">
      <c r="K13438" s="435">
        <v>42086</v>
      </c>
      <c r="L13438" t="s">
        <v>208</v>
      </c>
    </row>
    <row r="13439" spans="11:12">
      <c r="K13439" s="435">
        <v>42087</v>
      </c>
      <c r="L13439" t="s">
        <v>208</v>
      </c>
    </row>
    <row r="13440" spans="11:12">
      <c r="K13440" s="435">
        <v>42088</v>
      </c>
      <c r="L13440" t="s">
        <v>208</v>
      </c>
    </row>
    <row r="13441" spans="11:12">
      <c r="K13441" s="435">
        <v>42101</v>
      </c>
      <c r="L13441" t="s">
        <v>208</v>
      </c>
    </row>
    <row r="13442" spans="11:12">
      <c r="K13442" s="435">
        <v>42102</v>
      </c>
      <c r="L13442" t="s">
        <v>208</v>
      </c>
    </row>
    <row r="13443" spans="11:12">
      <c r="K13443" s="435">
        <v>42103</v>
      </c>
      <c r="L13443" t="s">
        <v>208</v>
      </c>
    </row>
    <row r="13444" spans="11:12">
      <c r="K13444" s="435">
        <v>42104</v>
      </c>
      <c r="L13444" t="s">
        <v>208</v>
      </c>
    </row>
    <row r="13445" spans="11:12">
      <c r="K13445" s="435">
        <v>42120</v>
      </c>
      <c r="L13445" t="s">
        <v>208</v>
      </c>
    </row>
    <row r="13446" spans="11:12">
      <c r="K13446" s="435">
        <v>42122</v>
      </c>
      <c r="L13446" t="s">
        <v>208</v>
      </c>
    </row>
    <row r="13447" spans="11:12">
      <c r="K13447" s="435">
        <v>42123</v>
      </c>
      <c r="L13447" t="s">
        <v>208</v>
      </c>
    </row>
    <row r="13448" spans="11:12">
      <c r="K13448" s="435">
        <v>42124</v>
      </c>
      <c r="L13448" t="s">
        <v>208</v>
      </c>
    </row>
    <row r="13449" spans="11:12">
      <c r="K13449" s="435">
        <v>42127</v>
      </c>
      <c r="L13449" t="s">
        <v>208</v>
      </c>
    </row>
    <row r="13450" spans="11:12">
      <c r="K13450" s="435">
        <v>42129</v>
      </c>
      <c r="L13450" t="s">
        <v>208</v>
      </c>
    </row>
    <row r="13451" spans="11:12">
      <c r="K13451" s="435">
        <v>42130</v>
      </c>
      <c r="L13451" t="s">
        <v>208</v>
      </c>
    </row>
    <row r="13452" spans="11:12">
      <c r="K13452" s="435">
        <v>42133</v>
      </c>
      <c r="L13452" t="s">
        <v>208</v>
      </c>
    </row>
    <row r="13453" spans="11:12">
      <c r="K13453" s="435">
        <v>42134</v>
      </c>
      <c r="L13453" t="s">
        <v>208</v>
      </c>
    </row>
    <row r="13454" spans="11:12">
      <c r="K13454" s="435">
        <v>42140</v>
      </c>
      <c r="L13454" t="s">
        <v>208</v>
      </c>
    </row>
    <row r="13455" spans="11:12">
      <c r="K13455" s="435">
        <v>42141</v>
      </c>
      <c r="L13455" t="s">
        <v>208</v>
      </c>
    </row>
    <row r="13456" spans="11:12">
      <c r="K13456" s="435">
        <v>42151</v>
      </c>
      <c r="L13456" t="s">
        <v>208</v>
      </c>
    </row>
    <row r="13457" spans="11:12">
      <c r="K13457" s="435">
        <v>42153</v>
      </c>
      <c r="L13457" t="s">
        <v>208</v>
      </c>
    </row>
    <row r="13458" spans="11:12">
      <c r="K13458" s="435">
        <v>42154</v>
      </c>
      <c r="L13458" t="s">
        <v>208</v>
      </c>
    </row>
    <row r="13459" spans="11:12">
      <c r="K13459" s="435">
        <v>42156</v>
      </c>
      <c r="L13459" t="s">
        <v>208</v>
      </c>
    </row>
    <row r="13460" spans="11:12">
      <c r="K13460" s="435">
        <v>42157</v>
      </c>
      <c r="L13460" t="s">
        <v>208</v>
      </c>
    </row>
    <row r="13461" spans="11:12">
      <c r="K13461" s="435">
        <v>42159</v>
      </c>
      <c r="L13461" t="s">
        <v>208</v>
      </c>
    </row>
    <row r="13462" spans="11:12">
      <c r="K13462" s="435">
        <v>42160</v>
      </c>
      <c r="L13462" t="s">
        <v>208</v>
      </c>
    </row>
    <row r="13463" spans="11:12">
      <c r="K13463" s="435">
        <v>42163</v>
      </c>
      <c r="L13463" t="s">
        <v>208</v>
      </c>
    </row>
    <row r="13464" spans="11:12">
      <c r="K13464" s="435">
        <v>42164</v>
      </c>
      <c r="L13464" t="s">
        <v>208</v>
      </c>
    </row>
    <row r="13465" spans="11:12">
      <c r="K13465" s="435">
        <v>42166</v>
      </c>
      <c r="L13465" t="s">
        <v>208</v>
      </c>
    </row>
    <row r="13466" spans="11:12">
      <c r="K13466" s="435">
        <v>42167</v>
      </c>
      <c r="L13466" t="s">
        <v>208</v>
      </c>
    </row>
    <row r="13467" spans="11:12">
      <c r="K13467" s="435">
        <v>42170</v>
      </c>
      <c r="L13467" t="s">
        <v>208</v>
      </c>
    </row>
    <row r="13468" spans="11:12">
      <c r="K13468" s="435">
        <v>42171</v>
      </c>
      <c r="L13468" t="s">
        <v>208</v>
      </c>
    </row>
    <row r="13469" spans="11:12">
      <c r="K13469" s="435">
        <v>42202</v>
      </c>
      <c r="L13469" t="s">
        <v>208</v>
      </c>
    </row>
    <row r="13470" spans="11:12">
      <c r="K13470" s="435">
        <v>42204</v>
      </c>
      <c r="L13470" t="s">
        <v>208</v>
      </c>
    </row>
    <row r="13471" spans="11:12">
      <c r="K13471" s="435">
        <v>42206</v>
      </c>
      <c r="L13471" t="s">
        <v>208</v>
      </c>
    </row>
    <row r="13472" spans="11:12">
      <c r="K13472" s="435">
        <v>42207</v>
      </c>
      <c r="L13472" t="s">
        <v>208</v>
      </c>
    </row>
    <row r="13473" spans="11:12">
      <c r="K13473" s="435">
        <v>42210</v>
      </c>
      <c r="L13473" t="s">
        <v>208</v>
      </c>
    </row>
    <row r="13474" spans="11:12">
      <c r="K13474" s="435">
        <v>42211</v>
      </c>
      <c r="L13474" t="s">
        <v>208</v>
      </c>
    </row>
    <row r="13475" spans="11:12">
      <c r="K13475" s="435">
        <v>42214</v>
      </c>
      <c r="L13475" t="s">
        <v>208</v>
      </c>
    </row>
    <row r="13476" spans="11:12">
      <c r="K13476" s="435">
        <v>42215</v>
      </c>
      <c r="L13476" t="s">
        <v>208</v>
      </c>
    </row>
    <row r="13477" spans="11:12">
      <c r="K13477" s="435">
        <v>42217</v>
      </c>
      <c r="L13477" t="s">
        <v>208</v>
      </c>
    </row>
    <row r="13478" spans="11:12">
      <c r="K13478" s="435">
        <v>42220</v>
      </c>
      <c r="L13478" t="s">
        <v>208</v>
      </c>
    </row>
    <row r="13479" spans="11:12">
      <c r="K13479" s="435">
        <v>42223</v>
      </c>
      <c r="L13479" t="s">
        <v>208</v>
      </c>
    </row>
    <row r="13480" spans="11:12">
      <c r="K13480" s="435">
        <v>42232</v>
      </c>
      <c r="L13480" t="s">
        <v>208</v>
      </c>
    </row>
    <row r="13481" spans="11:12">
      <c r="K13481" s="435">
        <v>42234</v>
      </c>
      <c r="L13481" t="s">
        <v>208</v>
      </c>
    </row>
    <row r="13482" spans="11:12">
      <c r="K13482" s="435">
        <v>42236</v>
      </c>
      <c r="L13482" t="s">
        <v>208</v>
      </c>
    </row>
    <row r="13483" spans="11:12">
      <c r="K13483" s="435">
        <v>42240</v>
      </c>
      <c r="L13483" t="s">
        <v>208</v>
      </c>
    </row>
    <row r="13484" spans="11:12">
      <c r="K13484" s="435">
        <v>42254</v>
      </c>
      <c r="L13484" t="s">
        <v>208</v>
      </c>
    </row>
    <row r="13485" spans="11:12">
      <c r="K13485" s="435">
        <v>42256</v>
      </c>
      <c r="L13485" t="s">
        <v>208</v>
      </c>
    </row>
    <row r="13486" spans="11:12">
      <c r="K13486" s="435">
        <v>42259</v>
      </c>
      <c r="L13486" t="s">
        <v>208</v>
      </c>
    </row>
    <row r="13487" spans="11:12">
      <c r="K13487" s="435">
        <v>42261</v>
      </c>
      <c r="L13487" t="s">
        <v>208</v>
      </c>
    </row>
    <row r="13488" spans="11:12">
      <c r="K13488" s="435">
        <v>42262</v>
      </c>
      <c r="L13488" t="s">
        <v>208</v>
      </c>
    </row>
    <row r="13489" spans="11:12">
      <c r="K13489" s="435">
        <v>42265</v>
      </c>
      <c r="L13489" t="s">
        <v>208</v>
      </c>
    </row>
    <row r="13490" spans="11:12">
      <c r="K13490" s="435">
        <v>42266</v>
      </c>
      <c r="L13490" t="s">
        <v>208</v>
      </c>
    </row>
    <row r="13491" spans="11:12">
      <c r="K13491" s="435">
        <v>42273</v>
      </c>
      <c r="L13491" t="s">
        <v>208</v>
      </c>
    </row>
    <row r="13492" spans="11:12">
      <c r="K13492" s="435">
        <v>42274</v>
      </c>
      <c r="L13492" t="s">
        <v>208</v>
      </c>
    </row>
    <row r="13493" spans="11:12">
      <c r="K13493" s="435">
        <v>42275</v>
      </c>
      <c r="L13493" t="s">
        <v>208</v>
      </c>
    </row>
    <row r="13494" spans="11:12">
      <c r="K13494" s="435">
        <v>42276</v>
      </c>
      <c r="L13494" t="s">
        <v>208</v>
      </c>
    </row>
    <row r="13495" spans="11:12">
      <c r="K13495" s="435">
        <v>42280</v>
      </c>
      <c r="L13495" t="s">
        <v>208</v>
      </c>
    </row>
    <row r="13496" spans="11:12">
      <c r="K13496" s="435">
        <v>42285</v>
      </c>
      <c r="L13496" t="s">
        <v>208</v>
      </c>
    </row>
    <row r="13497" spans="11:12">
      <c r="K13497" s="435">
        <v>42286</v>
      </c>
      <c r="L13497" t="s">
        <v>208</v>
      </c>
    </row>
    <row r="13498" spans="11:12">
      <c r="K13498" s="435">
        <v>42301</v>
      </c>
      <c r="L13498" t="s">
        <v>208</v>
      </c>
    </row>
    <row r="13499" spans="11:12">
      <c r="K13499" s="435">
        <v>42303</v>
      </c>
      <c r="L13499" t="s">
        <v>208</v>
      </c>
    </row>
    <row r="13500" spans="11:12">
      <c r="K13500" s="435">
        <v>42320</v>
      </c>
      <c r="L13500" t="s">
        <v>208</v>
      </c>
    </row>
    <row r="13501" spans="11:12">
      <c r="K13501" s="435">
        <v>42321</v>
      </c>
      <c r="L13501" t="s">
        <v>208</v>
      </c>
    </row>
    <row r="13502" spans="11:12">
      <c r="K13502" s="435">
        <v>42322</v>
      </c>
      <c r="L13502" t="s">
        <v>208</v>
      </c>
    </row>
    <row r="13503" spans="11:12">
      <c r="K13503" s="435">
        <v>42323</v>
      </c>
      <c r="L13503" t="s">
        <v>208</v>
      </c>
    </row>
    <row r="13504" spans="11:12">
      <c r="K13504" s="435">
        <v>42324</v>
      </c>
      <c r="L13504" t="s">
        <v>208</v>
      </c>
    </row>
    <row r="13505" spans="11:12">
      <c r="K13505" s="435">
        <v>42325</v>
      </c>
      <c r="L13505" t="s">
        <v>208</v>
      </c>
    </row>
    <row r="13506" spans="11:12">
      <c r="K13506" s="435">
        <v>42326</v>
      </c>
      <c r="L13506" t="s">
        <v>208</v>
      </c>
    </row>
    <row r="13507" spans="11:12">
      <c r="K13507" s="435">
        <v>42327</v>
      </c>
      <c r="L13507" t="s">
        <v>208</v>
      </c>
    </row>
    <row r="13508" spans="11:12">
      <c r="K13508" s="435">
        <v>42328</v>
      </c>
      <c r="L13508" t="s">
        <v>208</v>
      </c>
    </row>
    <row r="13509" spans="11:12">
      <c r="K13509" s="435">
        <v>42330</v>
      </c>
      <c r="L13509" t="s">
        <v>208</v>
      </c>
    </row>
    <row r="13510" spans="11:12">
      <c r="K13510" s="435">
        <v>42332</v>
      </c>
      <c r="L13510" t="s">
        <v>208</v>
      </c>
    </row>
    <row r="13511" spans="11:12">
      <c r="K13511" s="435">
        <v>42333</v>
      </c>
      <c r="L13511" t="s">
        <v>208</v>
      </c>
    </row>
    <row r="13512" spans="11:12">
      <c r="K13512" s="435">
        <v>42337</v>
      </c>
      <c r="L13512" t="s">
        <v>208</v>
      </c>
    </row>
    <row r="13513" spans="11:12">
      <c r="K13513" s="435">
        <v>42338</v>
      </c>
      <c r="L13513" t="s">
        <v>208</v>
      </c>
    </row>
    <row r="13514" spans="11:12">
      <c r="K13514" s="435">
        <v>42339</v>
      </c>
      <c r="L13514" t="s">
        <v>208</v>
      </c>
    </row>
    <row r="13515" spans="11:12">
      <c r="K13515" s="435">
        <v>42343</v>
      </c>
      <c r="L13515" t="s">
        <v>208</v>
      </c>
    </row>
    <row r="13516" spans="11:12">
      <c r="K13516" s="435">
        <v>42344</v>
      </c>
      <c r="L13516" t="s">
        <v>208</v>
      </c>
    </row>
    <row r="13517" spans="11:12">
      <c r="K13517" s="435">
        <v>42345</v>
      </c>
      <c r="L13517" t="s">
        <v>208</v>
      </c>
    </row>
    <row r="13518" spans="11:12">
      <c r="K13518" s="435">
        <v>42347</v>
      </c>
      <c r="L13518" t="s">
        <v>208</v>
      </c>
    </row>
    <row r="13519" spans="11:12">
      <c r="K13519" s="435">
        <v>42348</v>
      </c>
      <c r="L13519" t="s">
        <v>208</v>
      </c>
    </row>
    <row r="13520" spans="11:12">
      <c r="K13520" s="435">
        <v>42349</v>
      </c>
      <c r="L13520" t="s">
        <v>208</v>
      </c>
    </row>
    <row r="13521" spans="11:12">
      <c r="K13521" s="435">
        <v>42350</v>
      </c>
      <c r="L13521" t="s">
        <v>208</v>
      </c>
    </row>
    <row r="13522" spans="11:12">
      <c r="K13522" s="435">
        <v>42351</v>
      </c>
      <c r="L13522" t="s">
        <v>208</v>
      </c>
    </row>
    <row r="13523" spans="11:12">
      <c r="K13523" s="435">
        <v>42352</v>
      </c>
      <c r="L13523" t="s">
        <v>208</v>
      </c>
    </row>
    <row r="13524" spans="11:12">
      <c r="K13524" s="435">
        <v>42354</v>
      </c>
      <c r="L13524" t="s">
        <v>208</v>
      </c>
    </row>
    <row r="13525" spans="11:12">
      <c r="K13525" s="435">
        <v>42355</v>
      </c>
      <c r="L13525" t="s">
        <v>208</v>
      </c>
    </row>
    <row r="13526" spans="11:12">
      <c r="K13526" s="435">
        <v>42356</v>
      </c>
      <c r="L13526" t="s">
        <v>208</v>
      </c>
    </row>
    <row r="13527" spans="11:12">
      <c r="K13527" s="435">
        <v>42361</v>
      </c>
      <c r="L13527" t="s">
        <v>208</v>
      </c>
    </row>
    <row r="13528" spans="11:12">
      <c r="K13528" s="435">
        <v>42366</v>
      </c>
      <c r="L13528" t="s">
        <v>208</v>
      </c>
    </row>
    <row r="13529" spans="11:12">
      <c r="K13529" s="435">
        <v>42367</v>
      </c>
      <c r="L13529" t="s">
        <v>208</v>
      </c>
    </row>
    <row r="13530" spans="11:12">
      <c r="K13530" s="435">
        <v>42368</v>
      </c>
      <c r="L13530" t="s">
        <v>208</v>
      </c>
    </row>
    <row r="13531" spans="11:12">
      <c r="K13531" s="435">
        <v>42369</v>
      </c>
      <c r="L13531" t="s">
        <v>208</v>
      </c>
    </row>
    <row r="13532" spans="11:12">
      <c r="K13532" s="435">
        <v>42370</v>
      </c>
      <c r="L13532" t="s">
        <v>208</v>
      </c>
    </row>
    <row r="13533" spans="11:12">
      <c r="K13533" s="435">
        <v>42371</v>
      </c>
      <c r="L13533" t="s">
        <v>208</v>
      </c>
    </row>
    <row r="13534" spans="11:12">
      <c r="K13534" s="435">
        <v>42372</v>
      </c>
      <c r="L13534" t="s">
        <v>208</v>
      </c>
    </row>
    <row r="13535" spans="11:12">
      <c r="K13535" s="435">
        <v>42374</v>
      </c>
      <c r="L13535" t="s">
        <v>208</v>
      </c>
    </row>
    <row r="13536" spans="11:12">
      <c r="K13536" s="435">
        <v>42376</v>
      </c>
      <c r="L13536" t="s">
        <v>208</v>
      </c>
    </row>
    <row r="13537" spans="11:12">
      <c r="K13537" s="435">
        <v>42378</v>
      </c>
      <c r="L13537" t="s">
        <v>208</v>
      </c>
    </row>
    <row r="13538" spans="11:12">
      <c r="K13538" s="435">
        <v>42404</v>
      </c>
      <c r="L13538" t="s">
        <v>208</v>
      </c>
    </row>
    <row r="13539" spans="11:12">
      <c r="K13539" s="435">
        <v>42406</v>
      </c>
      <c r="L13539" t="s">
        <v>208</v>
      </c>
    </row>
    <row r="13540" spans="11:12">
      <c r="K13540" s="435">
        <v>42408</v>
      </c>
      <c r="L13540" t="s">
        <v>208</v>
      </c>
    </row>
    <row r="13541" spans="11:12">
      <c r="K13541" s="435">
        <v>42409</v>
      </c>
      <c r="L13541" t="s">
        <v>208</v>
      </c>
    </row>
    <row r="13542" spans="11:12">
      <c r="K13542" s="435">
        <v>42410</v>
      </c>
      <c r="L13542" t="s">
        <v>208</v>
      </c>
    </row>
    <row r="13543" spans="11:12">
      <c r="K13543" s="435">
        <v>42411</v>
      </c>
      <c r="L13543" t="s">
        <v>208</v>
      </c>
    </row>
    <row r="13544" spans="11:12">
      <c r="K13544" s="435">
        <v>42413</v>
      </c>
      <c r="L13544" t="s">
        <v>208</v>
      </c>
    </row>
    <row r="13545" spans="11:12">
      <c r="K13545" s="435">
        <v>42420</v>
      </c>
      <c r="L13545" t="s">
        <v>208</v>
      </c>
    </row>
    <row r="13546" spans="11:12">
      <c r="K13546" s="435">
        <v>42431</v>
      </c>
      <c r="L13546" t="s">
        <v>208</v>
      </c>
    </row>
    <row r="13547" spans="11:12">
      <c r="K13547" s="435">
        <v>42436</v>
      </c>
      <c r="L13547" t="s">
        <v>208</v>
      </c>
    </row>
    <row r="13548" spans="11:12">
      <c r="K13548" s="435">
        <v>42437</v>
      </c>
      <c r="L13548" t="s">
        <v>208</v>
      </c>
    </row>
    <row r="13549" spans="11:12">
      <c r="K13549" s="435">
        <v>42440</v>
      </c>
      <c r="L13549" t="s">
        <v>208</v>
      </c>
    </row>
    <row r="13550" spans="11:12">
      <c r="K13550" s="435">
        <v>42441</v>
      </c>
      <c r="L13550" t="s">
        <v>208</v>
      </c>
    </row>
    <row r="13551" spans="11:12">
      <c r="K13551" s="435">
        <v>42442</v>
      </c>
      <c r="L13551" t="s">
        <v>208</v>
      </c>
    </row>
    <row r="13552" spans="11:12">
      <c r="K13552" s="435">
        <v>42445</v>
      </c>
      <c r="L13552" t="s">
        <v>208</v>
      </c>
    </row>
    <row r="13553" spans="11:12">
      <c r="K13553" s="435">
        <v>42450</v>
      </c>
      <c r="L13553" t="s">
        <v>208</v>
      </c>
    </row>
    <row r="13554" spans="11:12">
      <c r="K13554" s="435">
        <v>42451</v>
      </c>
      <c r="L13554" t="s">
        <v>208</v>
      </c>
    </row>
    <row r="13555" spans="11:12">
      <c r="K13555" s="435">
        <v>42452</v>
      </c>
      <c r="L13555" t="s">
        <v>208</v>
      </c>
    </row>
    <row r="13556" spans="11:12">
      <c r="K13556" s="435">
        <v>42453</v>
      </c>
      <c r="L13556" t="s">
        <v>208</v>
      </c>
    </row>
    <row r="13557" spans="11:12">
      <c r="K13557" s="435">
        <v>42455</v>
      </c>
      <c r="L13557" t="s">
        <v>208</v>
      </c>
    </row>
    <row r="13558" spans="11:12">
      <c r="K13558" s="435">
        <v>42456</v>
      </c>
      <c r="L13558" t="s">
        <v>208</v>
      </c>
    </row>
    <row r="13559" spans="11:12">
      <c r="K13559" s="435">
        <v>42458</v>
      </c>
      <c r="L13559" t="s">
        <v>208</v>
      </c>
    </row>
    <row r="13560" spans="11:12">
      <c r="K13560" s="435">
        <v>42459</v>
      </c>
      <c r="L13560" t="s">
        <v>208</v>
      </c>
    </row>
    <row r="13561" spans="11:12">
      <c r="K13561" s="435">
        <v>42461</v>
      </c>
      <c r="L13561" t="s">
        <v>208</v>
      </c>
    </row>
    <row r="13562" spans="11:12">
      <c r="K13562" s="435">
        <v>42462</v>
      </c>
      <c r="L13562" t="s">
        <v>208</v>
      </c>
    </row>
    <row r="13563" spans="11:12">
      <c r="K13563" s="435">
        <v>42463</v>
      </c>
      <c r="L13563" t="s">
        <v>208</v>
      </c>
    </row>
    <row r="13564" spans="11:12">
      <c r="K13564" s="435">
        <v>42464</v>
      </c>
      <c r="L13564" t="s">
        <v>208</v>
      </c>
    </row>
    <row r="13565" spans="11:12">
      <c r="K13565" s="435">
        <v>42501</v>
      </c>
      <c r="L13565" t="s">
        <v>208</v>
      </c>
    </row>
    <row r="13566" spans="11:12">
      <c r="K13566" s="435">
        <v>42503</v>
      </c>
      <c r="L13566" t="s">
        <v>208</v>
      </c>
    </row>
    <row r="13567" spans="11:12">
      <c r="K13567" s="435">
        <v>42516</v>
      </c>
      <c r="L13567" t="s">
        <v>208</v>
      </c>
    </row>
    <row r="13568" spans="11:12">
      <c r="K13568" s="435">
        <v>42518</v>
      </c>
      <c r="L13568" t="s">
        <v>208</v>
      </c>
    </row>
    <row r="13569" spans="11:12">
      <c r="K13569" s="435">
        <v>42519</v>
      </c>
      <c r="L13569" t="s">
        <v>208</v>
      </c>
    </row>
    <row r="13570" spans="11:12">
      <c r="K13570" s="435">
        <v>42528</v>
      </c>
      <c r="L13570" t="s">
        <v>208</v>
      </c>
    </row>
    <row r="13571" spans="11:12">
      <c r="K13571" s="435">
        <v>42533</v>
      </c>
      <c r="L13571" t="s">
        <v>208</v>
      </c>
    </row>
    <row r="13572" spans="11:12">
      <c r="K13572" s="435">
        <v>42539</v>
      </c>
      <c r="L13572" t="s">
        <v>208</v>
      </c>
    </row>
    <row r="13573" spans="11:12">
      <c r="K13573" s="435">
        <v>42541</v>
      </c>
      <c r="L13573" t="s">
        <v>208</v>
      </c>
    </row>
    <row r="13574" spans="11:12">
      <c r="K13574" s="435">
        <v>42544</v>
      </c>
      <c r="L13574" t="s">
        <v>208</v>
      </c>
    </row>
    <row r="13575" spans="11:12">
      <c r="K13575" s="435">
        <v>42553</v>
      </c>
      <c r="L13575" t="s">
        <v>208</v>
      </c>
    </row>
    <row r="13576" spans="11:12">
      <c r="K13576" s="435">
        <v>42565</v>
      </c>
      <c r="L13576" t="s">
        <v>208</v>
      </c>
    </row>
    <row r="13577" spans="11:12">
      <c r="K13577" s="435">
        <v>42566</v>
      </c>
      <c r="L13577" t="s">
        <v>208</v>
      </c>
    </row>
    <row r="13578" spans="11:12">
      <c r="K13578" s="435">
        <v>42567</v>
      </c>
      <c r="L13578" t="s">
        <v>208</v>
      </c>
    </row>
    <row r="13579" spans="11:12">
      <c r="K13579" s="435">
        <v>42602</v>
      </c>
      <c r="L13579" t="s">
        <v>208</v>
      </c>
    </row>
    <row r="13580" spans="11:12">
      <c r="K13580" s="435">
        <v>42603</v>
      </c>
      <c r="L13580" t="s">
        <v>208</v>
      </c>
    </row>
    <row r="13581" spans="11:12">
      <c r="K13581" s="435">
        <v>42629</v>
      </c>
      <c r="L13581" t="s">
        <v>208</v>
      </c>
    </row>
    <row r="13582" spans="11:12">
      <c r="K13582" s="435">
        <v>42631</v>
      </c>
      <c r="L13582" t="s">
        <v>208</v>
      </c>
    </row>
    <row r="13583" spans="11:12">
      <c r="K13583" s="435">
        <v>42633</v>
      </c>
      <c r="L13583" t="s">
        <v>208</v>
      </c>
    </row>
    <row r="13584" spans="11:12">
      <c r="K13584" s="435">
        <v>42634</v>
      </c>
      <c r="L13584" t="s">
        <v>208</v>
      </c>
    </row>
    <row r="13585" spans="11:12">
      <c r="K13585" s="435">
        <v>42635</v>
      </c>
      <c r="L13585" t="s">
        <v>208</v>
      </c>
    </row>
    <row r="13586" spans="11:12">
      <c r="K13586" s="435">
        <v>42638</v>
      </c>
      <c r="L13586" t="s">
        <v>208</v>
      </c>
    </row>
    <row r="13587" spans="11:12">
      <c r="K13587" s="435">
        <v>42642</v>
      </c>
      <c r="L13587" t="s">
        <v>208</v>
      </c>
    </row>
    <row r="13588" spans="11:12">
      <c r="K13588" s="435">
        <v>42647</v>
      </c>
      <c r="L13588" t="s">
        <v>208</v>
      </c>
    </row>
    <row r="13589" spans="11:12">
      <c r="K13589" s="435">
        <v>42649</v>
      </c>
      <c r="L13589" t="s">
        <v>208</v>
      </c>
    </row>
    <row r="13590" spans="11:12">
      <c r="K13590" s="435">
        <v>42653</v>
      </c>
      <c r="L13590" t="s">
        <v>208</v>
      </c>
    </row>
    <row r="13591" spans="11:12">
      <c r="K13591" s="435">
        <v>42701</v>
      </c>
      <c r="L13591" t="s">
        <v>208</v>
      </c>
    </row>
    <row r="13592" spans="11:12">
      <c r="K13592" s="435">
        <v>42712</v>
      </c>
      <c r="L13592" t="s">
        <v>208</v>
      </c>
    </row>
    <row r="13593" spans="11:12">
      <c r="K13593" s="435">
        <v>42713</v>
      </c>
      <c r="L13593" t="s">
        <v>208</v>
      </c>
    </row>
    <row r="13594" spans="11:12">
      <c r="K13594" s="435">
        <v>42715</v>
      </c>
      <c r="L13594" t="s">
        <v>208</v>
      </c>
    </row>
    <row r="13595" spans="11:12">
      <c r="K13595" s="435">
        <v>42716</v>
      </c>
      <c r="L13595" t="s">
        <v>208</v>
      </c>
    </row>
    <row r="13596" spans="11:12">
      <c r="K13596" s="435">
        <v>42717</v>
      </c>
      <c r="L13596" t="s">
        <v>208</v>
      </c>
    </row>
    <row r="13597" spans="11:12">
      <c r="K13597" s="435">
        <v>42718</v>
      </c>
      <c r="L13597" t="s">
        <v>208</v>
      </c>
    </row>
    <row r="13598" spans="11:12">
      <c r="K13598" s="435">
        <v>42721</v>
      </c>
      <c r="L13598" t="s">
        <v>208</v>
      </c>
    </row>
    <row r="13599" spans="11:12">
      <c r="K13599" s="435">
        <v>42722</v>
      </c>
      <c r="L13599" t="s">
        <v>208</v>
      </c>
    </row>
    <row r="13600" spans="11:12">
      <c r="K13600" s="435">
        <v>42724</v>
      </c>
      <c r="L13600" t="s">
        <v>208</v>
      </c>
    </row>
    <row r="13601" spans="11:12">
      <c r="K13601" s="435">
        <v>42726</v>
      </c>
      <c r="L13601" t="s">
        <v>208</v>
      </c>
    </row>
    <row r="13602" spans="11:12">
      <c r="K13602" s="435">
        <v>42728</v>
      </c>
      <c r="L13602" t="s">
        <v>208</v>
      </c>
    </row>
    <row r="13603" spans="11:12">
      <c r="K13603" s="435">
        <v>42729</v>
      </c>
      <c r="L13603" t="s">
        <v>208</v>
      </c>
    </row>
    <row r="13604" spans="11:12">
      <c r="K13604" s="435">
        <v>42731</v>
      </c>
      <c r="L13604" t="s">
        <v>208</v>
      </c>
    </row>
    <row r="13605" spans="11:12">
      <c r="K13605" s="435">
        <v>42732</v>
      </c>
      <c r="L13605" t="s">
        <v>208</v>
      </c>
    </row>
    <row r="13606" spans="11:12">
      <c r="K13606" s="435">
        <v>42733</v>
      </c>
      <c r="L13606" t="s">
        <v>208</v>
      </c>
    </row>
    <row r="13607" spans="11:12">
      <c r="K13607" s="435">
        <v>42740</v>
      </c>
      <c r="L13607" t="s">
        <v>208</v>
      </c>
    </row>
    <row r="13608" spans="11:12">
      <c r="K13608" s="435">
        <v>42741</v>
      </c>
      <c r="L13608" t="s">
        <v>208</v>
      </c>
    </row>
    <row r="13609" spans="11:12">
      <c r="K13609" s="435">
        <v>42743</v>
      </c>
      <c r="L13609" t="s">
        <v>208</v>
      </c>
    </row>
    <row r="13610" spans="11:12">
      <c r="K13610" s="435">
        <v>42746</v>
      </c>
      <c r="L13610" t="s">
        <v>208</v>
      </c>
    </row>
    <row r="13611" spans="11:12">
      <c r="K13611" s="435">
        <v>42748</v>
      </c>
      <c r="L13611" t="s">
        <v>208</v>
      </c>
    </row>
    <row r="13612" spans="11:12">
      <c r="K13612" s="435">
        <v>42749</v>
      </c>
      <c r="L13612" t="s">
        <v>208</v>
      </c>
    </row>
    <row r="13613" spans="11:12">
      <c r="K13613" s="435">
        <v>42753</v>
      </c>
      <c r="L13613" t="s">
        <v>208</v>
      </c>
    </row>
    <row r="13614" spans="11:12">
      <c r="K13614" s="435">
        <v>42754</v>
      </c>
      <c r="L13614" t="s">
        <v>208</v>
      </c>
    </row>
    <row r="13615" spans="11:12">
      <c r="K13615" s="435">
        <v>42757</v>
      </c>
      <c r="L13615" t="s">
        <v>208</v>
      </c>
    </row>
    <row r="13616" spans="11:12">
      <c r="K13616" s="435">
        <v>42758</v>
      </c>
      <c r="L13616" t="s">
        <v>208</v>
      </c>
    </row>
    <row r="13617" spans="11:12">
      <c r="K13617" s="435">
        <v>42762</v>
      </c>
      <c r="L13617" t="s">
        <v>208</v>
      </c>
    </row>
    <row r="13618" spans="11:12">
      <c r="K13618" s="435">
        <v>42764</v>
      </c>
      <c r="L13618" t="s">
        <v>208</v>
      </c>
    </row>
    <row r="13619" spans="11:12">
      <c r="K13619" s="435">
        <v>42765</v>
      </c>
      <c r="L13619" t="s">
        <v>208</v>
      </c>
    </row>
    <row r="13620" spans="11:12">
      <c r="K13620" s="435">
        <v>42776</v>
      </c>
      <c r="L13620" t="s">
        <v>208</v>
      </c>
    </row>
    <row r="13621" spans="11:12">
      <c r="K13621" s="435">
        <v>42782</v>
      </c>
      <c r="L13621" t="s">
        <v>208</v>
      </c>
    </row>
    <row r="13622" spans="11:12">
      <c r="K13622" s="435">
        <v>42784</v>
      </c>
      <c r="L13622" t="s">
        <v>208</v>
      </c>
    </row>
    <row r="13623" spans="11:12">
      <c r="K13623" s="435">
        <v>42788</v>
      </c>
      <c r="L13623" t="s">
        <v>208</v>
      </c>
    </row>
    <row r="13624" spans="11:12">
      <c r="K13624" s="435">
        <v>43001</v>
      </c>
      <c r="L13624" t="s">
        <v>214</v>
      </c>
    </row>
    <row r="13625" spans="11:12">
      <c r="K13625" s="435">
        <v>43002</v>
      </c>
      <c r="L13625" t="s">
        <v>214</v>
      </c>
    </row>
    <row r="13626" spans="11:12">
      <c r="K13626" s="435">
        <v>43003</v>
      </c>
      <c r="L13626" t="s">
        <v>214</v>
      </c>
    </row>
    <row r="13627" spans="11:12">
      <c r="K13627" s="435">
        <v>43004</v>
      </c>
      <c r="L13627" t="s">
        <v>214</v>
      </c>
    </row>
    <row r="13628" spans="11:12">
      <c r="K13628" s="435">
        <v>43005</v>
      </c>
      <c r="L13628" t="s">
        <v>214</v>
      </c>
    </row>
    <row r="13629" spans="11:12">
      <c r="K13629" s="435">
        <v>43006</v>
      </c>
      <c r="L13629" t="s">
        <v>214</v>
      </c>
    </row>
    <row r="13630" spans="11:12">
      <c r="K13630" s="435">
        <v>43008</v>
      </c>
      <c r="L13630" t="s">
        <v>214</v>
      </c>
    </row>
    <row r="13631" spans="11:12">
      <c r="K13631" s="435">
        <v>43009</v>
      </c>
      <c r="L13631" t="s">
        <v>214</v>
      </c>
    </row>
    <row r="13632" spans="11:12">
      <c r="K13632" s="435">
        <v>43010</v>
      </c>
      <c r="L13632" t="s">
        <v>214</v>
      </c>
    </row>
    <row r="13633" spans="11:12">
      <c r="K13633" s="435">
        <v>43011</v>
      </c>
      <c r="L13633" t="s">
        <v>214</v>
      </c>
    </row>
    <row r="13634" spans="11:12">
      <c r="K13634" s="435">
        <v>43013</v>
      </c>
      <c r="L13634" t="s">
        <v>214</v>
      </c>
    </row>
    <row r="13635" spans="11:12">
      <c r="K13635" s="435">
        <v>43014</v>
      </c>
      <c r="L13635" t="s">
        <v>214</v>
      </c>
    </row>
    <row r="13636" spans="11:12">
      <c r="K13636" s="435">
        <v>43015</v>
      </c>
      <c r="L13636" t="s">
        <v>214</v>
      </c>
    </row>
    <row r="13637" spans="11:12">
      <c r="K13637" s="435">
        <v>43016</v>
      </c>
      <c r="L13637" t="s">
        <v>214</v>
      </c>
    </row>
    <row r="13638" spans="11:12">
      <c r="K13638" s="435">
        <v>43017</v>
      </c>
      <c r="L13638" t="s">
        <v>214</v>
      </c>
    </row>
    <row r="13639" spans="11:12">
      <c r="K13639" s="435">
        <v>43019</v>
      </c>
      <c r="L13639" t="s">
        <v>214</v>
      </c>
    </row>
    <row r="13640" spans="11:12">
      <c r="K13640" s="435">
        <v>43021</v>
      </c>
      <c r="L13640" t="s">
        <v>214</v>
      </c>
    </row>
    <row r="13641" spans="11:12">
      <c r="K13641" s="435">
        <v>43022</v>
      </c>
      <c r="L13641" t="s">
        <v>214</v>
      </c>
    </row>
    <row r="13642" spans="11:12">
      <c r="K13642" s="435">
        <v>43023</v>
      </c>
      <c r="L13642" t="s">
        <v>214</v>
      </c>
    </row>
    <row r="13643" spans="11:12">
      <c r="K13643" s="435">
        <v>43025</v>
      </c>
      <c r="L13643" t="s">
        <v>214</v>
      </c>
    </row>
    <row r="13644" spans="11:12">
      <c r="K13644" s="435">
        <v>43026</v>
      </c>
      <c r="L13644" t="s">
        <v>214</v>
      </c>
    </row>
    <row r="13645" spans="11:12">
      <c r="K13645" s="435">
        <v>43028</v>
      </c>
      <c r="L13645" t="s">
        <v>214</v>
      </c>
    </row>
    <row r="13646" spans="11:12">
      <c r="K13646" s="435">
        <v>43029</v>
      </c>
      <c r="L13646" t="s">
        <v>214</v>
      </c>
    </row>
    <row r="13647" spans="11:12">
      <c r="K13647" s="435">
        <v>43030</v>
      </c>
      <c r="L13647" t="s">
        <v>214</v>
      </c>
    </row>
    <row r="13648" spans="11:12">
      <c r="K13648" s="435">
        <v>43031</v>
      </c>
      <c r="L13648" t="s">
        <v>214</v>
      </c>
    </row>
    <row r="13649" spans="11:12">
      <c r="K13649" s="435">
        <v>43032</v>
      </c>
      <c r="L13649" t="s">
        <v>214</v>
      </c>
    </row>
    <row r="13650" spans="11:12">
      <c r="K13650" s="435">
        <v>43033</v>
      </c>
      <c r="L13650" t="s">
        <v>214</v>
      </c>
    </row>
    <row r="13651" spans="11:12">
      <c r="K13651" s="435">
        <v>43035</v>
      </c>
      <c r="L13651" t="s">
        <v>214</v>
      </c>
    </row>
    <row r="13652" spans="11:12">
      <c r="K13652" s="435">
        <v>43036</v>
      </c>
      <c r="L13652" t="s">
        <v>214</v>
      </c>
    </row>
    <row r="13653" spans="11:12">
      <c r="K13653" s="435">
        <v>43037</v>
      </c>
      <c r="L13653" t="s">
        <v>214</v>
      </c>
    </row>
    <row r="13654" spans="11:12">
      <c r="K13654" s="435">
        <v>43040</v>
      </c>
      <c r="L13654" t="s">
        <v>214</v>
      </c>
    </row>
    <row r="13655" spans="11:12">
      <c r="K13655" s="435">
        <v>43044</v>
      </c>
      <c r="L13655" t="s">
        <v>214</v>
      </c>
    </row>
    <row r="13656" spans="11:12">
      <c r="K13656" s="435">
        <v>43045</v>
      </c>
      <c r="L13656" t="s">
        <v>214</v>
      </c>
    </row>
    <row r="13657" spans="11:12">
      <c r="K13657" s="435">
        <v>43046</v>
      </c>
      <c r="L13657" t="s">
        <v>214</v>
      </c>
    </row>
    <row r="13658" spans="11:12">
      <c r="K13658" s="435">
        <v>43050</v>
      </c>
      <c r="L13658" t="s">
        <v>214</v>
      </c>
    </row>
    <row r="13659" spans="11:12">
      <c r="K13659" s="435">
        <v>43054</v>
      </c>
      <c r="L13659" t="s">
        <v>214</v>
      </c>
    </row>
    <row r="13660" spans="11:12">
      <c r="K13660" s="435">
        <v>43055</v>
      </c>
      <c r="L13660" t="s">
        <v>214</v>
      </c>
    </row>
    <row r="13661" spans="11:12">
      <c r="K13661" s="435">
        <v>43056</v>
      </c>
      <c r="L13661" t="s">
        <v>214</v>
      </c>
    </row>
    <row r="13662" spans="11:12">
      <c r="K13662" s="435">
        <v>43060</v>
      </c>
      <c r="L13662" t="s">
        <v>214</v>
      </c>
    </row>
    <row r="13663" spans="11:12">
      <c r="K13663" s="435">
        <v>43061</v>
      </c>
      <c r="L13663" t="s">
        <v>214</v>
      </c>
    </row>
    <row r="13664" spans="11:12">
      <c r="K13664" s="435">
        <v>43062</v>
      </c>
      <c r="L13664" t="s">
        <v>214</v>
      </c>
    </row>
    <row r="13665" spans="11:12">
      <c r="K13665" s="435">
        <v>43064</v>
      </c>
      <c r="L13665" t="s">
        <v>214</v>
      </c>
    </row>
    <row r="13666" spans="11:12">
      <c r="K13666" s="435">
        <v>43065</v>
      </c>
      <c r="L13666" t="s">
        <v>214</v>
      </c>
    </row>
    <row r="13667" spans="11:12">
      <c r="K13667" s="435">
        <v>43066</v>
      </c>
      <c r="L13667" t="s">
        <v>214</v>
      </c>
    </row>
    <row r="13668" spans="11:12">
      <c r="K13668" s="435">
        <v>43067</v>
      </c>
      <c r="L13668" t="s">
        <v>214</v>
      </c>
    </row>
    <row r="13669" spans="11:12">
      <c r="K13669" s="435">
        <v>43068</v>
      </c>
      <c r="L13669" t="s">
        <v>214</v>
      </c>
    </row>
    <row r="13670" spans="11:12">
      <c r="K13670" s="435">
        <v>43070</v>
      </c>
      <c r="L13670" t="s">
        <v>214</v>
      </c>
    </row>
    <row r="13671" spans="11:12">
      <c r="K13671" s="435">
        <v>43071</v>
      </c>
      <c r="L13671" t="s">
        <v>214</v>
      </c>
    </row>
    <row r="13672" spans="11:12">
      <c r="K13672" s="435">
        <v>43072</v>
      </c>
      <c r="L13672" t="s">
        <v>214</v>
      </c>
    </row>
    <row r="13673" spans="11:12">
      <c r="K13673" s="435">
        <v>43074</v>
      </c>
      <c r="L13673" t="s">
        <v>214</v>
      </c>
    </row>
    <row r="13674" spans="11:12">
      <c r="K13674" s="435">
        <v>43076</v>
      </c>
      <c r="L13674" t="s">
        <v>214</v>
      </c>
    </row>
    <row r="13675" spans="11:12">
      <c r="K13675" s="435">
        <v>43077</v>
      </c>
      <c r="L13675" t="s">
        <v>214</v>
      </c>
    </row>
    <row r="13676" spans="11:12">
      <c r="K13676" s="435">
        <v>43078</v>
      </c>
      <c r="L13676" t="s">
        <v>214</v>
      </c>
    </row>
    <row r="13677" spans="11:12">
      <c r="K13677" s="435">
        <v>43080</v>
      </c>
      <c r="L13677" t="s">
        <v>214</v>
      </c>
    </row>
    <row r="13678" spans="11:12">
      <c r="K13678" s="435">
        <v>43081</v>
      </c>
      <c r="L13678" t="s">
        <v>214</v>
      </c>
    </row>
    <row r="13679" spans="11:12">
      <c r="K13679" s="435">
        <v>43082</v>
      </c>
      <c r="L13679" t="s">
        <v>214</v>
      </c>
    </row>
    <row r="13680" spans="11:12">
      <c r="K13680" s="435">
        <v>43084</v>
      </c>
      <c r="L13680" t="s">
        <v>214</v>
      </c>
    </row>
    <row r="13681" spans="11:12">
      <c r="K13681" s="435">
        <v>43085</v>
      </c>
      <c r="L13681" t="s">
        <v>214</v>
      </c>
    </row>
    <row r="13682" spans="11:12">
      <c r="K13682" s="435">
        <v>43101</v>
      </c>
      <c r="L13682" t="s">
        <v>214</v>
      </c>
    </row>
    <row r="13683" spans="11:12">
      <c r="K13683" s="435">
        <v>43102</v>
      </c>
      <c r="L13683" t="s">
        <v>214</v>
      </c>
    </row>
    <row r="13684" spans="11:12">
      <c r="K13684" s="435">
        <v>43103</v>
      </c>
      <c r="L13684" t="s">
        <v>214</v>
      </c>
    </row>
    <row r="13685" spans="11:12">
      <c r="K13685" s="435">
        <v>43105</v>
      </c>
      <c r="L13685" t="s">
        <v>214</v>
      </c>
    </row>
    <row r="13686" spans="11:12">
      <c r="K13686" s="435">
        <v>43106</v>
      </c>
      <c r="L13686" t="s">
        <v>214</v>
      </c>
    </row>
    <row r="13687" spans="11:12">
      <c r="K13687" s="435">
        <v>43107</v>
      </c>
      <c r="L13687" t="s">
        <v>214</v>
      </c>
    </row>
    <row r="13688" spans="11:12">
      <c r="K13688" s="435">
        <v>43109</v>
      </c>
      <c r="L13688" t="s">
        <v>214</v>
      </c>
    </row>
    <row r="13689" spans="11:12">
      <c r="K13689" s="435">
        <v>43110</v>
      </c>
      <c r="L13689" t="s">
        <v>214</v>
      </c>
    </row>
    <row r="13690" spans="11:12">
      <c r="K13690" s="435">
        <v>43111</v>
      </c>
      <c r="L13690" t="s">
        <v>214</v>
      </c>
    </row>
    <row r="13691" spans="11:12">
      <c r="K13691" s="435">
        <v>43112</v>
      </c>
      <c r="L13691" t="s">
        <v>214</v>
      </c>
    </row>
    <row r="13692" spans="11:12">
      <c r="K13692" s="435">
        <v>43113</v>
      </c>
      <c r="L13692" t="s">
        <v>214</v>
      </c>
    </row>
    <row r="13693" spans="11:12">
      <c r="K13693" s="435">
        <v>43115</v>
      </c>
      <c r="L13693" t="s">
        <v>214</v>
      </c>
    </row>
    <row r="13694" spans="11:12">
      <c r="K13694" s="435">
        <v>43116</v>
      </c>
      <c r="L13694" t="s">
        <v>214</v>
      </c>
    </row>
    <row r="13695" spans="11:12">
      <c r="K13695" s="435">
        <v>43117</v>
      </c>
      <c r="L13695" t="s">
        <v>214</v>
      </c>
    </row>
    <row r="13696" spans="11:12">
      <c r="K13696" s="435">
        <v>43119</v>
      </c>
      <c r="L13696" t="s">
        <v>214</v>
      </c>
    </row>
    <row r="13697" spans="11:12">
      <c r="K13697" s="435">
        <v>43123</v>
      </c>
      <c r="L13697" t="s">
        <v>214</v>
      </c>
    </row>
    <row r="13698" spans="11:12">
      <c r="K13698" s="435">
        <v>43125</v>
      </c>
      <c r="L13698" t="s">
        <v>214</v>
      </c>
    </row>
    <row r="13699" spans="11:12">
      <c r="K13699" s="435">
        <v>43126</v>
      </c>
      <c r="L13699" t="s">
        <v>214</v>
      </c>
    </row>
    <row r="13700" spans="11:12">
      <c r="K13700" s="435">
        <v>43127</v>
      </c>
      <c r="L13700" t="s">
        <v>214</v>
      </c>
    </row>
    <row r="13701" spans="11:12">
      <c r="K13701" s="435">
        <v>43128</v>
      </c>
      <c r="L13701" t="s">
        <v>214</v>
      </c>
    </row>
    <row r="13702" spans="11:12">
      <c r="K13702" s="435">
        <v>43130</v>
      </c>
      <c r="L13702" t="s">
        <v>214</v>
      </c>
    </row>
    <row r="13703" spans="11:12">
      <c r="K13703" s="435">
        <v>43135</v>
      </c>
      <c r="L13703" t="s">
        <v>214</v>
      </c>
    </row>
    <row r="13704" spans="11:12">
      <c r="K13704" s="435">
        <v>43136</v>
      </c>
      <c r="L13704" t="s">
        <v>214</v>
      </c>
    </row>
    <row r="13705" spans="11:12">
      <c r="K13705" s="435">
        <v>43137</v>
      </c>
      <c r="L13705" t="s">
        <v>214</v>
      </c>
    </row>
    <row r="13706" spans="11:12">
      <c r="K13706" s="435">
        <v>43138</v>
      </c>
      <c r="L13706" t="s">
        <v>214</v>
      </c>
    </row>
    <row r="13707" spans="11:12">
      <c r="K13707" s="435">
        <v>43140</v>
      </c>
      <c r="L13707" t="s">
        <v>214</v>
      </c>
    </row>
    <row r="13708" spans="11:12">
      <c r="K13708" s="435">
        <v>43142</v>
      </c>
      <c r="L13708" t="s">
        <v>214</v>
      </c>
    </row>
    <row r="13709" spans="11:12">
      <c r="K13709" s="435">
        <v>43143</v>
      </c>
      <c r="L13709" t="s">
        <v>214</v>
      </c>
    </row>
    <row r="13710" spans="11:12">
      <c r="K13710" s="435">
        <v>43144</v>
      </c>
      <c r="L13710" t="s">
        <v>214</v>
      </c>
    </row>
    <row r="13711" spans="11:12">
      <c r="K13711" s="435">
        <v>43145</v>
      </c>
      <c r="L13711" t="s">
        <v>214</v>
      </c>
    </row>
    <row r="13712" spans="11:12">
      <c r="K13712" s="435">
        <v>43146</v>
      </c>
      <c r="L13712" t="s">
        <v>214</v>
      </c>
    </row>
    <row r="13713" spans="11:12">
      <c r="K13713" s="435">
        <v>43147</v>
      </c>
      <c r="L13713" t="s">
        <v>214</v>
      </c>
    </row>
    <row r="13714" spans="11:12">
      <c r="K13714" s="435">
        <v>43148</v>
      </c>
      <c r="L13714" t="s">
        <v>214</v>
      </c>
    </row>
    <row r="13715" spans="11:12">
      <c r="K13715" s="435">
        <v>43149</v>
      </c>
      <c r="L13715" t="s">
        <v>214</v>
      </c>
    </row>
    <row r="13716" spans="11:12">
      <c r="K13716" s="435">
        <v>43150</v>
      </c>
      <c r="L13716" t="s">
        <v>214</v>
      </c>
    </row>
    <row r="13717" spans="11:12">
      <c r="K13717" s="435">
        <v>43151</v>
      </c>
      <c r="L13717" t="s">
        <v>214</v>
      </c>
    </row>
    <row r="13718" spans="11:12">
      <c r="K13718" s="435">
        <v>43152</v>
      </c>
      <c r="L13718" t="s">
        <v>214</v>
      </c>
    </row>
    <row r="13719" spans="11:12">
      <c r="K13719" s="435">
        <v>43153</v>
      </c>
      <c r="L13719" t="s">
        <v>214</v>
      </c>
    </row>
    <row r="13720" spans="11:12">
      <c r="K13720" s="435">
        <v>43154</v>
      </c>
      <c r="L13720" t="s">
        <v>214</v>
      </c>
    </row>
    <row r="13721" spans="11:12">
      <c r="K13721" s="435">
        <v>43155</v>
      </c>
      <c r="L13721" t="s">
        <v>214</v>
      </c>
    </row>
    <row r="13722" spans="11:12">
      <c r="K13722" s="435">
        <v>43156</v>
      </c>
      <c r="L13722" t="s">
        <v>214</v>
      </c>
    </row>
    <row r="13723" spans="11:12">
      <c r="K13723" s="435">
        <v>43157</v>
      </c>
      <c r="L13723" t="s">
        <v>214</v>
      </c>
    </row>
    <row r="13724" spans="11:12">
      <c r="K13724" s="435">
        <v>43158</v>
      </c>
      <c r="L13724" t="s">
        <v>214</v>
      </c>
    </row>
    <row r="13725" spans="11:12">
      <c r="K13725" s="435">
        <v>43160</v>
      </c>
      <c r="L13725" t="s">
        <v>214</v>
      </c>
    </row>
    <row r="13726" spans="11:12">
      <c r="K13726" s="435">
        <v>43162</v>
      </c>
      <c r="L13726" t="s">
        <v>214</v>
      </c>
    </row>
    <row r="13727" spans="11:12">
      <c r="K13727" s="435">
        <v>43164</v>
      </c>
      <c r="L13727" t="s">
        <v>214</v>
      </c>
    </row>
    <row r="13728" spans="11:12">
      <c r="K13728" s="435">
        <v>43201</v>
      </c>
      <c r="L13728" t="s">
        <v>214</v>
      </c>
    </row>
    <row r="13729" spans="11:12">
      <c r="K13729" s="435">
        <v>43202</v>
      </c>
      <c r="L13729" t="s">
        <v>214</v>
      </c>
    </row>
    <row r="13730" spans="11:12">
      <c r="K13730" s="435">
        <v>43203</v>
      </c>
      <c r="L13730" t="s">
        <v>214</v>
      </c>
    </row>
    <row r="13731" spans="11:12">
      <c r="K13731" s="435">
        <v>43204</v>
      </c>
      <c r="L13731" t="s">
        <v>214</v>
      </c>
    </row>
    <row r="13732" spans="11:12">
      <c r="K13732" s="435">
        <v>43205</v>
      </c>
      <c r="L13732" t="s">
        <v>214</v>
      </c>
    </row>
    <row r="13733" spans="11:12">
      <c r="K13733" s="435">
        <v>43206</v>
      </c>
      <c r="L13733" t="s">
        <v>214</v>
      </c>
    </row>
    <row r="13734" spans="11:12">
      <c r="K13734" s="435">
        <v>43207</v>
      </c>
      <c r="L13734" t="s">
        <v>214</v>
      </c>
    </row>
    <row r="13735" spans="11:12">
      <c r="K13735" s="435">
        <v>43209</v>
      </c>
      <c r="L13735" t="s">
        <v>214</v>
      </c>
    </row>
    <row r="13736" spans="11:12">
      <c r="K13736" s="435">
        <v>43210</v>
      </c>
      <c r="L13736" t="s">
        <v>214</v>
      </c>
    </row>
    <row r="13737" spans="11:12">
      <c r="K13737" s="435">
        <v>43211</v>
      </c>
      <c r="L13737" t="s">
        <v>214</v>
      </c>
    </row>
    <row r="13738" spans="11:12">
      <c r="K13738" s="435">
        <v>43212</v>
      </c>
      <c r="L13738" t="s">
        <v>214</v>
      </c>
    </row>
    <row r="13739" spans="11:12">
      <c r="K13739" s="435">
        <v>43213</v>
      </c>
      <c r="L13739" t="s">
        <v>214</v>
      </c>
    </row>
    <row r="13740" spans="11:12">
      <c r="K13740" s="435">
        <v>43214</v>
      </c>
      <c r="L13740" t="s">
        <v>214</v>
      </c>
    </row>
    <row r="13741" spans="11:12">
      <c r="K13741" s="435">
        <v>43215</v>
      </c>
      <c r="L13741" t="s">
        <v>214</v>
      </c>
    </row>
    <row r="13742" spans="11:12">
      <c r="K13742" s="435">
        <v>43217</v>
      </c>
      <c r="L13742" t="s">
        <v>214</v>
      </c>
    </row>
    <row r="13743" spans="11:12">
      <c r="K13743" s="435">
        <v>43219</v>
      </c>
      <c r="L13743" t="s">
        <v>214</v>
      </c>
    </row>
    <row r="13744" spans="11:12">
      <c r="K13744" s="435">
        <v>43220</v>
      </c>
      <c r="L13744" t="s">
        <v>214</v>
      </c>
    </row>
    <row r="13745" spans="11:12">
      <c r="K13745" s="435">
        <v>43221</v>
      </c>
      <c r="L13745" t="s">
        <v>214</v>
      </c>
    </row>
    <row r="13746" spans="11:12">
      <c r="K13746" s="435">
        <v>43222</v>
      </c>
      <c r="L13746" t="s">
        <v>214</v>
      </c>
    </row>
    <row r="13747" spans="11:12">
      <c r="K13747" s="435">
        <v>43223</v>
      </c>
      <c r="L13747" t="s">
        <v>214</v>
      </c>
    </row>
    <row r="13748" spans="11:12">
      <c r="K13748" s="435">
        <v>43224</v>
      </c>
      <c r="L13748" t="s">
        <v>214</v>
      </c>
    </row>
    <row r="13749" spans="11:12">
      <c r="K13749" s="435">
        <v>43227</v>
      </c>
      <c r="L13749" t="s">
        <v>214</v>
      </c>
    </row>
    <row r="13750" spans="11:12">
      <c r="K13750" s="435">
        <v>43228</v>
      </c>
      <c r="L13750" t="s">
        <v>214</v>
      </c>
    </row>
    <row r="13751" spans="11:12">
      <c r="K13751" s="435">
        <v>43229</v>
      </c>
      <c r="L13751" t="s">
        <v>214</v>
      </c>
    </row>
    <row r="13752" spans="11:12">
      <c r="K13752" s="435">
        <v>43230</v>
      </c>
      <c r="L13752" t="s">
        <v>214</v>
      </c>
    </row>
    <row r="13753" spans="11:12">
      <c r="K13753" s="435">
        <v>43231</v>
      </c>
      <c r="L13753" t="s">
        <v>214</v>
      </c>
    </row>
    <row r="13754" spans="11:12">
      <c r="K13754" s="435">
        <v>43232</v>
      </c>
      <c r="L13754" t="s">
        <v>214</v>
      </c>
    </row>
    <row r="13755" spans="11:12">
      <c r="K13755" s="435">
        <v>43235</v>
      </c>
      <c r="L13755" t="s">
        <v>214</v>
      </c>
    </row>
    <row r="13756" spans="11:12">
      <c r="K13756" s="435">
        <v>43240</v>
      </c>
      <c r="L13756" t="s">
        <v>214</v>
      </c>
    </row>
    <row r="13757" spans="11:12">
      <c r="K13757" s="435">
        <v>43302</v>
      </c>
      <c r="L13757" t="s">
        <v>214</v>
      </c>
    </row>
    <row r="13758" spans="11:12">
      <c r="K13758" s="435">
        <v>43310</v>
      </c>
      <c r="L13758" t="s">
        <v>214</v>
      </c>
    </row>
    <row r="13759" spans="11:12">
      <c r="K13759" s="435">
        <v>43311</v>
      </c>
      <c r="L13759" t="s">
        <v>214</v>
      </c>
    </row>
    <row r="13760" spans="11:12">
      <c r="K13760" s="435">
        <v>43314</v>
      </c>
      <c r="L13760" t="s">
        <v>214</v>
      </c>
    </row>
    <row r="13761" spans="11:12">
      <c r="K13761" s="435">
        <v>43315</v>
      </c>
      <c r="L13761" t="s">
        <v>214</v>
      </c>
    </row>
    <row r="13762" spans="11:12">
      <c r="K13762" s="435">
        <v>43316</v>
      </c>
      <c r="L13762" t="s">
        <v>214</v>
      </c>
    </row>
    <row r="13763" spans="11:12">
      <c r="K13763" s="435">
        <v>43317</v>
      </c>
      <c r="L13763" t="s">
        <v>214</v>
      </c>
    </row>
    <row r="13764" spans="11:12">
      <c r="K13764" s="435">
        <v>43318</v>
      </c>
      <c r="L13764" t="s">
        <v>214</v>
      </c>
    </row>
    <row r="13765" spans="11:12">
      <c r="K13765" s="435">
        <v>43319</v>
      </c>
      <c r="L13765" t="s">
        <v>214</v>
      </c>
    </row>
    <row r="13766" spans="11:12">
      <c r="K13766" s="435">
        <v>43320</v>
      </c>
      <c r="L13766" t="s">
        <v>214</v>
      </c>
    </row>
    <row r="13767" spans="11:12">
      <c r="K13767" s="435">
        <v>43321</v>
      </c>
      <c r="L13767" t="s">
        <v>214</v>
      </c>
    </row>
    <row r="13768" spans="11:12">
      <c r="K13768" s="435">
        <v>43322</v>
      </c>
      <c r="L13768" t="s">
        <v>214</v>
      </c>
    </row>
    <row r="13769" spans="11:12">
      <c r="K13769" s="435">
        <v>43323</v>
      </c>
      <c r="L13769" t="s">
        <v>214</v>
      </c>
    </row>
    <row r="13770" spans="11:12">
      <c r="K13770" s="435">
        <v>43324</v>
      </c>
      <c r="L13770" t="s">
        <v>214</v>
      </c>
    </row>
    <row r="13771" spans="11:12">
      <c r="K13771" s="435">
        <v>43326</v>
      </c>
      <c r="L13771" t="s">
        <v>214</v>
      </c>
    </row>
    <row r="13772" spans="11:12">
      <c r="K13772" s="435">
        <v>43330</v>
      </c>
      <c r="L13772" t="s">
        <v>214</v>
      </c>
    </row>
    <row r="13773" spans="11:12">
      <c r="K13773" s="435">
        <v>43331</v>
      </c>
      <c r="L13773" t="s">
        <v>214</v>
      </c>
    </row>
    <row r="13774" spans="11:12">
      <c r="K13774" s="435">
        <v>43332</v>
      </c>
      <c r="L13774" t="s">
        <v>214</v>
      </c>
    </row>
    <row r="13775" spans="11:12">
      <c r="K13775" s="435">
        <v>43333</v>
      </c>
      <c r="L13775" t="s">
        <v>214</v>
      </c>
    </row>
    <row r="13776" spans="11:12">
      <c r="K13776" s="435">
        <v>43334</v>
      </c>
      <c r="L13776" t="s">
        <v>214</v>
      </c>
    </row>
    <row r="13777" spans="11:12">
      <c r="K13777" s="435">
        <v>43336</v>
      </c>
      <c r="L13777" t="s">
        <v>214</v>
      </c>
    </row>
    <row r="13778" spans="11:12">
      <c r="K13778" s="435">
        <v>43337</v>
      </c>
      <c r="L13778" t="s">
        <v>214</v>
      </c>
    </row>
    <row r="13779" spans="11:12">
      <c r="K13779" s="435">
        <v>43338</v>
      </c>
      <c r="L13779" t="s">
        <v>214</v>
      </c>
    </row>
    <row r="13780" spans="11:12">
      <c r="K13780" s="435">
        <v>43340</v>
      </c>
      <c r="L13780" t="s">
        <v>214</v>
      </c>
    </row>
    <row r="13781" spans="11:12">
      <c r="K13781" s="435">
        <v>43341</v>
      </c>
      <c r="L13781" t="s">
        <v>214</v>
      </c>
    </row>
    <row r="13782" spans="11:12">
      <c r="K13782" s="435">
        <v>43342</v>
      </c>
      <c r="L13782" t="s">
        <v>214</v>
      </c>
    </row>
    <row r="13783" spans="11:12">
      <c r="K13783" s="435">
        <v>43343</v>
      </c>
      <c r="L13783" t="s">
        <v>214</v>
      </c>
    </row>
    <row r="13784" spans="11:12">
      <c r="K13784" s="435">
        <v>43344</v>
      </c>
      <c r="L13784" t="s">
        <v>214</v>
      </c>
    </row>
    <row r="13785" spans="11:12">
      <c r="K13785" s="435">
        <v>43345</v>
      </c>
      <c r="L13785" t="s">
        <v>214</v>
      </c>
    </row>
    <row r="13786" spans="11:12">
      <c r="K13786" s="435">
        <v>43347</v>
      </c>
      <c r="L13786" t="s">
        <v>214</v>
      </c>
    </row>
    <row r="13787" spans="11:12">
      <c r="K13787" s="435">
        <v>43348</v>
      </c>
      <c r="L13787" t="s">
        <v>214</v>
      </c>
    </row>
    <row r="13788" spans="11:12">
      <c r="K13788" s="435">
        <v>43351</v>
      </c>
      <c r="L13788" t="s">
        <v>214</v>
      </c>
    </row>
    <row r="13789" spans="11:12">
      <c r="K13789" s="435">
        <v>43356</v>
      </c>
      <c r="L13789" t="s">
        <v>214</v>
      </c>
    </row>
    <row r="13790" spans="11:12">
      <c r="K13790" s="435">
        <v>43357</v>
      </c>
      <c r="L13790" t="s">
        <v>214</v>
      </c>
    </row>
    <row r="13791" spans="11:12">
      <c r="K13791" s="435">
        <v>43358</v>
      </c>
      <c r="L13791" t="s">
        <v>214</v>
      </c>
    </row>
    <row r="13792" spans="11:12">
      <c r="K13792" s="435">
        <v>43359</v>
      </c>
      <c r="L13792" t="s">
        <v>214</v>
      </c>
    </row>
    <row r="13793" spans="11:12">
      <c r="K13793" s="435">
        <v>43360</v>
      </c>
      <c r="L13793" t="s">
        <v>214</v>
      </c>
    </row>
    <row r="13794" spans="11:12">
      <c r="K13794" s="435">
        <v>43402</v>
      </c>
      <c r="L13794" t="s">
        <v>214</v>
      </c>
    </row>
    <row r="13795" spans="11:12">
      <c r="K13795" s="435">
        <v>43403</v>
      </c>
      <c r="L13795" t="s">
        <v>214</v>
      </c>
    </row>
    <row r="13796" spans="11:12">
      <c r="K13796" s="435">
        <v>43406</v>
      </c>
      <c r="L13796" t="s">
        <v>214</v>
      </c>
    </row>
    <row r="13797" spans="11:12">
      <c r="K13797" s="435">
        <v>43407</v>
      </c>
      <c r="L13797" t="s">
        <v>214</v>
      </c>
    </row>
    <row r="13798" spans="11:12">
      <c r="K13798" s="435">
        <v>43408</v>
      </c>
      <c r="L13798" t="s">
        <v>214</v>
      </c>
    </row>
    <row r="13799" spans="11:12">
      <c r="K13799" s="435">
        <v>43410</v>
      </c>
      <c r="L13799" t="s">
        <v>214</v>
      </c>
    </row>
    <row r="13800" spans="11:12">
      <c r="K13800" s="435">
        <v>43412</v>
      </c>
      <c r="L13800" t="s">
        <v>214</v>
      </c>
    </row>
    <row r="13801" spans="11:12">
      <c r="K13801" s="435">
        <v>43413</v>
      </c>
      <c r="L13801" t="s">
        <v>214</v>
      </c>
    </row>
    <row r="13802" spans="11:12">
      <c r="K13802" s="435">
        <v>43416</v>
      </c>
      <c r="L13802" t="s">
        <v>214</v>
      </c>
    </row>
    <row r="13803" spans="11:12">
      <c r="K13803" s="435">
        <v>43420</v>
      </c>
      <c r="L13803" t="s">
        <v>214</v>
      </c>
    </row>
    <row r="13804" spans="11:12">
      <c r="K13804" s="435">
        <v>43430</v>
      </c>
      <c r="L13804" t="s">
        <v>214</v>
      </c>
    </row>
    <row r="13805" spans="11:12">
      <c r="K13805" s="435">
        <v>43431</v>
      </c>
      <c r="L13805" t="s">
        <v>214</v>
      </c>
    </row>
    <row r="13806" spans="11:12">
      <c r="K13806" s="435">
        <v>43432</v>
      </c>
      <c r="L13806" t="s">
        <v>214</v>
      </c>
    </row>
    <row r="13807" spans="11:12">
      <c r="K13807" s="435">
        <v>43433</v>
      </c>
      <c r="L13807" t="s">
        <v>214</v>
      </c>
    </row>
    <row r="13808" spans="11:12">
      <c r="K13808" s="435">
        <v>43434</v>
      </c>
      <c r="L13808" t="s">
        <v>214</v>
      </c>
    </row>
    <row r="13809" spans="11:12">
      <c r="K13809" s="435">
        <v>43435</v>
      </c>
      <c r="L13809" t="s">
        <v>214</v>
      </c>
    </row>
    <row r="13810" spans="11:12">
      <c r="K13810" s="435">
        <v>43437</v>
      </c>
      <c r="L13810" t="s">
        <v>214</v>
      </c>
    </row>
    <row r="13811" spans="11:12">
      <c r="K13811" s="435">
        <v>43438</v>
      </c>
      <c r="L13811" t="s">
        <v>214</v>
      </c>
    </row>
    <row r="13812" spans="11:12">
      <c r="K13812" s="435">
        <v>43439</v>
      </c>
      <c r="L13812" t="s">
        <v>214</v>
      </c>
    </row>
    <row r="13813" spans="11:12">
      <c r="K13813" s="435">
        <v>43440</v>
      </c>
      <c r="L13813" t="s">
        <v>214</v>
      </c>
    </row>
    <row r="13814" spans="11:12">
      <c r="K13814" s="435">
        <v>43442</v>
      </c>
      <c r="L13814" t="s">
        <v>214</v>
      </c>
    </row>
    <row r="13815" spans="11:12">
      <c r="K13815" s="435">
        <v>43443</v>
      </c>
      <c r="L13815" t="s">
        <v>214</v>
      </c>
    </row>
    <row r="13816" spans="11:12">
      <c r="K13816" s="435">
        <v>43445</v>
      </c>
      <c r="L13816" t="s">
        <v>214</v>
      </c>
    </row>
    <row r="13817" spans="11:12">
      <c r="K13817" s="435">
        <v>43446</v>
      </c>
      <c r="L13817" t="s">
        <v>214</v>
      </c>
    </row>
    <row r="13818" spans="11:12">
      <c r="K13818" s="435">
        <v>43447</v>
      </c>
      <c r="L13818" t="s">
        <v>214</v>
      </c>
    </row>
    <row r="13819" spans="11:12">
      <c r="K13819" s="435">
        <v>43449</v>
      </c>
      <c r="L13819" t="s">
        <v>214</v>
      </c>
    </row>
    <row r="13820" spans="11:12">
      <c r="K13820" s="435">
        <v>43450</v>
      </c>
      <c r="L13820" t="s">
        <v>214</v>
      </c>
    </row>
    <row r="13821" spans="11:12">
      <c r="K13821" s="435">
        <v>43451</v>
      </c>
      <c r="L13821" t="s">
        <v>214</v>
      </c>
    </row>
    <row r="13822" spans="11:12">
      <c r="K13822" s="435">
        <v>43452</v>
      </c>
      <c r="L13822" t="s">
        <v>214</v>
      </c>
    </row>
    <row r="13823" spans="11:12">
      <c r="K13823" s="435">
        <v>43456</v>
      </c>
      <c r="L13823" t="s">
        <v>214</v>
      </c>
    </row>
    <row r="13824" spans="11:12">
      <c r="K13824" s="435">
        <v>43457</v>
      </c>
      <c r="L13824" t="s">
        <v>214</v>
      </c>
    </row>
    <row r="13825" spans="11:12">
      <c r="K13825" s="435">
        <v>43458</v>
      </c>
      <c r="L13825" t="s">
        <v>214</v>
      </c>
    </row>
    <row r="13826" spans="11:12">
      <c r="K13826" s="435">
        <v>43460</v>
      </c>
      <c r="L13826" t="s">
        <v>214</v>
      </c>
    </row>
    <row r="13827" spans="11:12">
      <c r="K13827" s="435">
        <v>43462</v>
      </c>
      <c r="L13827" t="s">
        <v>214</v>
      </c>
    </row>
    <row r="13828" spans="11:12">
      <c r="K13828" s="435">
        <v>43463</v>
      </c>
      <c r="L13828" t="s">
        <v>214</v>
      </c>
    </row>
    <row r="13829" spans="11:12">
      <c r="K13829" s="435">
        <v>43464</v>
      </c>
      <c r="L13829" t="s">
        <v>214</v>
      </c>
    </row>
    <row r="13830" spans="11:12">
      <c r="K13830" s="435">
        <v>43465</v>
      </c>
      <c r="L13830" t="s">
        <v>214</v>
      </c>
    </row>
    <row r="13831" spans="11:12">
      <c r="K13831" s="435">
        <v>43466</v>
      </c>
      <c r="L13831" t="s">
        <v>214</v>
      </c>
    </row>
    <row r="13832" spans="11:12">
      <c r="K13832" s="435">
        <v>43467</v>
      </c>
      <c r="L13832" t="s">
        <v>214</v>
      </c>
    </row>
    <row r="13833" spans="11:12">
      <c r="K13833" s="435">
        <v>43468</v>
      </c>
      <c r="L13833" t="s">
        <v>214</v>
      </c>
    </row>
    <row r="13834" spans="11:12">
      <c r="K13834" s="435">
        <v>43469</v>
      </c>
      <c r="L13834" t="s">
        <v>214</v>
      </c>
    </row>
    <row r="13835" spans="11:12">
      <c r="K13835" s="435">
        <v>43501</v>
      </c>
      <c r="L13835" t="s">
        <v>214</v>
      </c>
    </row>
    <row r="13836" spans="11:12">
      <c r="K13836" s="435">
        <v>43502</v>
      </c>
      <c r="L13836" t="s">
        <v>214</v>
      </c>
    </row>
    <row r="13837" spans="11:12">
      <c r="K13837" s="435">
        <v>43504</v>
      </c>
      <c r="L13837" t="s">
        <v>214</v>
      </c>
    </row>
    <row r="13838" spans="11:12">
      <c r="K13838" s="435">
        <v>43505</v>
      </c>
      <c r="L13838" t="s">
        <v>214</v>
      </c>
    </row>
    <row r="13839" spans="11:12">
      <c r="K13839" s="435">
        <v>43506</v>
      </c>
      <c r="L13839" t="s">
        <v>214</v>
      </c>
    </row>
    <row r="13840" spans="11:12">
      <c r="K13840" s="435">
        <v>43511</v>
      </c>
      <c r="L13840" t="s">
        <v>214</v>
      </c>
    </row>
    <row r="13841" spans="11:12">
      <c r="K13841" s="435">
        <v>43512</v>
      </c>
      <c r="L13841" t="s">
        <v>214</v>
      </c>
    </row>
    <row r="13842" spans="11:12">
      <c r="K13842" s="435">
        <v>43515</v>
      </c>
      <c r="L13842" t="s">
        <v>214</v>
      </c>
    </row>
    <row r="13843" spans="11:12">
      <c r="K13843" s="435">
        <v>43516</v>
      </c>
      <c r="L13843" t="s">
        <v>214</v>
      </c>
    </row>
    <row r="13844" spans="11:12">
      <c r="K13844" s="435">
        <v>43517</v>
      </c>
      <c r="L13844" t="s">
        <v>214</v>
      </c>
    </row>
    <row r="13845" spans="11:12">
      <c r="K13845" s="435">
        <v>43518</v>
      </c>
      <c r="L13845" t="s">
        <v>214</v>
      </c>
    </row>
    <row r="13846" spans="11:12">
      <c r="K13846" s="435">
        <v>43519</v>
      </c>
      <c r="L13846" t="s">
        <v>214</v>
      </c>
    </row>
    <row r="13847" spans="11:12">
      <c r="K13847" s="435">
        <v>43521</v>
      </c>
      <c r="L13847" t="s">
        <v>214</v>
      </c>
    </row>
    <row r="13848" spans="11:12">
      <c r="K13848" s="435">
        <v>43522</v>
      </c>
      <c r="L13848" t="s">
        <v>214</v>
      </c>
    </row>
    <row r="13849" spans="11:12">
      <c r="K13849" s="435">
        <v>43523</v>
      </c>
      <c r="L13849" t="s">
        <v>214</v>
      </c>
    </row>
    <row r="13850" spans="11:12">
      <c r="K13850" s="435">
        <v>43524</v>
      </c>
      <c r="L13850" t="s">
        <v>214</v>
      </c>
    </row>
    <row r="13851" spans="11:12">
      <c r="K13851" s="435">
        <v>43525</v>
      </c>
      <c r="L13851" t="s">
        <v>214</v>
      </c>
    </row>
    <row r="13852" spans="11:12">
      <c r="K13852" s="435">
        <v>43526</v>
      </c>
      <c r="L13852" t="s">
        <v>214</v>
      </c>
    </row>
    <row r="13853" spans="11:12">
      <c r="K13853" s="435">
        <v>43527</v>
      </c>
      <c r="L13853" t="s">
        <v>214</v>
      </c>
    </row>
    <row r="13854" spans="11:12">
      <c r="K13854" s="435">
        <v>43528</v>
      </c>
      <c r="L13854" t="s">
        <v>214</v>
      </c>
    </row>
    <row r="13855" spans="11:12">
      <c r="K13855" s="435">
        <v>43529</v>
      </c>
      <c r="L13855" t="s">
        <v>214</v>
      </c>
    </row>
    <row r="13856" spans="11:12">
      <c r="K13856" s="435">
        <v>43531</v>
      </c>
      <c r="L13856" t="s">
        <v>214</v>
      </c>
    </row>
    <row r="13857" spans="11:12">
      <c r="K13857" s="435">
        <v>43532</v>
      </c>
      <c r="L13857" t="s">
        <v>214</v>
      </c>
    </row>
    <row r="13858" spans="11:12">
      <c r="K13858" s="435">
        <v>43533</v>
      </c>
      <c r="L13858" t="s">
        <v>214</v>
      </c>
    </row>
    <row r="13859" spans="11:12">
      <c r="K13859" s="435">
        <v>43534</v>
      </c>
      <c r="L13859" t="s">
        <v>214</v>
      </c>
    </row>
    <row r="13860" spans="11:12">
      <c r="K13860" s="435">
        <v>43535</v>
      </c>
      <c r="L13860" t="s">
        <v>214</v>
      </c>
    </row>
    <row r="13861" spans="11:12">
      <c r="K13861" s="435">
        <v>43536</v>
      </c>
      <c r="L13861" t="s">
        <v>214</v>
      </c>
    </row>
    <row r="13862" spans="11:12">
      <c r="K13862" s="435">
        <v>43537</v>
      </c>
      <c r="L13862" t="s">
        <v>214</v>
      </c>
    </row>
    <row r="13863" spans="11:12">
      <c r="K13863" s="435">
        <v>43540</v>
      </c>
      <c r="L13863" t="s">
        <v>214</v>
      </c>
    </row>
    <row r="13864" spans="11:12">
      <c r="K13864" s="435">
        <v>43541</v>
      </c>
      <c r="L13864" t="s">
        <v>214</v>
      </c>
    </row>
    <row r="13865" spans="11:12">
      <c r="K13865" s="435">
        <v>43542</v>
      </c>
      <c r="L13865" t="s">
        <v>214</v>
      </c>
    </row>
    <row r="13866" spans="11:12">
      <c r="K13866" s="435">
        <v>43543</v>
      </c>
      <c r="L13866" t="s">
        <v>214</v>
      </c>
    </row>
    <row r="13867" spans="11:12">
      <c r="K13867" s="435">
        <v>43545</v>
      </c>
      <c r="L13867" t="s">
        <v>214</v>
      </c>
    </row>
    <row r="13868" spans="11:12">
      <c r="K13868" s="435">
        <v>43547</v>
      </c>
      <c r="L13868" t="s">
        <v>214</v>
      </c>
    </row>
    <row r="13869" spans="11:12">
      <c r="K13869" s="435">
        <v>43548</v>
      </c>
      <c r="L13869" t="s">
        <v>214</v>
      </c>
    </row>
    <row r="13870" spans="11:12">
      <c r="K13870" s="435">
        <v>43549</v>
      </c>
      <c r="L13870" t="s">
        <v>214</v>
      </c>
    </row>
    <row r="13871" spans="11:12">
      <c r="K13871" s="435">
        <v>43551</v>
      </c>
      <c r="L13871" t="s">
        <v>214</v>
      </c>
    </row>
    <row r="13872" spans="11:12">
      <c r="K13872" s="435">
        <v>43553</v>
      </c>
      <c r="L13872" t="s">
        <v>214</v>
      </c>
    </row>
    <row r="13873" spans="11:12">
      <c r="K13873" s="435">
        <v>43554</v>
      </c>
      <c r="L13873" t="s">
        <v>214</v>
      </c>
    </row>
    <row r="13874" spans="11:12">
      <c r="K13874" s="435">
        <v>43555</v>
      </c>
      <c r="L13874" t="s">
        <v>214</v>
      </c>
    </row>
    <row r="13875" spans="11:12">
      <c r="K13875" s="435">
        <v>43556</v>
      </c>
      <c r="L13875" t="s">
        <v>214</v>
      </c>
    </row>
    <row r="13876" spans="11:12">
      <c r="K13876" s="435">
        <v>43557</v>
      </c>
      <c r="L13876" t="s">
        <v>214</v>
      </c>
    </row>
    <row r="13877" spans="11:12">
      <c r="K13877" s="435">
        <v>43558</v>
      </c>
      <c r="L13877" t="s">
        <v>214</v>
      </c>
    </row>
    <row r="13878" spans="11:12">
      <c r="K13878" s="435">
        <v>43560</v>
      </c>
      <c r="L13878" t="s">
        <v>214</v>
      </c>
    </row>
    <row r="13879" spans="11:12">
      <c r="K13879" s="435">
        <v>43565</v>
      </c>
      <c r="L13879" t="s">
        <v>214</v>
      </c>
    </row>
    <row r="13880" spans="11:12">
      <c r="K13880" s="435">
        <v>43566</v>
      </c>
      <c r="L13880" t="s">
        <v>214</v>
      </c>
    </row>
    <row r="13881" spans="11:12">
      <c r="K13881" s="435">
        <v>43567</v>
      </c>
      <c r="L13881" t="s">
        <v>214</v>
      </c>
    </row>
    <row r="13882" spans="11:12">
      <c r="K13882" s="435">
        <v>43569</v>
      </c>
      <c r="L13882" t="s">
        <v>214</v>
      </c>
    </row>
    <row r="13883" spans="11:12">
      <c r="K13883" s="435">
        <v>43570</v>
      </c>
      <c r="L13883" t="s">
        <v>214</v>
      </c>
    </row>
    <row r="13884" spans="11:12">
      <c r="K13884" s="435">
        <v>43571</v>
      </c>
      <c r="L13884" t="s">
        <v>214</v>
      </c>
    </row>
    <row r="13885" spans="11:12">
      <c r="K13885" s="435">
        <v>43604</v>
      </c>
      <c r="L13885" t="s">
        <v>214</v>
      </c>
    </row>
    <row r="13886" spans="11:12">
      <c r="K13886" s="435">
        <v>43605</v>
      </c>
      <c r="L13886" t="s">
        <v>214</v>
      </c>
    </row>
    <row r="13887" spans="11:12">
      <c r="K13887" s="435">
        <v>43606</v>
      </c>
      <c r="L13887" t="s">
        <v>214</v>
      </c>
    </row>
    <row r="13888" spans="11:12">
      <c r="K13888" s="435">
        <v>43607</v>
      </c>
      <c r="L13888" t="s">
        <v>214</v>
      </c>
    </row>
    <row r="13889" spans="11:12">
      <c r="K13889" s="435">
        <v>43608</v>
      </c>
      <c r="L13889" t="s">
        <v>214</v>
      </c>
    </row>
    <row r="13890" spans="11:12">
      <c r="K13890" s="435">
        <v>43609</v>
      </c>
      <c r="L13890" t="s">
        <v>214</v>
      </c>
    </row>
    <row r="13891" spans="11:12">
      <c r="K13891" s="435">
        <v>43610</v>
      </c>
      <c r="L13891" t="s">
        <v>214</v>
      </c>
    </row>
    <row r="13892" spans="11:12">
      <c r="K13892" s="435">
        <v>43611</v>
      </c>
      <c r="L13892" t="s">
        <v>214</v>
      </c>
    </row>
    <row r="13893" spans="11:12">
      <c r="K13893" s="435">
        <v>43612</v>
      </c>
      <c r="L13893" t="s">
        <v>214</v>
      </c>
    </row>
    <row r="13894" spans="11:12">
      <c r="K13894" s="435">
        <v>43613</v>
      </c>
      <c r="L13894" t="s">
        <v>214</v>
      </c>
    </row>
    <row r="13895" spans="11:12">
      <c r="K13895" s="435">
        <v>43614</v>
      </c>
      <c r="L13895" t="s">
        <v>214</v>
      </c>
    </row>
    <row r="13896" spans="11:12">
      <c r="K13896" s="435">
        <v>43615</v>
      </c>
      <c r="L13896" t="s">
        <v>214</v>
      </c>
    </row>
    <row r="13897" spans="11:12">
      <c r="K13897" s="435">
        <v>43616</v>
      </c>
      <c r="L13897" t="s">
        <v>214</v>
      </c>
    </row>
    <row r="13898" spans="11:12">
      <c r="K13898" s="435">
        <v>43617</v>
      </c>
      <c r="L13898" t="s">
        <v>214</v>
      </c>
    </row>
    <row r="13899" spans="11:12">
      <c r="K13899" s="435">
        <v>43619</v>
      </c>
      <c r="L13899" t="s">
        <v>214</v>
      </c>
    </row>
    <row r="13900" spans="11:12">
      <c r="K13900" s="435">
        <v>43620</v>
      </c>
      <c r="L13900" t="s">
        <v>214</v>
      </c>
    </row>
    <row r="13901" spans="11:12">
      <c r="K13901" s="435">
        <v>43623</v>
      </c>
      <c r="L13901" t="s">
        <v>214</v>
      </c>
    </row>
    <row r="13902" spans="11:12">
      <c r="K13902" s="435">
        <v>43701</v>
      </c>
      <c r="L13902" t="s">
        <v>214</v>
      </c>
    </row>
    <row r="13903" spans="11:12">
      <c r="K13903" s="435">
        <v>43711</v>
      </c>
      <c r="L13903" t="s">
        <v>214</v>
      </c>
    </row>
    <row r="13904" spans="11:12">
      <c r="K13904" s="435">
        <v>43713</v>
      </c>
      <c r="L13904" t="s">
        <v>214</v>
      </c>
    </row>
    <row r="13905" spans="11:12">
      <c r="K13905" s="435">
        <v>43716</v>
      </c>
      <c r="L13905" t="s">
        <v>214</v>
      </c>
    </row>
    <row r="13906" spans="11:12">
      <c r="K13906" s="435">
        <v>43717</v>
      </c>
      <c r="L13906" t="s">
        <v>214</v>
      </c>
    </row>
    <row r="13907" spans="11:12">
      <c r="K13907" s="435">
        <v>43718</v>
      </c>
      <c r="L13907" t="s">
        <v>214</v>
      </c>
    </row>
    <row r="13908" spans="11:12">
      <c r="K13908" s="435">
        <v>43719</v>
      </c>
      <c r="L13908" t="s">
        <v>214</v>
      </c>
    </row>
    <row r="13909" spans="11:12">
      <c r="K13909" s="435">
        <v>43720</v>
      </c>
      <c r="L13909" t="s">
        <v>214</v>
      </c>
    </row>
    <row r="13910" spans="11:12">
      <c r="K13910" s="435">
        <v>43721</v>
      </c>
      <c r="L13910" t="s">
        <v>214</v>
      </c>
    </row>
    <row r="13911" spans="11:12">
      <c r="K13911" s="435">
        <v>43722</v>
      </c>
      <c r="L13911" t="s">
        <v>214</v>
      </c>
    </row>
    <row r="13912" spans="11:12">
      <c r="K13912" s="435">
        <v>43723</v>
      </c>
      <c r="L13912" t="s">
        <v>214</v>
      </c>
    </row>
    <row r="13913" spans="11:12">
      <c r="K13913" s="435">
        <v>43724</v>
      </c>
      <c r="L13913" t="s">
        <v>214</v>
      </c>
    </row>
    <row r="13914" spans="11:12">
      <c r="K13914" s="435">
        <v>43725</v>
      </c>
      <c r="L13914" t="s">
        <v>214</v>
      </c>
    </row>
    <row r="13915" spans="11:12">
      <c r="K13915" s="435">
        <v>43727</v>
      </c>
      <c r="L13915" t="s">
        <v>214</v>
      </c>
    </row>
    <row r="13916" spans="11:12">
      <c r="K13916" s="435">
        <v>43728</v>
      </c>
      <c r="L13916" t="s">
        <v>214</v>
      </c>
    </row>
    <row r="13917" spans="11:12">
      <c r="K13917" s="435">
        <v>43730</v>
      </c>
      <c r="L13917" t="s">
        <v>214</v>
      </c>
    </row>
    <row r="13918" spans="11:12">
      <c r="K13918" s="435">
        <v>43731</v>
      </c>
      <c r="L13918" t="s">
        <v>214</v>
      </c>
    </row>
    <row r="13919" spans="11:12">
      <c r="K13919" s="435">
        <v>43732</v>
      </c>
      <c r="L13919" t="s">
        <v>214</v>
      </c>
    </row>
    <row r="13920" spans="11:12">
      <c r="K13920" s="435">
        <v>43733</v>
      </c>
      <c r="L13920" t="s">
        <v>214</v>
      </c>
    </row>
    <row r="13921" spans="11:12">
      <c r="K13921" s="435">
        <v>43734</v>
      </c>
      <c r="L13921" t="s">
        <v>214</v>
      </c>
    </row>
    <row r="13922" spans="11:12">
      <c r="K13922" s="435">
        <v>43735</v>
      </c>
      <c r="L13922" t="s">
        <v>214</v>
      </c>
    </row>
    <row r="13923" spans="11:12">
      <c r="K13923" s="435">
        <v>43736</v>
      </c>
      <c r="L13923" t="s">
        <v>214</v>
      </c>
    </row>
    <row r="13924" spans="11:12">
      <c r="K13924" s="435">
        <v>43738</v>
      </c>
      <c r="L13924" t="s">
        <v>214</v>
      </c>
    </row>
    <row r="13925" spans="11:12">
      <c r="K13925" s="435">
        <v>43739</v>
      </c>
      <c r="L13925" t="s">
        <v>214</v>
      </c>
    </row>
    <row r="13926" spans="11:12">
      <c r="K13926" s="435">
        <v>43740</v>
      </c>
      <c r="L13926" t="s">
        <v>214</v>
      </c>
    </row>
    <row r="13927" spans="11:12">
      <c r="K13927" s="435">
        <v>43746</v>
      </c>
      <c r="L13927" t="s">
        <v>214</v>
      </c>
    </row>
    <row r="13928" spans="11:12">
      <c r="K13928" s="435">
        <v>43747</v>
      </c>
      <c r="L13928" t="s">
        <v>208</v>
      </c>
    </row>
    <row r="13929" spans="11:12">
      <c r="K13929" s="435">
        <v>43748</v>
      </c>
      <c r="L13929" t="s">
        <v>214</v>
      </c>
    </row>
    <row r="13930" spans="11:12">
      <c r="K13930" s="435">
        <v>43749</v>
      </c>
      <c r="L13930" t="s">
        <v>214</v>
      </c>
    </row>
    <row r="13931" spans="11:12">
      <c r="K13931" s="435">
        <v>43750</v>
      </c>
      <c r="L13931" t="s">
        <v>214</v>
      </c>
    </row>
    <row r="13932" spans="11:12">
      <c r="K13932" s="435">
        <v>43754</v>
      </c>
      <c r="L13932" t="s">
        <v>214</v>
      </c>
    </row>
    <row r="13933" spans="11:12">
      <c r="K13933" s="435">
        <v>43755</v>
      </c>
      <c r="L13933" t="s">
        <v>214</v>
      </c>
    </row>
    <row r="13934" spans="11:12">
      <c r="K13934" s="435">
        <v>43756</v>
      </c>
      <c r="L13934" t="s">
        <v>214</v>
      </c>
    </row>
    <row r="13935" spans="11:12">
      <c r="K13935" s="435">
        <v>43758</v>
      </c>
      <c r="L13935" t="s">
        <v>214</v>
      </c>
    </row>
    <row r="13936" spans="11:12">
      <c r="K13936" s="435">
        <v>43759</v>
      </c>
      <c r="L13936" t="s">
        <v>214</v>
      </c>
    </row>
    <row r="13937" spans="11:12">
      <c r="K13937" s="435">
        <v>43760</v>
      </c>
      <c r="L13937" t="s">
        <v>214</v>
      </c>
    </row>
    <row r="13938" spans="11:12">
      <c r="K13938" s="435">
        <v>43761</v>
      </c>
      <c r="L13938" t="s">
        <v>214</v>
      </c>
    </row>
    <row r="13939" spans="11:12">
      <c r="K13939" s="435">
        <v>43762</v>
      </c>
      <c r="L13939" t="s">
        <v>214</v>
      </c>
    </row>
    <row r="13940" spans="11:12">
      <c r="K13940" s="435">
        <v>43764</v>
      </c>
      <c r="L13940" t="s">
        <v>214</v>
      </c>
    </row>
    <row r="13941" spans="11:12">
      <c r="K13941" s="435">
        <v>43766</v>
      </c>
      <c r="L13941" t="s">
        <v>214</v>
      </c>
    </row>
    <row r="13942" spans="11:12">
      <c r="K13942" s="435">
        <v>43767</v>
      </c>
      <c r="L13942" t="s">
        <v>214</v>
      </c>
    </row>
    <row r="13943" spans="11:12">
      <c r="K13943" s="435">
        <v>43768</v>
      </c>
      <c r="L13943" t="s">
        <v>214</v>
      </c>
    </row>
    <row r="13944" spans="11:12">
      <c r="K13944" s="435">
        <v>43771</v>
      </c>
      <c r="L13944" t="s">
        <v>214</v>
      </c>
    </row>
    <row r="13945" spans="11:12">
      <c r="K13945" s="435">
        <v>43772</v>
      </c>
      <c r="L13945" t="s">
        <v>214</v>
      </c>
    </row>
    <row r="13946" spans="11:12">
      <c r="K13946" s="435">
        <v>43773</v>
      </c>
      <c r="L13946" t="s">
        <v>214</v>
      </c>
    </row>
    <row r="13947" spans="11:12">
      <c r="K13947" s="435">
        <v>43777</v>
      </c>
      <c r="L13947" t="s">
        <v>214</v>
      </c>
    </row>
    <row r="13948" spans="11:12">
      <c r="K13948" s="435">
        <v>43778</v>
      </c>
      <c r="L13948" t="s">
        <v>214</v>
      </c>
    </row>
    <row r="13949" spans="11:12">
      <c r="K13949" s="435">
        <v>43779</v>
      </c>
      <c r="L13949" t="s">
        <v>214</v>
      </c>
    </row>
    <row r="13950" spans="11:12">
      <c r="K13950" s="435">
        <v>43780</v>
      </c>
      <c r="L13950" t="s">
        <v>214</v>
      </c>
    </row>
    <row r="13951" spans="11:12">
      <c r="K13951" s="435">
        <v>43782</v>
      </c>
      <c r="L13951" t="s">
        <v>214</v>
      </c>
    </row>
    <row r="13952" spans="11:12">
      <c r="K13952" s="435">
        <v>43783</v>
      </c>
      <c r="L13952" t="s">
        <v>214</v>
      </c>
    </row>
    <row r="13953" spans="11:12">
      <c r="K13953" s="435">
        <v>43786</v>
      </c>
      <c r="L13953" t="s">
        <v>208</v>
      </c>
    </row>
    <row r="13954" spans="11:12">
      <c r="K13954" s="435">
        <v>43787</v>
      </c>
      <c r="L13954" t="s">
        <v>214</v>
      </c>
    </row>
    <row r="13955" spans="11:12">
      <c r="K13955" s="435">
        <v>43788</v>
      </c>
      <c r="L13955" t="s">
        <v>208</v>
      </c>
    </row>
    <row r="13956" spans="11:12">
      <c r="K13956" s="435">
        <v>43793</v>
      </c>
      <c r="L13956" t="s">
        <v>208</v>
      </c>
    </row>
    <row r="13957" spans="11:12">
      <c r="K13957" s="435">
        <v>43802</v>
      </c>
      <c r="L13957" t="s">
        <v>214</v>
      </c>
    </row>
    <row r="13958" spans="11:12">
      <c r="K13958" s="435">
        <v>43804</v>
      </c>
      <c r="L13958" t="s">
        <v>214</v>
      </c>
    </row>
    <row r="13959" spans="11:12">
      <c r="K13959" s="435">
        <v>43805</v>
      </c>
      <c r="L13959" t="s">
        <v>214</v>
      </c>
    </row>
    <row r="13960" spans="11:12">
      <c r="K13960" s="435">
        <v>43811</v>
      </c>
      <c r="L13960" t="s">
        <v>214</v>
      </c>
    </row>
    <row r="13961" spans="11:12">
      <c r="K13961" s="435">
        <v>43812</v>
      </c>
      <c r="L13961" t="s">
        <v>214</v>
      </c>
    </row>
    <row r="13962" spans="11:12">
      <c r="K13962" s="435">
        <v>43821</v>
      </c>
      <c r="L13962" t="s">
        <v>214</v>
      </c>
    </row>
    <row r="13963" spans="11:12">
      <c r="K13963" s="435">
        <v>43822</v>
      </c>
      <c r="L13963" t="s">
        <v>214</v>
      </c>
    </row>
    <row r="13964" spans="11:12">
      <c r="K13964" s="435">
        <v>43824</v>
      </c>
      <c r="L13964" t="s">
        <v>214</v>
      </c>
    </row>
    <row r="13965" spans="11:12">
      <c r="K13965" s="435">
        <v>43830</v>
      </c>
      <c r="L13965" t="s">
        <v>214</v>
      </c>
    </row>
    <row r="13966" spans="11:12">
      <c r="K13966" s="435">
        <v>43832</v>
      </c>
      <c r="L13966" t="s">
        <v>214</v>
      </c>
    </row>
    <row r="13967" spans="11:12">
      <c r="K13967" s="435">
        <v>43836</v>
      </c>
      <c r="L13967" t="s">
        <v>214</v>
      </c>
    </row>
    <row r="13968" spans="11:12">
      <c r="K13968" s="435">
        <v>43837</v>
      </c>
      <c r="L13968" t="s">
        <v>214</v>
      </c>
    </row>
    <row r="13969" spans="11:12">
      <c r="K13969" s="435">
        <v>43840</v>
      </c>
      <c r="L13969" t="s">
        <v>214</v>
      </c>
    </row>
    <row r="13970" spans="11:12">
      <c r="K13970" s="435">
        <v>43842</v>
      </c>
      <c r="L13970" t="s">
        <v>214</v>
      </c>
    </row>
    <row r="13971" spans="11:12">
      <c r="K13971" s="435">
        <v>43843</v>
      </c>
      <c r="L13971" t="s">
        <v>214</v>
      </c>
    </row>
    <row r="13972" spans="11:12">
      <c r="K13972" s="435">
        <v>43844</v>
      </c>
      <c r="L13972" t="s">
        <v>214</v>
      </c>
    </row>
    <row r="13973" spans="11:12">
      <c r="K13973" s="435">
        <v>43845</v>
      </c>
      <c r="L13973" t="s">
        <v>214</v>
      </c>
    </row>
    <row r="13974" spans="11:12">
      <c r="K13974" s="435">
        <v>43901</v>
      </c>
      <c r="L13974" t="s">
        <v>214</v>
      </c>
    </row>
    <row r="13975" spans="11:12">
      <c r="K13975" s="435">
        <v>43902</v>
      </c>
      <c r="L13975" t="s">
        <v>214</v>
      </c>
    </row>
    <row r="13976" spans="11:12">
      <c r="K13976" s="435">
        <v>43903</v>
      </c>
      <c r="L13976" t="s">
        <v>214</v>
      </c>
    </row>
    <row r="13977" spans="11:12">
      <c r="K13977" s="435">
        <v>43905</v>
      </c>
      <c r="L13977" t="s">
        <v>214</v>
      </c>
    </row>
    <row r="13978" spans="11:12">
      <c r="K13978" s="435">
        <v>43906</v>
      </c>
      <c r="L13978" t="s">
        <v>214</v>
      </c>
    </row>
    <row r="13979" spans="11:12">
      <c r="K13979" s="435">
        <v>43907</v>
      </c>
      <c r="L13979" t="s">
        <v>214</v>
      </c>
    </row>
    <row r="13980" spans="11:12">
      <c r="K13980" s="435">
        <v>43908</v>
      </c>
      <c r="L13980" t="s">
        <v>214</v>
      </c>
    </row>
    <row r="13981" spans="11:12">
      <c r="K13981" s="435">
        <v>43910</v>
      </c>
      <c r="L13981" t="s">
        <v>214</v>
      </c>
    </row>
    <row r="13982" spans="11:12">
      <c r="K13982" s="435">
        <v>43912</v>
      </c>
      <c r="L13982" t="s">
        <v>214</v>
      </c>
    </row>
    <row r="13983" spans="11:12">
      <c r="K13983" s="435">
        <v>43913</v>
      </c>
      <c r="L13983" t="s">
        <v>214</v>
      </c>
    </row>
    <row r="13984" spans="11:12">
      <c r="K13984" s="435">
        <v>43914</v>
      </c>
      <c r="L13984" t="s">
        <v>208</v>
      </c>
    </row>
    <row r="13985" spans="11:12">
      <c r="K13985" s="435">
        <v>43915</v>
      </c>
      <c r="L13985" t="s">
        <v>214</v>
      </c>
    </row>
    <row r="13986" spans="11:12">
      <c r="K13986" s="435">
        <v>43917</v>
      </c>
      <c r="L13986" t="s">
        <v>214</v>
      </c>
    </row>
    <row r="13987" spans="11:12">
      <c r="K13987" s="435">
        <v>43920</v>
      </c>
      <c r="L13987" t="s">
        <v>214</v>
      </c>
    </row>
    <row r="13988" spans="11:12">
      <c r="K13988" s="435">
        <v>43925</v>
      </c>
      <c r="L13988" t="s">
        <v>214</v>
      </c>
    </row>
    <row r="13989" spans="11:12">
      <c r="K13989" s="435">
        <v>43926</v>
      </c>
      <c r="L13989" t="s">
        <v>214</v>
      </c>
    </row>
    <row r="13990" spans="11:12">
      <c r="K13990" s="435">
        <v>43927</v>
      </c>
      <c r="L13990" t="s">
        <v>214</v>
      </c>
    </row>
    <row r="13991" spans="11:12">
      <c r="K13991" s="435">
        <v>43928</v>
      </c>
      <c r="L13991" t="s">
        <v>214</v>
      </c>
    </row>
    <row r="13992" spans="11:12">
      <c r="K13992" s="435">
        <v>43930</v>
      </c>
      <c r="L13992" t="s">
        <v>214</v>
      </c>
    </row>
    <row r="13993" spans="11:12">
      <c r="K13993" s="435">
        <v>43931</v>
      </c>
      <c r="L13993" t="s">
        <v>208</v>
      </c>
    </row>
    <row r="13994" spans="11:12">
      <c r="K13994" s="435">
        <v>43932</v>
      </c>
      <c r="L13994" t="s">
        <v>214</v>
      </c>
    </row>
    <row r="13995" spans="11:12">
      <c r="K13995" s="435">
        <v>43933</v>
      </c>
      <c r="L13995" t="s">
        <v>214</v>
      </c>
    </row>
    <row r="13996" spans="11:12">
      <c r="K13996" s="435">
        <v>43934</v>
      </c>
      <c r="L13996" t="s">
        <v>214</v>
      </c>
    </row>
    <row r="13997" spans="11:12">
      <c r="K13997" s="435">
        <v>43935</v>
      </c>
      <c r="L13997" t="s">
        <v>214</v>
      </c>
    </row>
    <row r="13998" spans="11:12">
      <c r="K13998" s="435">
        <v>43938</v>
      </c>
      <c r="L13998" t="s">
        <v>214</v>
      </c>
    </row>
    <row r="13999" spans="11:12">
      <c r="K13999" s="435">
        <v>43939</v>
      </c>
      <c r="L13999" t="s">
        <v>214</v>
      </c>
    </row>
    <row r="14000" spans="11:12">
      <c r="K14000" s="435">
        <v>43940</v>
      </c>
      <c r="L14000" t="s">
        <v>214</v>
      </c>
    </row>
    <row r="14001" spans="11:12">
      <c r="K14001" s="435">
        <v>43942</v>
      </c>
      <c r="L14001" t="s">
        <v>214</v>
      </c>
    </row>
    <row r="14002" spans="11:12">
      <c r="K14002" s="435">
        <v>43943</v>
      </c>
      <c r="L14002" t="s">
        <v>214</v>
      </c>
    </row>
    <row r="14003" spans="11:12">
      <c r="K14003" s="435">
        <v>43944</v>
      </c>
      <c r="L14003" t="s">
        <v>214</v>
      </c>
    </row>
    <row r="14004" spans="11:12">
      <c r="K14004" s="435">
        <v>43945</v>
      </c>
      <c r="L14004" t="s">
        <v>214</v>
      </c>
    </row>
    <row r="14005" spans="11:12">
      <c r="K14005" s="435">
        <v>43946</v>
      </c>
      <c r="L14005" t="s">
        <v>214</v>
      </c>
    </row>
    <row r="14006" spans="11:12">
      <c r="K14006" s="435">
        <v>43947</v>
      </c>
      <c r="L14006" t="s">
        <v>214</v>
      </c>
    </row>
    <row r="14007" spans="11:12">
      <c r="K14007" s="435">
        <v>43948</v>
      </c>
      <c r="L14007" t="s">
        <v>214</v>
      </c>
    </row>
    <row r="14008" spans="11:12">
      <c r="K14008" s="435">
        <v>43950</v>
      </c>
      <c r="L14008" t="s">
        <v>214</v>
      </c>
    </row>
    <row r="14009" spans="11:12">
      <c r="K14009" s="435">
        <v>43951</v>
      </c>
      <c r="L14009" t="s">
        <v>214</v>
      </c>
    </row>
    <row r="14010" spans="11:12">
      <c r="K14010" s="435">
        <v>43952</v>
      </c>
      <c r="L14010" t="s">
        <v>214</v>
      </c>
    </row>
    <row r="14011" spans="11:12">
      <c r="K14011" s="435">
        <v>43953</v>
      </c>
      <c r="L14011" t="s">
        <v>214</v>
      </c>
    </row>
    <row r="14012" spans="11:12">
      <c r="K14012" s="435">
        <v>43961</v>
      </c>
      <c r="L14012" t="s">
        <v>214</v>
      </c>
    </row>
    <row r="14013" spans="11:12">
      <c r="K14013" s="435">
        <v>43962</v>
      </c>
      <c r="L14013" t="s">
        <v>214</v>
      </c>
    </row>
    <row r="14014" spans="11:12">
      <c r="K14014" s="435">
        <v>43963</v>
      </c>
      <c r="L14014" t="s">
        <v>214</v>
      </c>
    </row>
    <row r="14015" spans="11:12">
      <c r="K14015" s="435">
        <v>43964</v>
      </c>
      <c r="L14015" t="s">
        <v>214</v>
      </c>
    </row>
    <row r="14016" spans="11:12">
      <c r="K14016" s="435">
        <v>43967</v>
      </c>
      <c r="L14016" t="s">
        <v>214</v>
      </c>
    </row>
    <row r="14017" spans="11:12">
      <c r="K14017" s="435">
        <v>43968</v>
      </c>
      <c r="L14017" t="s">
        <v>214</v>
      </c>
    </row>
    <row r="14018" spans="11:12">
      <c r="K14018" s="435">
        <v>43970</v>
      </c>
      <c r="L14018" t="s">
        <v>214</v>
      </c>
    </row>
    <row r="14019" spans="11:12">
      <c r="K14019" s="435">
        <v>43971</v>
      </c>
      <c r="L14019" t="s">
        <v>214</v>
      </c>
    </row>
    <row r="14020" spans="11:12">
      <c r="K14020" s="435">
        <v>43972</v>
      </c>
      <c r="L14020" t="s">
        <v>214</v>
      </c>
    </row>
    <row r="14021" spans="11:12">
      <c r="K14021" s="435">
        <v>43973</v>
      </c>
      <c r="L14021" t="s">
        <v>214</v>
      </c>
    </row>
    <row r="14022" spans="11:12">
      <c r="K14022" s="435">
        <v>43974</v>
      </c>
      <c r="L14022" t="s">
        <v>214</v>
      </c>
    </row>
    <row r="14023" spans="11:12">
      <c r="K14023" s="435">
        <v>43976</v>
      </c>
      <c r="L14023" t="s">
        <v>214</v>
      </c>
    </row>
    <row r="14024" spans="11:12">
      <c r="K14024" s="435">
        <v>43977</v>
      </c>
      <c r="L14024" t="s">
        <v>214</v>
      </c>
    </row>
    <row r="14025" spans="11:12">
      <c r="K14025" s="435">
        <v>43983</v>
      </c>
      <c r="L14025" t="s">
        <v>214</v>
      </c>
    </row>
    <row r="14026" spans="11:12">
      <c r="K14026" s="435">
        <v>43985</v>
      </c>
      <c r="L14026" t="s">
        <v>214</v>
      </c>
    </row>
    <row r="14027" spans="11:12">
      <c r="K14027" s="435">
        <v>43986</v>
      </c>
      <c r="L14027" t="s">
        <v>214</v>
      </c>
    </row>
    <row r="14028" spans="11:12">
      <c r="K14028" s="435">
        <v>43988</v>
      </c>
      <c r="L14028" t="s">
        <v>214</v>
      </c>
    </row>
    <row r="14029" spans="11:12">
      <c r="K14029" s="435">
        <v>44001</v>
      </c>
      <c r="L14029" t="s">
        <v>214</v>
      </c>
    </row>
    <row r="14030" spans="11:12">
      <c r="K14030" s="435">
        <v>44003</v>
      </c>
      <c r="L14030" t="s">
        <v>214</v>
      </c>
    </row>
    <row r="14031" spans="11:12">
      <c r="K14031" s="435">
        <v>44004</v>
      </c>
      <c r="L14031" t="s">
        <v>214</v>
      </c>
    </row>
    <row r="14032" spans="11:12">
      <c r="K14032" s="435">
        <v>44010</v>
      </c>
      <c r="L14032" t="s">
        <v>214</v>
      </c>
    </row>
    <row r="14033" spans="11:12">
      <c r="K14033" s="435">
        <v>44011</v>
      </c>
      <c r="L14033" t="s">
        <v>214</v>
      </c>
    </row>
    <row r="14034" spans="11:12">
      <c r="K14034" s="435">
        <v>44012</v>
      </c>
      <c r="L14034" t="s">
        <v>214</v>
      </c>
    </row>
    <row r="14035" spans="11:12">
      <c r="K14035" s="435">
        <v>44017</v>
      </c>
      <c r="L14035" t="s">
        <v>214</v>
      </c>
    </row>
    <row r="14036" spans="11:12">
      <c r="K14036" s="435">
        <v>44021</v>
      </c>
      <c r="L14036" t="s">
        <v>214</v>
      </c>
    </row>
    <row r="14037" spans="11:12">
      <c r="K14037" s="435">
        <v>44022</v>
      </c>
      <c r="L14037" t="s">
        <v>214</v>
      </c>
    </row>
    <row r="14038" spans="11:12">
      <c r="K14038" s="435">
        <v>44023</v>
      </c>
      <c r="L14038" t="s">
        <v>214</v>
      </c>
    </row>
    <row r="14039" spans="11:12">
      <c r="K14039" s="435">
        <v>44024</v>
      </c>
      <c r="L14039" t="s">
        <v>214</v>
      </c>
    </row>
    <row r="14040" spans="11:12">
      <c r="K14040" s="435">
        <v>44026</v>
      </c>
      <c r="L14040" t="s">
        <v>214</v>
      </c>
    </row>
    <row r="14041" spans="11:12">
      <c r="K14041" s="435">
        <v>44028</v>
      </c>
      <c r="L14041" t="s">
        <v>214</v>
      </c>
    </row>
    <row r="14042" spans="11:12">
      <c r="K14042" s="435">
        <v>44030</v>
      </c>
      <c r="L14042" t="s">
        <v>214</v>
      </c>
    </row>
    <row r="14043" spans="11:12">
      <c r="K14043" s="435">
        <v>44032</v>
      </c>
      <c r="L14043" t="s">
        <v>214</v>
      </c>
    </row>
    <row r="14044" spans="11:12">
      <c r="K14044" s="435">
        <v>44035</v>
      </c>
      <c r="L14044" t="s">
        <v>214</v>
      </c>
    </row>
    <row r="14045" spans="11:12">
      <c r="K14045" s="435">
        <v>44039</v>
      </c>
      <c r="L14045" t="s">
        <v>214</v>
      </c>
    </row>
    <row r="14046" spans="11:12">
      <c r="K14046" s="435">
        <v>44040</v>
      </c>
      <c r="L14046" t="s">
        <v>214</v>
      </c>
    </row>
    <row r="14047" spans="11:12">
      <c r="K14047" s="435">
        <v>44041</v>
      </c>
      <c r="L14047" t="s">
        <v>214</v>
      </c>
    </row>
    <row r="14048" spans="11:12">
      <c r="K14048" s="435">
        <v>44044</v>
      </c>
      <c r="L14048" t="s">
        <v>214</v>
      </c>
    </row>
    <row r="14049" spans="11:12">
      <c r="K14049" s="435">
        <v>44045</v>
      </c>
      <c r="L14049" t="s">
        <v>214</v>
      </c>
    </row>
    <row r="14050" spans="11:12">
      <c r="K14050" s="435">
        <v>44046</v>
      </c>
      <c r="L14050" t="s">
        <v>214</v>
      </c>
    </row>
    <row r="14051" spans="11:12">
      <c r="K14051" s="435">
        <v>44047</v>
      </c>
      <c r="L14051" t="s">
        <v>214</v>
      </c>
    </row>
    <row r="14052" spans="11:12">
      <c r="K14052" s="435">
        <v>44048</v>
      </c>
      <c r="L14052" t="s">
        <v>214</v>
      </c>
    </row>
    <row r="14053" spans="11:12">
      <c r="K14053" s="435">
        <v>44049</v>
      </c>
      <c r="L14053" t="s">
        <v>214</v>
      </c>
    </row>
    <row r="14054" spans="11:12">
      <c r="K14054" s="435">
        <v>44050</v>
      </c>
      <c r="L14054" t="s">
        <v>214</v>
      </c>
    </row>
    <row r="14055" spans="11:12">
      <c r="K14055" s="435">
        <v>44052</v>
      </c>
      <c r="L14055" t="s">
        <v>214</v>
      </c>
    </row>
    <row r="14056" spans="11:12">
      <c r="K14056" s="435">
        <v>44053</v>
      </c>
      <c r="L14056" t="s">
        <v>214</v>
      </c>
    </row>
    <row r="14057" spans="11:12">
      <c r="K14057" s="435">
        <v>44054</v>
      </c>
      <c r="L14057" t="s">
        <v>214</v>
      </c>
    </row>
    <row r="14058" spans="11:12">
      <c r="K14058" s="435">
        <v>44055</v>
      </c>
      <c r="L14058" t="s">
        <v>214</v>
      </c>
    </row>
    <row r="14059" spans="11:12">
      <c r="K14059" s="435">
        <v>44056</v>
      </c>
      <c r="L14059" t="s">
        <v>214</v>
      </c>
    </row>
    <row r="14060" spans="11:12">
      <c r="K14060" s="435">
        <v>44057</v>
      </c>
      <c r="L14060" t="s">
        <v>214</v>
      </c>
    </row>
    <row r="14061" spans="11:12">
      <c r="K14061" s="435">
        <v>44060</v>
      </c>
      <c r="L14061" t="s">
        <v>214</v>
      </c>
    </row>
    <row r="14062" spans="11:12">
      <c r="K14062" s="435">
        <v>44062</v>
      </c>
      <c r="L14062" t="s">
        <v>214</v>
      </c>
    </row>
    <row r="14063" spans="11:12">
      <c r="K14063" s="435">
        <v>44064</v>
      </c>
      <c r="L14063" t="s">
        <v>214</v>
      </c>
    </row>
    <row r="14064" spans="11:12">
      <c r="K14064" s="435">
        <v>44065</v>
      </c>
      <c r="L14064" t="s">
        <v>214</v>
      </c>
    </row>
    <row r="14065" spans="11:12">
      <c r="K14065" s="435">
        <v>44067</v>
      </c>
      <c r="L14065" t="s">
        <v>214</v>
      </c>
    </row>
    <row r="14066" spans="11:12">
      <c r="K14066" s="435">
        <v>44070</v>
      </c>
      <c r="L14066" t="s">
        <v>214</v>
      </c>
    </row>
    <row r="14067" spans="11:12">
      <c r="K14067" s="435">
        <v>44072</v>
      </c>
      <c r="L14067" t="s">
        <v>214</v>
      </c>
    </row>
    <row r="14068" spans="11:12">
      <c r="K14068" s="435">
        <v>44074</v>
      </c>
      <c r="L14068" t="s">
        <v>214</v>
      </c>
    </row>
    <row r="14069" spans="11:12">
      <c r="K14069" s="435">
        <v>44076</v>
      </c>
      <c r="L14069" t="s">
        <v>214</v>
      </c>
    </row>
    <row r="14070" spans="11:12">
      <c r="K14070" s="435">
        <v>44077</v>
      </c>
      <c r="L14070" t="s">
        <v>214</v>
      </c>
    </row>
    <row r="14071" spans="11:12">
      <c r="K14071" s="435">
        <v>44080</v>
      </c>
      <c r="L14071" t="s">
        <v>214</v>
      </c>
    </row>
    <row r="14072" spans="11:12">
      <c r="K14072" s="435">
        <v>44081</v>
      </c>
      <c r="L14072" t="s">
        <v>214</v>
      </c>
    </row>
    <row r="14073" spans="11:12">
      <c r="K14073" s="435">
        <v>44082</v>
      </c>
      <c r="L14073" t="s">
        <v>214</v>
      </c>
    </row>
    <row r="14074" spans="11:12">
      <c r="K14074" s="435">
        <v>44084</v>
      </c>
      <c r="L14074" t="s">
        <v>214</v>
      </c>
    </row>
    <row r="14075" spans="11:12">
      <c r="K14075" s="435">
        <v>44085</v>
      </c>
      <c r="L14075" t="s">
        <v>214</v>
      </c>
    </row>
    <row r="14076" spans="11:12">
      <c r="K14076" s="435">
        <v>44086</v>
      </c>
      <c r="L14076" t="s">
        <v>214</v>
      </c>
    </row>
    <row r="14077" spans="11:12">
      <c r="K14077" s="435">
        <v>44087</v>
      </c>
      <c r="L14077" t="s">
        <v>214</v>
      </c>
    </row>
    <row r="14078" spans="11:12">
      <c r="K14078" s="435">
        <v>44089</v>
      </c>
      <c r="L14078" t="s">
        <v>214</v>
      </c>
    </row>
    <row r="14079" spans="11:12">
      <c r="K14079" s="435">
        <v>44090</v>
      </c>
      <c r="L14079" t="s">
        <v>214</v>
      </c>
    </row>
    <row r="14080" spans="11:12">
      <c r="K14080" s="435">
        <v>44092</v>
      </c>
      <c r="L14080" t="s">
        <v>214</v>
      </c>
    </row>
    <row r="14081" spans="11:12">
      <c r="K14081" s="435">
        <v>44093</v>
      </c>
      <c r="L14081" t="s">
        <v>214</v>
      </c>
    </row>
    <row r="14082" spans="11:12">
      <c r="K14082" s="435">
        <v>44094</v>
      </c>
      <c r="L14082" t="s">
        <v>214</v>
      </c>
    </row>
    <row r="14083" spans="11:12">
      <c r="K14083" s="435">
        <v>44095</v>
      </c>
      <c r="L14083" t="s">
        <v>214</v>
      </c>
    </row>
    <row r="14084" spans="11:12">
      <c r="K14084" s="435">
        <v>44099</v>
      </c>
      <c r="L14084" t="s">
        <v>214</v>
      </c>
    </row>
    <row r="14085" spans="11:12">
      <c r="K14085" s="435">
        <v>44101</v>
      </c>
      <c r="L14085" t="s">
        <v>214</v>
      </c>
    </row>
    <row r="14086" spans="11:12">
      <c r="K14086" s="435">
        <v>44102</v>
      </c>
      <c r="L14086" t="s">
        <v>214</v>
      </c>
    </row>
    <row r="14087" spans="11:12">
      <c r="K14087" s="435">
        <v>44103</v>
      </c>
      <c r="L14087" t="s">
        <v>214</v>
      </c>
    </row>
    <row r="14088" spans="11:12">
      <c r="K14088" s="435">
        <v>44104</v>
      </c>
      <c r="L14088" t="s">
        <v>214</v>
      </c>
    </row>
    <row r="14089" spans="11:12">
      <c r="K14089" s="435">
        <v>44105</v>
      </c>
      <c r="L14089" t="s">
        <v>214</v>
      </c>
    </row>
    <row r="14090" spans="11:12">
      <c r="K14090" s="435">
        <v>44106</v>
      </c>
      <c r="L14090" t="s">
        <v>214</v>
      </c>
    </row>
    <row r="14091" spans="11:12">
      <c r="K14091" s="435">
        <v>44107</v>
      </c>
      <c r="L14091" t="s">
        <v>214</v>
      </c>
    </row>
    <row r="14092" spans="11:12">
      <c r="K14092" s="435">
        <v>44108</v>
      </c>
      <c r="L14092" t="s">
        <v>214</v>
      </c>
    </row>
    <row r="14093" spans="11:12">
      <c r="K14093" s="435">
        <v>44109</v>
      </c>
      <c r="L14093" t="s">
        <v>214</v>
      </c>
    </row>
    <row r="14094" spans="11:12">
      <c r="K14094" s="435">
        <v>44110</v>
      </c>
      <c r="L14094" t="s">
        <v>214</v>
      </c>
    </row>
    <row r="14095" spans="11:12">
      <c r="K14095" s="435">
        <v>44111</v>
      </c>
      <c r="L14095" t="s">
        <v>214</v>
      </c>
    </row>
    <row r="14096" spans="11:12">
      <c r="K14096" s="435">
        <v>44112</v>
      </c>
      <c r="L14096" t="s">
        <v>214</v>
      </c>
    </row>
    <row r="14097" spans="11:12">
      <c r="K14097" s="435">
        <v>44113</v>
      </c>
      <c r="L14097" t="s">
        <v>214</v>
      </c>
    </row>
    <row r="14098" spans="11:12">
      <c r="K14098" s="435">
        <v>44114</v>
      </c>
      <c r="L14098" t="s">
        <v>214</v>
      </c>
    </row>
    <row r="14099" spans="11:12">
      <c r="K14099" s="435">
        <v>44115</v>
      </c>
      <c r="L14099" t="s">
        <v>214</v>
      </c>
    </row>
    <row r="14100" spans="11:12">
      <c r="K14100" s="435">
        <v>44116</v>
      </c>
      <c r="L14100" t="s">
        <v>214</v>
      </c>
    </row>
    <row r="14101" spans="11:12">
      <c r="K14101" s="435">
        <v>44117</v>
      </c>
      <c r="L14101" t="s">
        <v>214</v>
      </c>
    </row>
    <row r="14102" spans="11:12">
      <c r="K14102" s="435">
        <v>44118</v>
      </c>
      <c r="L14102" t="s">
        <v>214</v>
      </c>
    </row>
    <row r="14103" spans="11:12">
      <c r="K14103" s="435">
        <v>44119</v>
      </c>
      <c r="L14103" t="s">
        <v>214</v>
      </c>
    </row>
    <row r="14104" spans="11:12">
      <c r="K14104" s="435">
        <v>44120</v>
      </c>
      <c r="L14104" t="s">
        <v>214</v>
      </c>
    </row>
    <row r="14105" spans="11:12">
      <c r="K14105" s="435">
        <v>44121</v>
      </c>
      <c r="L14105" t="s">
        <v>214</v>
      </c>
    </row>
    <row r="14106" spans="11:12">
      <c r="K14106" s="435">
        <v>44122</v>
      </c>
      <c r="L14106" t="s">
        <v>214</v>
      </c>
    </row>
    <row r="14107" spans="11:12">
      <c r="K14107" s="435">
        <v>44123</v>
      </c>
      <c r="L14107" t="s">
        <v>214</v>
      </c>
    </row>
    <row r="14108" spans="11:12">
      <c r="K14108" s="435">
        <v>44124</v>
      </c>
      <c r="L14108" t="s">
        <v>214</v>
      </c>
    </row>
    <row r="14109" spans="11:12">
      <c r="K14109" s="435">
        <v>44125</v>
      </c>
      <c r="L14109" t="s">
        <v>214</v>
      </c>
    </row>
    <row r="14110" spans="11:12">
      <c r="K14110" s="435">
        <v>44126</v>
      </c>
      <c r="L14110" t="s">
        <v>214</v>
      </c>
    </row>
    <row r="14111" spans="11:12">
      <c r="K14111" s="435">
        <v>44127</v>
      </c>
      <c r="L14111" t="s">
        <v>214</v>
      </c>
    </row>
    <row r="14112" spans="11:12">
      <c r="K14112" s="435">
        <v>44128</v>
      </c>
      <c r="L14112" t="s">
        <v>214</v>
      </c>
    </row>
    <row r="14113" spans="11:12">
      <c r="K14113" s="435">
        <v>44129</v>
      </c>
      <c r="L14113" t="s">
        <v>214</v>
      </c>
    </row>
    <row r="14114" spans="11:12">
      <c r="K14114" s="435">
        <v>44130</v>
      </c>
      <c r="L14114" t="s">
        <v>214</v>
      </c>
    </row>
    <row r="14115" spans="11:12">
      <c r="K14115" s="435">
        <v>44131</v>
      </c>
      <c r="L14115" t="s">
        <v>214</v>
      </c>
    </row>
    <row r="14116" spans="11:12">
      <c r="K14116" s="435">
        <v>44132</v>
      </c>
      <c r="L14116" t="s">
        <v>214</v>
      </c>
    </row>
    <row r="14117" spans="11:12">
      <c r="K14117" s="435">
        <v>44133</v>
      </c>
      <c r="L14117" t="s">
        <v>214</v>
      </c>
    </row>
    <row r="14118" spans="11:12">
      <c r="K14118" s="435">
        <v>44134</v>
      </c>
      <c r="L14118" t="s">
        <v>214</v>
      </c>
    </row>
    <row r="14119" spans="11:12">
      <c r="K14119" s="435">
        <v>44135</v>
      </c>
      <c r="L14119" t="s">
        <v>214</v>
      </c>
    </row>
    <row r="14120" spans="11:12">
      <c r="K14120" s="435">
        <v>44136</v>
      </c>
      <c r="L14120" t="s">
        <v>214</v>
      </c>
    </row>
    <row r="14121" spans="11:12">
      <c r="K14121" s="435">
        <v>44137</v>
      </c>
      <c r="L14121" t="s">
        <v>214</v>
      </c>
    </row>
    <row r="14122" spans="11:12">
      <c r="K14122" s="435">
        <v>44138</v>
      </c>
      <c r="L14122" t="s">
        <v>214</v>
      </c>
    </row>
    <row r="14123" spans="11:12">
      <c r="K14123" s="435">
        <v>44139</v>
      </c>
      <c r="L14123" t="s">
        <v>214</v>
      </c>
    </row>
    <row r="14124" spans="11:12">
      <c r="K14124" s="435">
        <v>44140</v>
      </c>
      <c r="L14124" t="s">
        <v>214</v>
      </c>
    </row>
    <row r="14125" spans="11:12">
      <c r="K14125" s="435">
        <v>44141</v>
      </c>
      <c r="L14125" t="s">
        <v>214</v>
      </c>
    </row>
    <row r="14126" spans="11:12">
      <c r="K14126" s="435">
        <v>44142</v>
      </c>
      <c r="L14126" t="s">
        <v>214</v>
      </c>
    </row>
    <row r="14127" spans="11:12">
      <c r="K14127" s="435">
        <v>44143</v>
      </c>
      <c r="L14127" t="s">
        <v>214</v>
      </c>
    </row>
    <row r="14128" spans="11:12">
      <c r="K14128" s="435">
        <v>44144</v>
      </c>
      <c r="L14128" t="s">
        <v>214</v>
      </c>
    </row>
    <row r="14129" spans="11:12">
      <c r="K14129" s="435">
        <v>44145</v>
      </c>
      <c r="L14129" t="s">
        <v>214</v>
      </c>
    </row>
    <row r="14130" spans="11:12">
      <c r="K14130" s="435">
        <v>44146</v>
      </c>
      <c r="L14130" t="s">
        <v>214</v>
      </c>
    </row>
    <row r="14131" spans="11:12">
      <c r="K14131" s="435">
        <v>44147</v>
      </c>
      <c r="L14131" t="s">
        <v>214</v>
      </c>
    </row>
    <row r="14132" spans="11:12">
      <c r="K14132" s="435">
        <v>44149</v>
      </c>
      <c r="L14132" t="s">
        <v>214</v>
      </c>
    </row>
    <row r="14133" spans="11:12">
      <c r="K14133" s="435">
        <v>44201</v>
      </c>
      <c r="L14133" t="s">
        <v>214</v>
      </c>
    </row>
    <row r="14134" spans="11:12">
      <c r="K14134" s="435">
        <v>44202</v>
      </c>
      <c r="L14134" t="s">
        <v>214</v>
      </c>
    </row>
    <row r="14135" spans="11:12">
      <c r="K14135" s="435">
        <v>44203</v>
      </c>
      <c r="L14135" t="s">
        <v>214</v>
      </c>
    </row>
    <row r="14136" spans="11:12">
      <c r="K14136" s="435">
        <v>44212</v>
      </c>
      <c r="L14136" t="s">
        <v>214</v>
      </c>
    </row>
    <row r="14137" spans="11:12">
      <c r="K14137" s="435">
        <v>44214</v>
      </c>
      <c r="L14137" t="s">
        <v>214</v>
      </c>
    </row>
    <row r="14138" spans="11:12">
      <c r="K14138" s="435">
        <v>44215</v>
      </c>
      <c r="L14138" t="s">
        <v>214</v>
      </c>
    </row>
    <row r="14139" spans="11:12">
      <c r="K14139" s="435">
        <v>44216</v>
      </c>
      <c r="L14139" t="s">
        <v>214</v>
      </c>
    </row>
    <row r="14140" spans="11:12">
      <c r="K14140" s="435">
        <v>44217</v>
      </c>
      <c r="L14140" t="s">
        <v>214</v>
      </c>
    </row>
    <row r="14141" spans="11:12">
      <c r="K14141" s="435">
        <v>44221</v>
      </c>
      <c r="L14141" t="s">
        <v>214</v>
      </c>
    </row>
    <row r="14142" spans="11:12">
      <c r="K14142" s="435">
        <v>44223</v>
      </c>
      <c r="L14142" t="s">
        <v>214</v>
      </c>
    </row>
    <row r="14143" spans="11:12">
      <c r="K14143" s="435">
        <v>44224</v>
      </c>
      <c r="L14143" t="s">
        <v>214</v>
      </c>
    </row>
    <row r="14144" spans="11:12">
      <c r="K14144" s="435">
        <v>44230</v>
      </c>
      <c r="L14144" t="s">
        <v>214</v>
      </c>
    </row>
    <row r="14145" spans="11:12">
      <c r="K14145" s="435">
        <v>44231</v>
      </c>
      <c r="L14145" t="s">
        <v>214</v>
      </c>
    </row>
    <row r="14146" spans="11:12">
      <c r="K14146" s="435">
        <v>44233</v>
      </c>
      <c r="L14146" t="s">
        <v>214</v>
      </c>
    </row>
    <row r="14147" spans="11:12">
      <c r="K14147" s="435">
        <v>44234</v>
      </c>
      <c r="L14147" t="s">
        <v>214</v>
      </c>
    </row>
    <row r="14148" spans="11:12">
      <c r="K14148" s="435">
        <v>44235</v>
      </c>
      <c r="L14148" t="s">
        <v>214</v>
      </c>
    </row>
    <row r="14149" spans="11:12">
      <c r="K14149" s="435">
        <v>44236</v>
      </c>
      <c r="L14149" t="s">
        <v>214</v>
      </c>
    </row>
    <row r="14150" spans="11:12">
      <c r="K14150" s="435">
        <v>44240</v>
      </c>
      <c r="L14150" t="s">
        <v>214</v>
      </c>
    </row>
    <row r="14151" spans="11:12">
      <c r="K14151" s="435">
        <v>44241</v>
      </c>
      <c r="L14151" t="s">
        <v>214</v>
      </c>
    </row>
    <row r="14152" spans="11:12">
      <c r="K14152" s="435">
        <v>44243</v>
      </c>
      <c r="L14152" t="s">
        <v>214</v>
      </c>
    </row>
    <row r="14153" spans="11:12">
      <c r="K14153" s="435">
        <v>44250</v>
      </c>
      <c r="L14153" t="s">
        <v>214</v>
      </c>
    </row>
    <row r="14154" spans="11:12">
      <c r="K14154" s="435">
        <v>44251</v>
      </c>
      <c r="L14154" t="s">
        <v>214</v>
      </c>
    </row>
    <row r="14155" spans="11:12">
      <c r="K14155" s="435">
        <v>44253</v>
      </c>
      <c r="L14155" t="s">
        <v>214</v>
      </c>
    </row>
    <row r="14156" spans="11:12">
      <c r="K14156" s="435">
        <v>44254</v>
      </c>
      <c r="L14156" t="s">
        <v>214</v>
      </c>
    </row>
    <row r="14157" spans="11:12">
      <c r="K14157" s="435">
        <v>44255</v>
      </c>
      <c r="L14157" t="s">
        <v>214</v>
      </c>
    </row>
    <row r="14158" spans="11:12">
      <c r="K14158" s="435">
        <v>44256</v>
      </c>
      <c r="L14158" t="s">
        <v>214</v>
      </c>
    </row>
    <row r="14159" spans="11:12">
      <c r="K14159" s="435">
        <v>44260</v>
      </c>
      <c r="L14159" t="s">
        <v>214</v>
      </c>
    </row>
    <row r="14160" spans="11:12">
      <c r="K14160" s="435">
        <v>44262</v>
      </c>
      <c r="L14160" t="s">
        <v>214</v>
      </c>
    </row>
    <row r="14161" spans="11:12">
      <c r="K14161" s="435">
        <v>44264</v>
      </c>
      <c r="L14161" t="s">
        <v>214</v>
      </c>
    </row>
    <row r="14162" spans="11:12">
      <c r="K14162" s="435">
        <v>44265</v>
      </c>
      <c r="L14162" t="s">
        <v>214</v>
      </c>
    </row>
    <row r="14163" spans="11:12">
      <c r="K14163" s="435">
        <v>44266</v>
      </c>
      <c r="L14163" t="s">
        <v>214</v>
      </c>
    </row>
    <row r="14164" spans="11:12">
      <c r="K14164" s="435">
        <v>44270</v>
      </c>
      <c r="L14164" t="s">
        <v>214</v>
      </c>
    </row>
    <row r="14165" spans="11:12">
      <c r="K14165" s="435">
        <v>44272</v>
      </c>
      <c r="L14165" t="s">
        <v>214</v>
      </c>
    </row>
    <row r="14166" spans="11:12">
      <c r="K14166" s="435">
        <v>44273</v>
      </c>
      <c r="L14166" t="s">
        <v>214</v>
      </c>
    </row>
    <row r="14167" spans="11:12">
      <c r="K14167" s="435">
        <v>44274</v>
      </c>
      <c r="L14167" t="s">
        <v>214</v>
      </c>
    </row>
    <row r="14168" spans="11:12">
      <c r="K14168" s="435">
        <v>44275</v>
      </c>
      <c r="L14168" t="s">
        <v>214</v>
      </c>
    </row>
    <row r="14169" spans="11:12">
      <c r="K14169" s="435">
        <v>44276</v>
      </c>
      <c r="L14169" t="s">
        <v>214</v>
      </c>
    </row>
    <row r="14170" spans="11:12">
      <c r="K14170" s="435">
        <v>44278</v>
      </c>
      <c r="L14170" t="s">
        <v>214</v>
      </c>
    </row>
    <row r="14171" spans="11:12">
      <c r="K14171" s="435">
        <v>44280</v>
      </c>
      <c r="L14171" t="s">
        <v>214</v>
      </c>
    </row>
    <row r="14172" spans="11:12">
      <c r="K14172" s="435">
        <v>44281</v>
      </c>
      <c r="L14172" t="s">
        <v>214</v>
      </c>
    </row>
    <row r="14173" spans="11:12">
      <c r="K14173" s="435">
        <v>44285</v>
      </c>
      <c r="L14173" t="s">
        <v>214</v>
      </c>
    </row>
    <row r="14174" spans="11:12">
      <c r="K14174" s="435">
        <v>44286</v>
      </c>
      <c r="L14174" t="s">
        <v>214</v>
      </c>
    </row>
    <row r="14175" spans="11:12">
      <c r="K14175" s="435">
        <v>44287</v>
      </c>
      <c r="L14175" t="s">
        <v>214</v>
      </c>
    </row>
    <row r="14176" spans="11:12">
      <c r="K14176" s="435">
        <v>44288</v>
      </c>
      <c r="L14176" t="s">
        <v>214</v>
      </c>
    </row>
    <row r="14177" spans="11:12">
      <c r="K14177" s="435">
        <v>44301</v>
      </c>
      <c r="L14177" t="s">
        <v>214</v>
      </c>
    </row>
    <row r="14178" spans="11:12">
      <c r="K14178" s="435">
        <v>44302</v>
      </c>
      <c r="L14178" t="s">
        <v>214</v>
      </c>
    </row>
    <row r="14179" spans="11:12">
      <c r="K14179" s="435">
        <v>44303</v>
      </c>
      <c r="L14179" t="s">
        <v>214</v>
      </c>
    </row>
    <row r="14180" spans="11:12">
      <c r="K14180" s="435">
        <v>44304</v>
      </c>
      <c r="L14180" t="s">
        <v>214</v>
      </c>
    </row>
    <row r="14181" spans="11:12">
      <c r="K14181" s="435">
        <v>44305</v>
      </c>
      <c r="L14181" t="s">
        <v>214</v>
      </c>
    </row>
    <row r="14182" spans="11:12">
      <c r="K14182" s="435">
        <v>44306</v>
      </c>
      <c r="L14182" t="s">
        <v>214</v>
      </c>
    </row>
    <row r="14183" spans="11:12">
      <c r="K14183" s="435">
        <v>44307</v>
      </c>
      <c r="L14183" t="s">
        <v>214</v>
      </c>
    </row>
    <row r="14184" spans="11:12">
      <c r="K14184" s="435">
        <v>44308</v>
      </c>
      <c r="L14184" t="s">
        <v>214</v>
      </c>
    </row>
    <row r="14185" spans="11:12">
      <c r="K14185" s="435">
        <v>44310</v>
      </c>
      <c r="L14185" t="s">
        <v>214</v>
      </c>
    </row>
    <row r="14186" spans="11:12">
      <c r="K14186" s="435">
        <v>44311</v>
      </c>
      <c r="L14186" t="s">
        <v>214</v>
      </c>
    </row>
    <row r="14187" spans="11:12">
      <c r="K14187" s="435">
        <v>44312</v>
      </c>
      <c r="L14187" t="s">
        <v>214</v>
      </c>
    </row>
    <row r="14188" spans="11:12">
      <c r="K14188" s="435">
        <v>44313</v>
      </c>
      <c r="L14188" t="s">
        <v>214</v>
      </c>
    </row>
    <row r="14189" spans="11:12">
      <c r="K14189" s="435">
        <v>44314</v>
      </c>
      <c r="L14189" t="s">
        <v>214</v>
      </c>
    </row>
    <row r="14190" spans="11:12">
      <c r="K14190" s="435">
        <v>44319</v>
      </c>
      <c r="L14190" t="s">
        <v>214</v>
      </c>
    </row>
    <row r="14191" spans="11:12">
      <c r="K14191" s="435">
        <v>44320</v>
      </c>
      <c r="L14191" t="s">
        <v>214</v>
      </c>
    </row>
    <row r="14192" spans="11:12">
      <c r="K14192" s="435">
        <v>44321</v>
      </c>
      <c r="L14192" t="s">
        <v>214</v>
      </c>
    </row>
    <row r="14193" spans="11:12">
      <c r="K14193" s="435">
        <v>44333</v>
      </c>
      <c r="L14193" t="s">
        <v>214</v>
      </c>
    </row>
    <row r="14194" spans="11:12">
      <c r="K14194" s="435">
        <v>44401</v>
      </c>
      <c r="L14194" t="s">
        <v>214</v>
      </c>
    </row>
    <row r="14195" spans="11:12">
      <c r="K14195" s="435">
        <v>44402</v>
      </c>
      <c r="L14195" t="s">
        <v>214</v>
      </c>
    </row>
    <row r="14196" spans="11:12">
      <c r="K14196" s="435">
        <v>44403</v>
      </c>
      <c r="L14196" t="s">
        <v>214</v>
      </c>
    </row>
    <row r="14197" spans="11:12">
      <c r="K14197" s="435">
        <v>44404</v>
      </c>
      <c r="L14197" t="s">
        <v>214</v>
      </c>
    </row>
    <row r="14198" spans="11:12">
      <c r="K14198" s="435">
        <v>44405</v>
      </c>
      <c r="L14198" t="s">
        <v>214</v>
      </c>
    </row>
    <row r="14199" spans="11:12">
      <c r="K14199" s="435">
        <v>44406</v>
      </c>
      <c r="L14199" t="s">
        <v>214</v>
      </c>
    </row>
    <row r="14200" spans="11:12">
      <c r="K14200" s="435">
        <v>44408</v>
      </c>
      <c r="L14200" t="s">
        <v>214</v>
      </c>
    </row>
    <row r="14201" spans="11:12">
      <c r="K14201" s="435">
        <v>44410</v>
      </c>
      <c r="L14201" t="s">
        <v>214</v>
      </c>
    </row>
    <row r="14202" spans="11:12">
      <c r="K14202" s="435">
        <v>44411</v>
      </c>
      <c r="L14202" t="s">
        <v>214</v>
      </c>
    </row>
    <row r="14203" spans="11:12">
      <c r="K14203" s="435">
        <v>44412</v>
      </c>
      <c r="L14203" t="s">
        <v>214</v>
      </c>
    </row>
    <row r="14204" spans="11:12">
      <c r="K14204" s="435">
        <v>44413</v>
      </c>
      <c r="L14204" t="s">
        <v>214</v>
      </c>
    </row>
    <row r="14205" spans="11:12">
      <c r="K14205" s="435">
        <v>44417</v>
      </c>
      <c r="L14205" t="s">
        <v>214</v>
      </c>
    </row>
    <row r="14206" spans="11:12">
      <c r="K14206" s="435">
        <v>44418</v>
      </c>
      <c r="L14206" t="s">
        <v>214</v>
      </c>
    </row>
    <row r="14207" spans="11:12">
      <c r="K14207" s="435">
        <v>44420</v>
      </c>
      <c r="L14207" t="s">
        <v>214</v>
      </c>
    </row>
    <row r="14208" spans="11:12">
      <c r="K14208" s="435">
        <v>44423</v>
      </c>
      <c r="L14208" t="s">
        <v>214</v>
      </c>
    </row>
    <row r="14209" spans="11:12">
      <c r="K14209" s="435">
        <v>44425</v>
      </c>
      <c r="L14209" t="s">
        <v>214</v>
      </c>
    </row>
    <row r="14210" spans="11:12">
      <c r="K14210" s="435">
        <v>44427</v>
      </c>
      <c r="L14210" t="s">
        <v>214</v>
      </c>
    </row>
    <row r="14211" spans="11:12">
      <c r="K14211" s="435">
        <v>44428</v>
      </c>
      <c r="L14211" t="s">
        <v>214</v>
      </c>
    </row>
    <row r="14212" spans="11:12">
      <c r="K14212" s="435">
        <v>44429</v>
      </c>
      <c r="L14212" t="s">
        <v>214</v>
      </c>
    </row>
    <row r="14213" spans="11:12">
      <c r="K14213" s="435">
        <v>44430</v>
      </c>
      <c r="L14213" t="s">
        <v>214</v>
      </c>
    </row>
    <row r="14214" spans="11:12">
      <c r="K14214" s="435">
        <v>44431</v>
      </c>
      <c r="L14214" t="s">
        <v>214</v>
      </c>
    </row>
    <row r="14215" spans="11:12">
      <c r="K14215" s="435">
        <v>44432</v>
      </c>
      <c r="L14215" t="s">
        <v>214</v>
      </c>
    </row>
    <row r="14216" spans="11:12">
      <c r="K14216" s="435">
        <v>44436</v>
      </c>
      <c r="L14216" t="s">
        <v>214</v>
      </c>
    </row>
    <row r="14217" spans="11:12">
      <c r="K14217" s="435">
        <v>44437</v>
      </c>
      <c r="L14217" t="s">
        <v>214</v>
      </c>
    </row>
    <row r="14218" spans="11:12">
      <c r="K14218" s="435">
        <v>44438</v>
      </c>
      <c r="L14218" t="s">
        <v>214</v>
      </c>
    </row>
    <row r="14219" spans="11:12">
      <c r="K14219" s="435">
        <v>44439</v>
      </c>
      <c r="L14219" t="s">
        <v>214</v>
      </c>
    </row>
    <row r="14220" spans="11:12">
      <c r="K14220" s="435">
        <v>44440</v>
      </c>
      <c r="L14220" t="s">
        <v>214</v>
      </c>
    </row>
    <row r="14221" spans="11:12">
      <c r="K14221" s="435">
        <v>44441</v>
      </c>
      <c r="L14221" t="s">
        <v>214</v>
      </c>
    </row>
    <row r="14222" spans="11:12">
      <c r="K14222" s="435">
        <v>44442</v>
      </c>
      <c r="L14222" t="s">
        <v>214</v>
      </c>
    </row>
    <row r="14223" spans="11:12">
      <c r="K14223" s="435">
        <v>44443</v>
      </c>
      <c r="L14223" t="s">
        <v>214</v>
      </c>
    </row>
    <row r="14224" spans="11:12">
      <c r="K14224" s="435">
        <v>44444</v>
      </c>
      <c r="L14224" t="s">
        <v>214</v>
      </c>
    </row>
    <row r="14225" spans="11:12">
      <c r="K14225" s="435">
        <v>44445</v>
      </c>
      <c r="L14225" t="s">
        <v>214</v>
      </c>
    </row>
    <row r="14226" spans="11:12">
      <c r="K14226" s="435">
        <v>44446</v>
      </c>
      <c r="L14226" t="s">
        <v>214</v>
      </c>
    </row>
    <row r="14227" spans="11:12">
      <c r="K14227" s="435">
        <v>44449</v>
      </c>
      <c r="L14227" t="s">
        <v>214</v>
      </c>
    </row>
    <row r="14228" spans="11:12">
      <c r="K14228" s="435">
        <v>44450</v>
      </c>
      <c r="L14228" t="s">
        <v>214</v>
      </c>
    </row>
    <row r="14229" spans="11:12">
      <c r="K14229" s="435">
        <v>44451</v>
      </c>
      <c r="L14229" t="s">
        <v>214</v>
      </c>
    </row>
    <row r="14230" spans="11:12">
      <c r="K14230" s="435">
        <v>44452</v>
      </c>
      <c r="L14230" t="s">
        <v>214</v>
      </c>
    </row>
    <row r="14231" spans="11:12">
      <c r="K14231" s="435">
        <v>44454</v>
      </c>
      <c r="L14231" t="s">
        <v>214</v>
      </c>
    </row>
    <row r="14232" spans="11:12">
      <c r="K14232" s="435">
        <v>44455</v>
      </c>
      <c r="L14232" t="s">
        <v>214</v>
      </c>
    </row>
    <row r="14233" spans="11:12">
      <c r="K14233" s="435">
        <v>44460</v>
      </c>
      <c r="L14233" t="s">
        <v>214</v>
      </c>
    </row>
    <row r="14234" spans="11:12">
      <c r="K14234" s="435">
        <v>44470</v>
      </c>
      <c r="L14234" t="s">
        <v>214</v>
      </c>
    </row>
    <row r="14235" spans="11:12">
      <c r="K14235" s="435">
        <v>44471</v>
      </c>
      <c r="L14235" t="s">
        <v>214</v>
      </c>
    </row>
    <row r="14236" spans="11:12">
      <c r="K14236" s="435">
        <v>44473</v>
      </c>
      <c r="L14236" t="s">
        <v>214</v>
      </c>
    </row>
    <row r="14237" spans="11:12">
      <c r="K14237" s="435">
        <v>44481</v>
      </c>
      <c r="L14237" t="s">
        <v>214</v>
      </c>
    </row>
    <row r="14238" spans="11:12">
      <c r="K14238" s="435">
        <v>44483</v>
      </c>
      <c r="L14238" t="s">
        <v>214</v>
      </c>
    </row>
    <row r="14239" spans="11:12">
      <c r="K14239" s="435">
        <v>44484</v>
      </c>
      <c r="L14239" t="s">
        <v>214</v>
      </c>
    </row>
    <row r="14240" spans="11:12">
      <c r="K14240" s="435">
        <v>44485</v>
      </c>
      <c r="L14240" t="s">
        <v>214</v>
      </c>
    </row>
    <row r="14241" spans="11:12">
      <c r="K14241" s="435">
        <v>44490</v>
      </c>
      <c r="L14241" t="s">
        <v>214</v>
      </c>
    </row>
    <row r="14242" spans="11:12">
      <c r="K14242" s="435">
        <v>44491</v>
      </c>
      <c r="L14242" t="s">
        <v>214</v>
      </c>
    </row>
    <row r="14243" spans="11:12">
      <c r="K14243" s="435">
        <v>44493</v>
      </c>
      <c r="L14243" t="s">
        <v>214</v>
      </c>
    </row>
    <row r="14244" spans="11:12">
      <c r="K14244" s="435">
        <v>44502</v>
      </c>
      <c r="L14244" t="s">
        <v>214</v>
      </c>
    </row>
    <row r="14245" spans="11:12">
      <c r="K14245" s="435">
        <v>44503</v>
      </c>
      <c r="L14245" t="s">
        <v>214</v>
      </c>
    </row>
    <row r="14246" spans="11:12">
      <c r="K14246" s="435">
        <v>44504</v>
      </c>
      <c r="L14246" t="s">
        <v>214</v>
      </c>
    </row>
    <row r="14247" spans="11:12">
      <c r="K14247" s="435">
        <v>44505</v>
      </c>
      <c r="L14247" t="s">
        <v>214</v>
      </c>
    </row>
    <row r="14248" spans="11:12">
      <c r="K14248" s="435">
        <v>44506</v>
      </c>
      <c r="L14248" t="s">
        <v>214</v>
      </c>
    </row>
    <row r="14249" spans="11:12">
      <c r="K14249" s="435">
        <v>44507</v>
      </c>
      <c r="L14249" t="s">
        <v>214</v>
      </c>
    </row>
    <row r="14250" spans="11:12">
      <c r="K14250" s="435">
        <v>44509</v>
      </c>
      <c r="L14250" t="s">
        <v>214</v>
      </c>
    </row>
    <row r="14251" spans="11:12">
      <c r="K14251" s="435">
        <v>44510</v>
      </c>
      <c r="L14251" t="s">
        <v>214</v>
      </c>
    </row>
    <row r="14252" spans="11:12">
      <c r="K14252" s="435">
        <v>44511</v>
      </c>
      <c r="L14252" t="s">
        <v>214</v>
      </c>
    </row>
    <row r="14253" spans="11:12">
      <c r="K14253" s="435">
        <v>44512</v>
      </c>
      <c r="L14253" t="s">
        <v>214</v>
      </c>
    </row>
    <row r="14254" spans="11:12">
      <c r="K14254" s="435">
        <v>44514</v>
      </c>
      <c r="L14254" t="s">
        <v>214</v>
      </c>
    </row>
    <row r="14255" spans="11:12">
      <c r="K14255" s="435">
        <v>44515</v>
      </c>
      <c r="L14255" t="s">
        <v>214</v>
      </c>
    </row>
    <row r="14256" spans="11:12">
      <c r="K14256" s="435">
        <v>44601</v>
      </c>
      <c r="L14256" t="s">
        <v>214</v>
      </c>
    </row>
    <row r="14257" spans="11:12">
      <c r="K14257" s="435">
        <v>44606</v>
      </c>
      <c r="L14257" t="s">
        <v>214</v>
      </c>
    </row>
    <row r="14258" spans="11:12">
      <c r="K14258" s="435">
        <v>44607</v>
      </c>
      <c r="L14258" t="s">
        <v>214</v>
      </c>
    </row>
    <row r="14259" spans="11:12">
      <c r="K14259" s="435">
        <v>44608</v>
      </c>
      <c r="L14259" t="s">
        <v>214</v>
      </c>
    </row>
    <row r="14260" spans="11:12">
      <c r="K14260" s="435">
        <v>44609</v>
      </c>
      <c r="L14260" t="s">
        <v>214</v>
      </c>
    </row>
    <row r="14261" spans="11:12">
      <c r="K14261" s="435">
        <v>44610</v>
      </c>
      <c r="L14261" t="s">
        <v>214</v>
      </c>
    </row>
    <row r="14262" spans="11:12">
      <c r="K14262" s="435">
        <v>44611</v>
      </c>
      <c r="L14262" t="s">
        <v>214</v>
      </c>
    </row>
    <row r="14263" spans="11:12">
      <c r="K14263" s="435">
        <v>44612</v>
      </c>
      <c r="L14263" t="s">
        <v>214</v>
      </c>
    </row>
    <row r="14264" spans="11:12">
      <c r="K14264" s="435">
        <v>44613</v>
      </c>
      <c r="L14264" t="s">
        <v>214</v>
      </c>
    </row>
    <row r="14265" spans="11:12">
      <c r="K14265" s="435">
        <v>44614</v>
      </c>
      <c r="L14265" t="s">
        <v>214</v>
      </c>
    </row>
    <row r="14266" spans="11:12">
      <c r="K14266" s="435">
        <v>44615</v>
      </c>
      <c r="L14266" t="s">
        <v>214</v>
      </c>
    </row>
    <row r="14267" spans="11:12">
      <c r="K14267" s="435">
        <v>44618</v>
      </c>
      <c r="L14267" t="s">
        <v>214</v>
      </c>
    </row>
    <row r="14268" spans="11:12">
      <c r="K14268" s="435">
        <v>44620</v>
      </c>
      <c r="L14268" t="s">
        <v>214</v>
      </c>
    </row>
    <row r="14269" spans="11:12">
      <c r="K14269" s="435">
        <v>44621</v>
      </c>
      <c r="L14269" t="s">
        <v>214</v>
      </c>
    </row>
    <row r="14270" spans="11:12">
      <c r="K14270" s="435">
        <v>44622</v>
      </c>
      <c r="L14270" t="s">
        <v>214</v>
      </c>
    </row>
    <row r="14271" spans="11:12">
      <c r="K14271" s="435">
        <v>44624</v>
      </c>
      <c r="L14271" t="s">
        <v>214</v>
      </c>
    </row>
    <row r="14272" spans="11:12">
      <c r="K14272" s="435">
        <v>44625</v>
      </c>
      <c r="L14272" t="s">
        <v>214</v>
      </c>
    </row>
    <row r="14273" spans="11:12">
      <c r="K14273" s="435">
        <v>44626</v>
      </c>
      <c r="L14273" t="s">
        <v>214</v>
      </c>
    </row>
    <row r="14274" spans="11:12">
      <c r="K14274" s="435">
        <v>44627</v>
      </c>
      <c r="L14274" t="s">
        <v>214</v>
      </c>
    </row>
    <row r="14275" spans="11:12">
      <c r="K14275" s="435">
        <v>44628</v>
      </c>
      <c r="L14275" t="s">
        <v>214</v>
      </c>
    </row>
    <row r="14276" spans="11:12">
      <c r="K14276" s="435">
        <v>44629</v>
      </c>
      <c r="L14276" t="s">
        <v>214</v>
      </c>
    </row>
    <row r="14277" spans="11:12">
      <c r="K14277" s="435">
        <v>44632</v>
      </c>
      <c r="L14277" t="s">
        <v>214</v>
      </c>
    </row>
    <row r="14278" spans="11:12">
      <c r="K14278" s="435">
        <v>44633</v>
      </c>
      <c r="L14278" t="s">
        <v>214</v>
      </c>
    </row>
    <row r="14279" spans="11:12">
      <c r="K14279" s="435">
        <v>44634</v>
      </c>
      <c r="L14279" t="s">
        <v>214</v>
      </c>
    </row>
    <row r="14280" spans="11:12">
      <c r="K14280" s="435">
        <v>44637</v>
      </c>
      <c r="L14280" t="s">
        <v>214</v>
      </c>
    </row>
    <row r="14281" spans="11:12">
      <c r="K14281" s="435">
        <v>44638</v>
      </c>
      <c r="L14281" t="s">
        <v>214</v>
      </c>
    </row>
    <row r="14282" spans="11:12">
      <c r="K14282" s="435">
        <v>44640</v>
      </c>
      <c r="L14282" t="s">
        <v>214</v>
      </c>
    </row>
    <row r="14283" spans="11:12">
      <c r="K14283" s="435">
        <v>44641</v>
      </c>
      <c r="L14283" t="s">
        <v>214</v>
      </c>
    </row>
    <row r="14284" spans="11:12">
      <c r="K14284" s="435">
        <v>44643</v>
      </c>
      <c r="L14284" t="s">
        <v>214</v>
      </c>
    </row>
    <row r="14285" spans="11:12">
      <c r="K14285" s="435">
        <v>44644</v>
      </c>
      <c r="L14285" t="s">
        <v>214</v>
      </c>
    </row>
    <row r="14286" spans="11:12">
      <c r="K14286" s="435">
        <v>44645</v>
      </c>
      <c r="L14286" t="s">
        <v>214</v>
      </c>
    </row>
    <row r="14287" spans="11:12">
      <c r="K14287" s="435">
        <v>44646</v>
      </c>
      <c r="L14287" t="s">
        <v>214</v>
      </c>
    </row>
    <row r="14288" spans="11:12">
      <c r="K14288" s="435">
        <v>44647</v>
      </c>
      <c r="L14288" t="s">
        <v>214</v>
      </c>
    </row>
    <row r="14289" spans="11:12">
      <c r="K14289" s="435">
        <v>44651</v>
      </c>
      <c r="L14289" t="s">
        <v>214</v>
      </c>
    </row>
    <row r="14290" spans="11:12">
      <c r="K14290" s="435">
        <v>44652</v>
      </c>
      <c r="L14290" t="s">
        <v>214</v>
      </c>
    </row>
    <row r="14291" spans="11:12">
      <c r="K14291" s="435">
        <v>44653</v>
      </c>
      <c r="L14291" t="s">
        <v>214</v>
      </c>
    </row>
    <row r="14292" spans="11:12">
      <c r="K14292" s="435">
        <v>44654</v>
      </c>
      <c r="L14292" t="s">
        <v>214</v>
      </c>
    </row>
    <row r="14293" spans="11:12">
      <c r="K14293" s="435">
        <v>44656</v>
      </c>
      <c r="L14293" t="s">
        <v>214</v>
      </c>
    </row>
    <row r="14294" spans="11:12">
      <c r="K14294" s="435">
        <v>44657</v>
      </c>
      <c r="L14294" t="s">
        <v>214</v>
      </c>
    </row>
    <row r="14295" spans="11:12">
      <c r="K14295" s="435">
        <v>44659</v>
      </c>
      <c r="L14295" t="s">
        <v>214</v>
      </c>
    </row>
    <row r="14296" spans="11:12">
      <c r="K14296" s="435">
        <v>44661</v>
      </c>
      <c r="L14296" t="s">
        <v>214</v>
      </c>
    </row>
    <row r="14297" spans="11:12">
      <c r="K14297" s="435">
        <v>44662</v>
      </c>
      <c r="L14297" t="s">
        <v>214</v>
      </c>
    </row>
    <row r="14298" spans="11:12">
      <c r="K14298" s="435">
        <v>44663</v>
      </c>
      <c r="L14298" t="s">
        <v>214</v>
      </c>
    </row>
    <row r="14299" spans="11:12">
      <c r="K14299" s="435">
        <v>44666</v>
      </c>
      <c r="L14299" t="s">
        <v>214</v>
      </c>
    </row>
    <row r="14300" spans="11:12">
      <c r="K14300" s="435">
        <v>44667</v>
      </c>
      <c r="L14300" t="s">
        <v>214</v>
      </c>
    </row>
    <row r="14301" spans="11:12">
      <c r="K14301" s="435">
        <v>44669</v>
      </c>
      <c r="L14301" t="s">
        <v>214</v>
      </c>
    </row>
    <row r="14302" spans="11:12">
      <c r="K14302" s="435">
        <v>44670</v>
      </c>
      <c r="L14302" t="s">
        <v>214</v>
      </c>
    </row>
    <row r="14303" spans="11:12">
      <c r="K14303" s="435">
        <v>44671</v>
      </c>
      <c r="L14303" t="s">
        <v>214</v>
      </c>
    </row>
    <row r="14304" spans="11:12">
      <c r="K14304" s="435">
        <v>44672</v>
      </c>
      <c r="L14304" t="s">
        <v>214</v>
      </c>
    </row>
    <row r="14305" spans="11:12">
      <c r="K14305" s="435">
        <v>44675</v>
      </c>
      <c r="L14305" t="s">
        <v>214</v>
      </c>
    </row>
    <row r="14306" spans="11:12">
      <c r="K14306" s="435">
        <v>44676</v>
      </c>
      <c r="L14306" t="s">
        <v>214</v>
      </c>
    </row>
    <row r="14307" spans="11:12">
      <c r="K14307" s="435">
        <v>44677</v>
      </c>
      <c r="L14307" t="s">
        <v>214</v>
      </c>
    </row>
    <row r="14308" spans="11:12">
      <c r="K14308" s="435">
        <v>44678</v>
      </c>
      <c r="L14308" t="s">
        <v>214</v>
      </c>
    </row>
    <row r="14309" spans="11:12">
      <c r="K14309" s="435">
        <v>44680</v>
      </c>
      <c r="L14309" t="s">
        <v>214</v>
      </c>
    </row>
    <row r="14310" spans="11:12">
      <c r="K14310" s="435">
        <v>44681</v>
      </c>
      <c r="L14310" t="s">
        <v>214</v>
      </c>
    </row>
    <row r="14311" spans="11:12">
      <c r="K14311" s="435">
        <v>44682</v>
      </c>
      <c r="L14311" t="s">
        <v>214</v>
      </c>
    </row>
    <row r="14312" spans="11:12">
      <c r="K14312" s="435">
        <v>44683</v>
      </c>
      <c r="L14312" t="s">
        <v>214</v>
      </c>
    </row>
    <row r="14313" spans="11:12">
      <c r="K14313" s="435">
        <v>44685</v>
      </c>
      <c r="L14313" t="s">
        <v>214</v>
      </c>
    </row>
    <row r="14314" spans="11:12">
      <c r="K14314" s="435">
        <v>44687</v>
      </c>
      <c r="L14314" t="s">
        <v>214</v>
      </c>
    </row>
    <row r="14315" spans="11:12">
      <c r="K14315" s="435">
        <v>44688</v>
      </c>
      <c r="L14315" t="s">
        <v>214</v>
      </c>
    </row>
    <row r="14316" spans="11:12">
      <c r="K14316" s="435">
        <v>44689</v>
      </c>
      <c r="L14316" t="s">
        <v>214</v>
      </c>
    </row>
    <row r="14317" spans="11:12">
      <c r="K14317" s="435">
        <v>44690</v>
      </c>
      <c r="L14317" t="s">
        <v>214</v>
      </c>
    </row>
    <row r="14318" spans="11:12">
      <c r="K14318" s="435">
        <v>44691</v>
      </c>
      <c r="L14318" t="s">
        <v>214</v>
      </c>
    </row>
    <row r="14319" spans="11:12">
      <c r="K14319" s="435">
        <v>44693</v>
      </c>
      <c r="L14319" t="s">
        <v>214</v>
      </c>
    </row>
    <row r="14320" spans="11:12">
      <c r="K14320" s="435">
        <v>44695</v>
      </c>
      <c r="L14320" t="s">
        <v>214</v>
      </c>
    </row>
    <row r="14321" spans="11:12">
      <c r="K14321" s="435">
        <v>44697</v>
      </c>
      <c r="L14321" t="s">
        <v>214</v>
      </c>
    </row>
    <row r="14322" spans="11:12">
      <c r="K14322" s="435">
        <v>44699</v>
      </c>
      <c r="L14322" t="s">
        <v>214</v>
      </c>
    </row>
    <row r="14323" spans="11:12">
      <c r="K14323" s="435">
        <v>44702</v>
      </c>
      <c r="L14323" t="s">
        <v>214</v>
      </c>
    </row>
    <row r="14324" spans="11:12">
      <c r="K14324" s="435">
        <v>44703</v>
      </c>
      <c r="L14324" t="s">
        <v>214</v>
      </c>
    </row>
    <row r="14325" spans="11:12">
      <c r="K14325" s="435">
        <v>44704</v>
      </c>
      <c r="L14325" t="s">
        <v>214</v>
      </c>
    </row>
    <row r="14326" spans="11:12">
      <c r="K14326" s="435">
        <v>44705</v>
      </c>
      <c r="L14326" t="s">
        <v>214</v>
      </c>
    </row>
    <row r="14327" spans="11:12">
      <c r="K14327" s="435">
        <v>44706</v>
      </c>
      <c r="L14327" t="s">
        <v>214</v>
      </c>
    </row>
    <row r="14328" spans="11:12">
      <c r="K14328" s="435">
        <v>44707</v>
      </c>
      <c r="L14328" t="s">
        <v>214</v>
      </c>
    </row>
    <row r="14329" spans="11:12">
      <c r="K14329" s="435">
        <v>44708</v>
      </c>
      <c r="L14329" t="s">
        <v>214</v>
      </c>
    </row>
    <row r="14330" spans="11:12">
      <c r="K14330" s="435">
        <v>44709</v>
      </c>
      <c r="L14330" t="s">
        <v>214</v>
      </c>
    </row>
    <row r="14331" spans="11:12">
      <c r="K14331" s="435">
        <v>44710</v>
      </c>
      <c r="L14331" t="s">
        <v>214</v>
      </c>
    </row>
    <row r="14332" spans="11:12">
      <c r="K14332" s="435">
        <v>44714</v>
      </c>
      <c r="L14332" t="s">
        <v>214</v>
      </c>
    </row>
    <row r="14333" spans="11:12">
      <c r="K14333" s="435">
        <v>44718</v>
      </c>
      <c r="L14333" t="s">
        <v>214</v>
      </c>
    </row>
    <row r="14334" spans="11:12">
      <c r="K14334" s="435">
        <v>44720</v>
      </c>
      <c r="L14334" t="s">
        <v>214</v>
      </c>
    </row>
    <row r="14335" spans="11:12">
      <c r="K14335" s="435">
        <v>44721</v>
      </c>
      <c r="L14335" t="s">
        <v>214</v>
      </c>
    </row>
    <row r="14336" spans="11:12">
      <c r="K14336" s="435">
        <v>44730</v>
      </c>
      <c r="L14336" t="s">
        <v>214</v>
      </c>
    </row>
    <row r="14337" spans="11:12">
      <c r="K14337" s="435">
        <v>44802</v>
      </c>
      <c r="L14337" t="s">
        <v>214</v>
      </c>
    </row>
    <row r="14338" spans="11:12">
      <c r="K14338" s="435">
        <v>44804</v>
      </c>
      <c r="L14338" t="s">
        <v>214</v>
      </c>
    </row>
    <row r="14339" spans="11:12">
      <c r="K14339" s="435">
        <v>44805</v>
      </c>
      <c r="L14339" t="s">
        <v>214</v>
      </c>
    </row>
    <row r="14340" spans="11:12">
      <c r="K14340" s="435">
        <v>44807</v>
      </c>
      <c r="L14340" t="s">
        <v>214</v>
      </c>
    </row>
    <row r="14341" spans="11:12">
      <c r="K14341" s="435">
        <v>44809</v>
      </c>
      <c r="L14341" t="s">
        <v>214</v>
      </c>
    </row>
    <row r="14342" spans="11:12">
      <c r="K14342" s="435">
        <v>44811</v>
      </c>
      <c r="L14342" t="s">
        <v>214</v>
      </c>
    </row>
    <row r="14343" spans="11:12">
      <c r="K14343" s="435">
        <v>44813</v>
      </c>
      <c r="L14343" t="s">
        <v>214</v>
      </c>
    </row>
    <row r="14344" spans="11:12">
      <c r="K14344" s="435">
        <v>44814</v>
      </c>
      <c r="L14344" t="s">
        <v>214</v>
      </c>
    </row>
    <row r="14345" spans="11:12">
      <c r="K14345" s="435">
        <v>44815</v>
      </c>
      <c r="L14345" t="s">
        <v>214</v>
      </c>
    </row>
    <row r="14346" spans="11:12">
      <c r="K14346" s="435">
        <v>44816</v>
      </c>
      <c r="L14346" t="s">
        <v>214</v>
      </c>
    </row>
    <row r="14347" spans="11:12">
      <c r="K14347" s="435">
        <v>44817</v>
      </c>
      <c r="L14347" t="s">
        <v>214</v>
      </c>
    </row>
    <row r="14348" spans="11:12">
      <c r="K14348" s="435">
        <v>44818</v>
      </c>
      <c r="L14348" t="s">
        <v>214</v>
      </c>
    </row>
    <row r="14349" spans="11:12">
      <c r="K14349" s="435">
        <v>44820</v>
      </c>
      <c r="L14349" t="s">
        <v>214</v>
      </c>
    </row>
    <row r="14350" spans="11:12">
      <c r="K14350" s="435">
        <v>44822</v>
      </c>
      <c r="L14350" t="s">
        <v>214</v>
      </c>
    </row>
    <row r="14351" spans="11:12">
      <c r="K14351" s="435">
        <v>44824</v>
      </c>
      <c r="L14351" t="s">
        <v>214</v>
      </c>
    </row>
    <row r="14352" spans="11:12">
      <c r="K14352" s="435">
        <v>44825</v>
      </c>
      <c r="L14352" t="s">
        <v>214</v>
      </c>
    </row>
    <row r="14353" spans="11:12">
      <c r="K14353" s="435">
        <v>44826</v>
      </c>
      <c r="L14353" t="s">
        <v>214</v>
      </c>
    </row>
    <row r="14354" spans="11:12">
      <c r="K14354" s="435">
        <v>44827</v>
      </c>
      <c r="L14354" t="s">
        <v>214</v>
      </c>
    </row>
    <row r="14355" spans="11:12">
      <c r="K14355" s="435">
        <v>44828</v>
      </c>
      <c r="L14355" t="s">
        <v>214</v>
      </c>
    </row>
    <row r="14356" spans="11:12">
      <c r="K14356" s="435">
        <v>44830</v>
      </c>
      <c r="L14356" t="s">
        <v>214</v>
      </c>
    </row>
    <row r="14357" spans="11:12">
      <c r="K14357" s="435">
        <v>44833</v>
      </c>
      <c r="L14357" t="s">
        <v>214</v>
      </c>
    </row>
    <row r="14358" spans="11:12">
      <c r="K14358" s="435">
        <v>44836</v>
      </c>
      <c r="L14358" t="s">
        <v>214</v>
      </c>
    </row>
    <row r="14359" spans="11:12">
      <c r="K14359" s="435">
        <v>44837</v>
      </c>
      <c r="L14359" t="s">
        <v>214</v>
      </c>
    </row>
    <row r="14360" spans="11:12">
      <c r="K14360" s="435">
        <v>44838</v>
      </c>
      <c r="L14360" t="s">
        <v>214</v>
      </c>
    </row>
    <row r="14361" spans="11:12">
      <c r="K14361" s="435">
        <v>44839</v>
      </c>
      <c r="L14361" t="s">
        <v>214</v>
      </c>
    </row>
    <row r="14362" spans="11:12">
      <c r="K14362" s="435">
        <v>44840</v>
      </c>
      <c r="L14362" t="s">
        <v>214</v>
      </c>
    </row>
    <row r="14363" spans="11:12">
      <c r="K14363" s="435">
        <v>44841</v>
      </c>
      <c r="L14363" t="s">
        <v>214</v>
      </c>
    </row>
    <row r="14364" spans="11:12">
      <c r="K14364" s="435">
        <v>44842</v>
      </c>
      <c r="L14364" t="s">
        <v>214</v>
      </c>
    </row>
    <row r="14365" spans="11:12">
      <c r="K14365" s="435">
        <v>44843</v>
      </c>
      <c r="L14365" t="s">
        <v>214</v>
      </c>
    </row>
    <row r="14366" spans="11:12">
      <c r="K14366" s="435">
        <v>44844</v>
      </c>
      <c r="L14366" t="s">
        <v>214</v>
      </c>
    </row>
    <row r="14367" spans="11:12">
      <c r="K14367" s="435">
        <v>44846</v>
      </c>
      <c r="L14367" t="s">
        <v>214</v>
      </c>
    </row>
    <row r="14368" spans="11:12">
      <c r="K14368" s="435">
        <v>44847</v>
      </c>
      <c r="L14368" t="s">
        <v>214</v>
      </c>
    </row>
    <row r="14369" spans="11:12">
      <c r="K14369" s="435">
        <v>44849</v>
      </c>
      <c r="L14369" t="s">
        <v>214</v>
      </c>
    </row>
    <row r="14370" spans="11:12">
      <c r="K14370" s="435">
        <v>44850</v>
      </c>
      <c r="L14370" t="s">
        <v>214</v>
      </c>
    </row>
    <row r="14371" spans="11:12">
      <c r="K14371" s="435">
        <v>44851</v>
      </c>
      <c r="L14371" t="s">
        <v>214</v>
      </c>
    </row>
    <row r="14372" spans="11:12">
      <c r="K14372" s="435">
        <v>44853</v>
      </c>
      <c r="L14372" t="s">
        <v>214</v>
      </c>
    </row>
    <row r="14373" spans="11:12">
      <c r="K14373" s="435">
        <v>44854</v>
      </c>
      <c r="L14373" t="s">
        <v>214</v>
      </c>
    </row>
    <row r="14374" spans="11:12">
      <c r="K14374" s="435">
        <v>44855</v>
      </c>
      <c r="L14374" t="s">
        <v>214</v>
      </c>
    </row>
    <row r="14375" spans="11:12">
      <c r="K14375" s="435">
        <v>44856</v>
      </c>
      <c r="L14375" t="s">
        <v>214</v>
      </c>
    </row>
    <row r="14376" spans="11:12">
      <c r="K14376" s="435">
        <v>44857</v>
      </c>
      <c r="L14376" t="s">
        <v>214</v>
      </c>
    </row>
    <row r="14377" spans="11:12">
      <c r="K14377" s="435">
        <v>44859</v>
      </c>
      <c r="L14377" t="s">
        <v>214</v>
      </c>
    </row>
    <row r="14378" spans="11:12">
      <c r="K14378" s="435">
        <v>44861</v>
      </c>
      <c r="L14378" t="s">
        <v>214</v>
      </c>
    </row>
    <row r="14379" spans="11:12">
      <c r="K14379" s="435">
        <v>44864</v>
      </c>
      <c r="L14379" t="s">
        <v>214</v>
      </c>
    </row>
    <row r="14380" spans="11:12">
      <c r="K14380" s="435">
        <v>44865</v>
      </c>
      <c r="L14380" t="s">
        <v>214</v>
      </c>
    </row>
    <row r="14381" spans="11:12">
      <c r="K14381" s="435">
        <v>44866</v>
      </c>
      <c r="L14381" t="s">
        <v>214</v>
      </c>
    </row>
    <row r="14382" spans="11:12">
      <c r="K14382" s="435">
        <v>44867</v>
      </c>
      <c r="L14382" t="s">
        <v>214</v>
      </c>
    </row>
    <row r="14383" spans="11:12">
      <c r="K14383" s="435">
        <v>44870</v>
      </c>
      <c r="L14383" t="s">
        <v>214</v>
      </c>
    </row>
    <row r="14384" spans="11:12">
      <c r="K14384" s="435">
        <v>44874</v>
      </c>
      <c r="L14384" t="s">
        <v>214</v>
      </c>
    </row>
    <row r="14385" spans="11:12">
      <c r="K14385" s="435">
        <v>44875</v>
      </c>
      <c r="L14385" t="s">
        <v>214</v>
      </c>
    </row>
    <row r="14386" spans="11:12">
      <c r="K14386" s="435">
        <v>44878</v>
      </c>
      <c r="L14386" t="s">
        <v>214</v>
      </c>
    </row>
    <row r="14387" spans="11:12">
      <c r="K14387" s="435">
        <v>44880</v>
      </c>
      <c r="L14387" t="s">
        <v>214</v>
      </c>
    </row>
    <row r="14388" spans="11:12">
      <c r="K14388" s="435">
        <v>44881</v>
      </c>
      <c r="L14388" t="s">
        <v>214</v>
      </c>
    </row>
    <row r="14389" spans="11:12">
      <c r="K14389" s="435">
        <v>44882</v>
      </c>
      <c r="L14389" t="s">
        <v>214</v>
      </c>
    </row>
    <row r="14390" spans="11:12">
      <c r="K14390" s="435">
        <v>44883</v>
      </c>
      <c r="L14390" t="s">
        <v>214</v>
      </c>
    </row>
    <row r="14391" spans="11:12">
      <c r="K14391" s="435">
        <v>44887</v>
      </c>
      <c r="L14391" t="s">
        <v>214</v>
      </c>
    </row>
    <row r="14392" spans="11:12">
      <c r="K14392" s="435">
        <v>44889</v>
      </c>
      <c r="L14392" t="s">
        <v>214</v>
      </c>
    </row>
    <row r="14393" spans="11:12">
      <c r="K14393" s="435">
        <v>44890</v>
      </c>
      <c r="L14393" t="s">
        <v>214</v>
      </c>
    </row>
    <row r="14394" spans="11:12">
      <c r="K14394" s="435">
        <v>44901</v>
      </c>
      <c r="L14394" t="s">
        <v>214</v>
      </c>
    </row>
    <row r="14395" spans="11:12">
      <c r="K14395" s="435">
        <v>44902</v>
      </c>
      <c r="L14395" t="s">
        <v>214</v>
      </c>
    </row>
    <row r="14396" spans="11:12">
      <c r="K14396" s="435">
        <v>44903</v>
      </c>
      <c r="L14396" t="s">
        <v>214</v>
      </c>
    </row>
    <row r="14397" spans="11:12">
      <c r="K14397" s="435">
        <v>44904</v>
      </c>
      <c r="L14397" t="s">
        <v>214</v>
      </c>
    </row>
    <row r="14398" spans="11:12">
      <c r="K14398" s="435">
        <v>44905</v>
      </c>
      <c r="L14398" t="s">
        <v>214</v>
      </c>
    </row>
    <row r="14399" spans="11:12">
      <c r="K14399" s="435">
        <v>44906</v>
      </c>
      <c r="L14399" t="s">
        <v>214</v>
      </c>
    </row>
    <row r="14400" spans="11:12">
      <c r="K14400" s="435">
        <v>44907</v>
      </c>
      <c r="L14400" t="s">
        <v>214</v>
      </c>
    </row>
    <row r="14401" spans="11:12">
      <c r="K14401" s="435">
        <v>45001</v>
      </c>
      <c r="L14401" t="s">
        <v>208</v>
      </c>
    </row>
    <row r="14402" spans="11:12">
      <c r="K14402" s="435">
        <v>45002</v>
      </c>
      <c r="L14402" t="s">
        <v>208</v>
      </c>
    </row>
    <row r="14403" spans="11:12">
      <c r="K14403" s="435">
        <v>45003</v>
      </c>
      <c r="L14403" t="s">
        <v>214</v>
      </c>
    </row>
    <row r="14404" spans="11:12">
      <c r="K14404" s="435">
        <v>45005</v>
      </c>
      <c r="L14404" t="s">
        <v>214</v>
      </c>
    </row>
    <row r="14405" spans="11:12">
      <c r="K14405" s="435">
        <v>45011</v>
      </c>
      <c r="L14405" t="s">
        <v>208</v>
      </c>
    </row>
    <row r="14406" spans="11:12">
      <c r="K14406" s="435">
        <v>45013</v>
      </c>
      <c r="L14406" t="s">
        <v>208</v>
      </c>
    </row>
    <row r="14407" spans="11:12">
      <c r="K14407" s="435">
        <v>45014</v>
      </c>
      <c r="L14407" t="s">
        <v>208</v>
      </c>
    </row>
    <row r="14408" spans="11:12">
      <c r="K14408" s="435">
        <v>45015</v>
      </c>
      <c r="L14408" t="s">
        <v>208</v>
      </c>
    </row>
    <row r="14409" spans="11:12">
      <c r="K14409" s="435">
        <v>45030</v>
      </c>
      <c r="L14409" t="s">
        <v>208</v>
      </c>
    </row>
    <row r="14410" spans="11:12">
      <c r="K14410" s="435">
        <v>45032</v>
      </c>
      <c r="L14410" t="s">
        <v>214</v>
      </c>
    </row>
    <row r="14411" spans="11:12">
      <c r="K14411" s="435">
        <v>45033</v>
      </c>
      <c r="L14411" t="s">
        <v>208</v>
      </c>
    </row>
    <row r="14412" spans="11:12">
      <c r="K14412" s="435">
        <v>45034</v>
      </c>
      <c r="L14412" t="s">
        <v>208</v>
      </c>
    </row>
    <row r="14413" spans="11:12">
      <c r="K14413" s="435">
        <v>45036</v>
      </c>
      <c r="L14413" t="s">
        <v>214</v>
      </c>
    </row>
    <row r="14414" spans="11:12">
      <c r="K14414" s="435">
        <v>45039</v>
      </c>
      <c r="L14414" t="s">
        <v>208</v>
      </c>
    </row>
    <row r="14415" spans="11:12">
      <c r="K14415" s="435">
        <v>45040</v>
      </c>
      <c r="L14415" t="s">
        <v>208</v>
      </c>
    </row>
    <row r="14416" spans="11:12">
      <c r="K14416" s="435">
        <v>45041</v>
      </c>
      <c r="L14416" t="s">
        <v>208</v>
      </c>
    </row>
    <row r="14417" spans="11:12">
      <c r="K14417" s="435">
        <v>45042</v>
      </c>
      <c r="L14417" t="s">
        <v>214</v>
      </c>
    </row>
    <row r="14418" spans="11:12">
      <c r="K14418" s="435">
        <v>45044</v>
      </c>
      <c r="L14418" t="s">
        <v>208</v>
      </c>
    </row>
    <row r="14419" spans="11:12">
      <c r="K14419" s="435">
        <v>45050</v>
      </c>
      <c r="L14419" t="s">
        <v>208</v>
      </c>
    </row>
    <row r="14420" spans="11:12">
      <c r="K14420" s="435">
        <v>45051</v>
      </c>
      <c r="L14420" t="s">
        <v>208</v>
      </c>
    </row>
    <row r="14421" spans="11:12">
      <c r="K14421" s="435">
        <v>45052</v>
      </c>
      <c r="L14421" t="s">
        <v>208</v>
      </c>
    </row>
    <row r="14422" spans="11:12">
      <c r="K14422" s="435">
        <v>45053</v>
      </c>
      <c r="L14422" t="s">
        <v>208</v>
      </c>
    </row>
    <row r="14423" spans="11:12">
      <c r="K14423" s="435">
        <v>45054</v>
      </c>
      <c r="L14423" t="s">
        <v>214</v>
      </c>
    </row>
    <row r="14424" spans="11:12">
      <c r="K14424" s="435">
        <v>45056</v>
      </c>
      <c r="L14424" t="s">
        <v>214</v>
      </c>
    </row>
    <row r="14425" spans="11:12">
      <c r="K14425" s="435">
        <v>45062</v>
      </c>
      <c r="L14425" t="s">
        <v>208</v>
      </c>
    </row>
    <row r="14426" spans="11:12">
      <c r="K14426" s="435">
        <v>45064</v>
      </c>
      <c r="L14426" t="s">
        <v>214</v>
      </c>
    </row>
    <row r="14427" spans="11:12">
      <c r="K14427" s="435">
        <v>45065</v>
      </c>
      <c r="L14427" t="s">
        <v>208</v>
      </c>
    </row>
    <row r="14428" spans="11:12">
      <c r="K14428" s="435">
        <v>45066</v>
      </c>
      <c r="L14428" t="s">
        <v>214</v>
      </c>
    </row>
    <row r="14429" spans="11:12">
      <c r="K14429" s="435">
        <v>45067</v>
      </c>
      <c r="L14429" t="s">
        <v>208</v>
      </c>
    </row>
    <row r="14430" spans="11:12">
      <c r="K14430" s="435">
        <v>45068</v>
      </c>
      <c r="L14430" t="s">
        <v>214</v>
      </c>
    </row>
    <row r="14431" spans="11:12">
      <c r="K14431" s="435">
        <v>45069</v>
      </c>
      <c r="L14431" t="s">
        <v>208</v>
      </c>
    </row>
    <row r="14432" spans="11:12">
      <c r="K14432" s="435">
        <v>45070</v>
      </c>
      <c r="L14432" t="s">
        <v>214</v>
      </c>
    </row>
    <row r="14433" spans="11:12">
      <c r="K14433" s="435">
        <v>45101</v>
      </c>
      <c r="L14433" t="s">
        <v>208</v>
      </c>
    </row>
    <row r="14434" spans="11:12">
      <c r="K14434" s="435">
        <v>45102</v>
      </c>
      <c r="L14434" t="s">
        <v>208</v>
      </c>
    </row>
    <row r="14435" spans="11:12">
      <c r="K14435" s="435">
        <v>45103</v>
      </c>
      <c r="L14435" t="s">
        <v>208</v>
      </c>
    </row>
    <row r="14436" spans="11:12">
      <c r="K14436" s="435">
        <v>45106</v>
      </c>
      <c r="L14436" t="s">
        <v>208</v>
      </c>
    </row>
    <row r="14437" spans="11:12">
      <c r="K14437" s="435">
        <v>45107</v>
      </c>
      <c r="L14437" t="s">
        <v>214</v>
      </c>
    </row>
    <row r="14438" spans="11:12">
      <c r="K14438" s="435">
        <v>45111</v>
      </c>
      <c r="L14438" t="s">
        <v>208</v>
      </c>
    </row>
    <row r="14439" spans="11:12">
      <c r="K14439" s="435">
        <v>45112</v>
      </c>
      <c r="L14439" t="s">
        <v>208</v>
      </c>
    </row>
    <row r="14440" spans="11:12">
      <c r="K14440" s="435">
        <v>45113</v>
      </c>
      <c r="L14440" t="s">
        <v>214</v>
      </c>
    </row>
    <row r="14441" spans="11:12">
      <c r="K14441" s="435">
        <v>45115</v>
      </c>
      <c r="L14441" t="s">
        <v>208</v>
      </c>
    </row>
    <row r="14442" spans="11:12">
      <c r="K14442" s="435">
        <v>45118</v>
      </c>
      <c r="L14442" t="s">
        <v>214</v>
      </c>
    </row>
    <row r="14443" spans="11:12">
      <c r="K14443" s="435">
        <v>45120</v>
      </c>
      <c r="L14443" t="s">
        <v>208</v>
      </c>
    </row>
    <row r="14444" spans="11:12">
      <c r="K14444" s="435">
        <v>45121</v>
      </c>
      <c r="L14444" t="s">
        <v>208</v>
      </c>
    </row>
    <row r="14445" spans="11:12">
      <c r="K14445" s="435">
        <v>45122</v>
      </c>
      <c r="L14445" t="s">
        <v>214</v>
      </c>
    </row>
    <row r="14446" spans="11:12">
      <c r="K14446" s="435">
        <v>45123</v>
      </c>
      <c r="L14446" t="s">
        <v>214</v>
      </c>
    </row>
    <row r="14447" spans="11:12">
      <c r="K14447" s="435">
        <v>45130</v>
      </c>
      <c r="L14447" t="s">
        <v>208</v>
      </c>
    </row>
    <row r="14448" spans="11:12">
      <c r="K14448" s="435">
        <v>45131</v>
      </c>
      <c r="L14448" t="s">
        <v>208</v>
      </c>
    </row>
    <row r="14449" spans="11:12">
      <c r="K14449" s="435">
        <v>45132</v>
      </c>
      <c r="L14449" t="s">
        <v>214</v>
      </c>
    </row>
    <row r="14450" spans="11:12">
      <c r="K14450" s="435">
        <v>45133</v>
      </c>
      <c r="L14450" t="s">
        <v>214</v>
      </c>
    </row>
    <row r="14451" spans="11:12">
      <c r="K14451" s="435">
        <v>45135</v>
      </c>
      <c r="L14451" t="s">
        <v>214</v>
      </c>
    </row>
    <row r="14452" spans="11:12">
      <c r="K14452" s="435">
        <v>45140</v>
      </c>
      <c r="L14452" t="s">
        <v>208</v>
      </c>
    </row>
    <row r="14453" spans="11:12">
      <c r="K14453" s="435">
        <v>45142</v>
      </c>
      <c r="L14453" t="s">
        <v>214</v>
      </c>
    </row>
    <row r="14454" spans="11:12">
      <c r="K14454" s="435">
        <v>45144</v>
      </c>
      <c r="L14454" t="s">
        <v>208</v>
      </c>
    </row>
    <row r="14455" spans="11:12">
      <c r="K14455" s="435">
        <v>45145</v>
      </c>
      <c r="L14455" t="s">
        <v>208</v>
      </c>
    </row>
    <row r="14456" spans="11:12">
      <c r="K14456" s="435">
        <v>45146</v>
      </c>
      <c r="L14456" t="s">
        <v>214</v>
      </c>
    </row>
    <row r="14457" spans="11:12">
      <c r="K14457" s="435">
        <v>45147</v>
      </c>
      <c r="L14457" t="s">
        <v>208</v>
      </c>
    </row>
    <row r="14458" spans="11:12">
      <c r="K14458" s="435">
        <v>45148</v>
      </c>
      <c r="L14458" t="s">
        <v>214</v>
      </c>
    </row>
    <row r="14459" spans="11:12">
      <c r="K14459" s="435">
        <v>45150</v>
      </c>
      <c r="L14459" t="s">
        <v>208</v>
      </c>
    </row>
    <row r="14460" spans="11:12">
      <c r="K14460" s="435">
        <v>45152</v>
      </c>
      <c r="L14460" t="s">
        <v>208</v>
      </c>
    </row>
    <row r="14461" spans="11:12">
      <c r="K14461" s="435">
        <v>45153</v>
      </c>
      <c r="L14461" t="s">
        <v>208</v>
      </c>
    </row>
    <row r="14462" spans="11:12">
      <c r="K14462" s="435">
        <v>45154</v>
      </c>
      <c r="L14462" t="s">
        <v>214</v>
      </c>
    </row>
    <row r="14463" spans="11:12">
      <c r="K14463" s="435">
        <v>45155</v>
      </c>
      <c r="L14463" t="s">
        <v>208</v>
      </c>
    </row>
    <row r="14464" spans="11:12">
      <c r="K14464" s="435">
        <v>45156</v>
      </c>
      <c r="L14464" t="s">
        <v>208</v>
      </c>
    </row>
    <row r="14465" spans="11:12">
      <c r="K14465" s="435">
        <v>45157</v>
      </c>
      <c r="L14465" t="s">
        <v>208</v>
      </c>
    </row>
    <row r="14466" spans="11:12">
      <c r="K14466" s="435">
        <v>45158</v>
      </c>
      <c r="L14466" t="s">
        <v>208</v>
      </c>
    </row>
    <row r="14467" spans="11:12">
      <c r="K14467" s="435">
        <v>45159</v>
      </c>
      <c r="L14467" t="s">
        <v>214</v>
      </c>
    </row>
    <row r="14468" spans="11:12">
      <c r="K14468" s="435">
        <v>45160</v>
      </c>
      <c r="L14468" t="s">
        <v>208</v>
      </c>
    </row>
    <row r="14469" spans="11:12">
      <c r="K14469" s="435">
        <v>45162</v>
      </c>
      <c r="L14469" t="s">
        <v>208</v>
      </c>
    </row>
    <row r="14470" spans="11:12">
      <c r="K14470" s="435">
        <v>45164</v>
      </c>
      <c r="L14470" t="s">
        <v>214</v>
      </c>
    </row>
    <row r="14471" spans="11:12">
      <c r="K14471" s="435">
        <v>45166</v>
      </c>
      <c r="L14471" t="s">
        <v>214</v>
      </c>
    </row>
    <row r="14472" spans="11:12">
      <c r="K14472" s="435">
        <v>45167</v>
      </c>
      <c r="L14472" t="s">
        <v>208</v>
      </c>
    </row>
    <row r="14473" spans="11:12">
      <c r="K14473" s="435">
        <v>45168</v>
      </c>
      <c r="L14473" t="s">
        <v>208</v>
      </c>
    </row>
    <row r="14474" spans="11:12">
      <c r="K14474" s="435">
        <v>45169</v>
      </c>
      <c r="L14474" t="s">
        <v>214</v>
      </c>
    </row>
    <row r="14475" spans="11:12">
      <c r="K14475" s="435">
        <v>45171</v>
      </c>
      <c r="L14475" t="s">
        <v>214</v>
      </c>
    </row>
    <row r="14476" spans="11:12">
      <c r="K14476" s="435">
        <v>45172</v>
      </c>
      <c r="L14476" t="s">
        <v>214</v>
      </c>
    </row>
    <row r="14477" spans="11:12">
      <c r="K14477" s="435">
        <v>45174</v>
      </c>
      <c r="L14477" t="s">
        <v>208</v>
      </c>
    </row>
    <row r="14478" spans="11:12">
      <c r="K14478" s="435">
        <v>45176</v>
      </c>
      <c r="L14478" t="s">
        <v>208</v>
      </c>
    </row>
    <row r="14479" spans="11:12">
      <c r="K14479" s="435">
        <v>45177</v>
      </c>
      <c r="L14479" t="s">
        <v>214</v>
      </c>
    </row>
    <row r="14480" spans="11:12">
      <c r="K14480" s="435">
        <v>45202</v>
      </c>
      <c r="L14480" t="s">
        <v>208</v>
      </c>
    </row>
    <row r="14481" spans="11:12">
      <c r="K14481" s="435">
        <v>45203</v>
      </c>
      <c r="L14481" t="s">
        <v>208</v>
      </c>
    </row>
    <row r="14482" spans="11:12">
      <c r="K14482" s="435">
        <v>45204</v>
      </c>
      <c r="L14482" t="s">
        <v>208</v>
      </c>
    </row>
    <row r="14483" spans="11:12">
      <c r="K14483" s="435">
        <v>45205</v>
      </c>
      <c r="L14483" t="s">
        <v>208</v>
      </c>
    </row>
    <row r="14484" spans="11:12">
      <c r="K14484" s="435">
        <v>45206</v>
      </c>
      <c r="L14484" t="s">
        <v>208</v>
      </c>
    </row>
    <row r="14485" spans="11:12">
      <c r="K14485" s="435">
        <v>45207</v>
      </c>
      <c r="L14485" t="s">
        <v>208</v>
      </c>
    </row>
    <row r="14486" spans="11:12">
      <c r="K14486" s="435">
        <v>45208</v>
      </c>
      <c r="L14486" t="s">
        <v>208</v>
      </c>
    </row>
    <row r="14487" spans="11:12">
      <c r="K14487" s="435">
        <v>45209</v>
      </c>
      <c r="L14487" t="s">
        <v>208</v>
      </c>
    </row>
    <row r="14488" spans="11:12">
      <c r="K14488" s="435">
        <v>45211</v>
      </c>
      <c r="L14488" t="s">
        <v>208</v>
      </c>
    </row>
    <row r="14489" spans="11:12">
      <c r="K14489" s="435">
        <v>45212</v>
      </c>
      <c r="L14489" t="s">
        <v>208</v>
      </c>
    </row>
    <row r="14490" spans="11:12">
      <c r="K14490" s="435">
        <v>45213</v>
      </c>
      <c r="L14490" t="s">
        <v>208</v>
      </c>
    </row>
    <row r="14491" spans="11:12">
      <c r="K14491" s="435">
        <v>45214</v>
      </c>
      <c r="L14491" t="s">
        <v>208</v>
      </c>
    </row>
    <row r="14492" spans="11:12">
      <c r="K14492" s="435">
        <v>45215</v>
      </c>
      <c r="L14492" t="s">
        <v>208</v>
      </c>
    </row>
    <row r="14493" spans="11:12">
      <c r="K14493" s="435">
        <v>45216</v>
      </c>
      <c r="L14493" t="s">
        <v>208</v>
      </c>
    </row>
    <row r="14494" spans="11:12">
      <c r="K14494" s="435">
        <v>45217</v>
      </c>
      <c r="L14494" t="s">
        <v>208</v>
      </c>
    </row>
    <row r="14495" spans="11:12">
      <c r="K14495" s="435">
        <v>45218</v>
      </c>
      <c r="L14495" t="s">
        <v>208</v>
      </c>
    </row>
    <row r="14496" spans="11:12">
      <c r="K14496" s="435">
        <v>45219</v>
      </c>
      <c r="L14496" t="s">
        <v>208</v>
      </c>
    </row>
    <row r="14497" spans="11:12">
      <c r="K14497" s="435">
        <v>45220</v>
      </c>
      <c r="L14497" t="s">
        <v>208</v>
      </c>
    </row>
    <row r="14498" spans="11:12">
      <c r="K14498" s="435">
        <v>45223</v>
      </c>
      <c r="L14498" t="s">
        <v>208</v>
      </c>
    </row>
    <row r="14499" spans="11:12">
      <c r="K14499" s="435">
        <v>45224</v>
      </c>
      <c r="L14499" t="s">
        <v>208</v>
      </c>
    </row>
    <row r="14500" spans="11:12">
      <c r="K14500" s="435">
        <v>45225</v>
      </c>
      <c r="L14500" t="s">
        <v>208</v>
      </c>
    </row>
    <row r="14501" spans="11:12">
      <c r="K14501" s="435">
        <v>45226</v>
      </c>
      <c r="L14501" t="s">
        <v>208</v>
      </c>
    </row>
    <row r="14502" spans="11:12">
      <c r="K14502" s="435">
        <v>45227</v>
      </c>
      <c r="L14502" t="s">
        <v>208</v>
      </c>
    </row>
    <row r="14503" spans="11:12">
      <c r="K14503" s="435">
        <v>45229</v>
      </c>
      <c r="L14503" t="s">
        <v>208</v>
      </c>
    </row>
    <row r="14504" spans="11:12">
      <c r="K14504" s="435">
        <v>45230</v>
      </c>
      <c r="L14504" t="s">
        <v>208</v>
      </c>
    </row>
    <row r="14505" spans="11:12">
      <c r="K14505" s="435">
        <v>45231</v>
      </c>
      <c r="L14505" t="s">
        <v>208</v>
      </c>
    </row>
    <row r="14506" spans="11:12">
      <c r="K14506" s="435">
        <v>45232</v>
      </c>
      <c r="L14506" t="s">
        <v>208</v>
      </c>
    </row>
    <row r="14507" spans="11:12">
      <c r="K14507" s="435">
        <v>45233</v>
      </c>
      <c r="L14507" t="s">
        <v>208</v>
      </c>
    </row>
    <row r="14508" spans="11:12">
      <c r="K14508" s="435">
        <v>45236</v>
      </c>
      <c r="L14508" t="s">
        <v>208</v>
      </c>
    </row>
    <row r="14509" spans="11:12">
      <c r="K14509" s="435">
        <v>45237</v>
      </c>
      <c r="L14509" t="s">
        <v>208</v>
      </c>
    </row>
    <row r="14510" spans="11:12">
      <c r="K14510" s="435">
        <v>45238</v>
      </c>
      <c r="L14510" t="s">
        <v>208</v>
      </c>
    </row>
    <row r="14511" spans="11:12">
      <c r="K14511" s="435">
        <v>45239</v>
      </c>
      <c r="L14511" t="s">
        <v>208</v>
      </c>
    </row>
    <row r="14512" spans="11:12">
      <c r="K14512" s="435">
        <v>45240</v>
      </c>
      <c r="L14512" t="s">
        <v>208</v>
      </c>
    </row>
    <row r="14513" spans="11:12">
      <c r="K14513" s="435">
        <v>45241</v>
      </c>
      <c r="L14513" t="s">
        <v>208</v>
      </c>
    </row>
    <row r="14514" spans="11:12">
      <c r="K14514" s="435">
        <v>45242</v>
      </c>
      <c r="L14514" t="s">
        <v>208</v>
      </c>
    </row>
    <row r="14515" spans="11:12">
      <c r="K14515" s="435">
        <v>45243</v>
      </c>
      <c r="L14515" t="s">
        <v>208</v>
      </c>
    </row>
    <row r="14516" spans="11:12">
      <c r="K14516" s="435">
        <v>45244</v>
      </c>
      <c r="L14516" t="s">
        <v>208</v>
      </c>
    </row>
    <row r="14517" spans="11:12">
      <c r="K14517" s="435">
        <v>45245</v>
      </c>
      <c r="L14517" t="s">
        <v>208</v>
      </c>
    </row>
    <row r="14518" spans="11:12">
      <c r="K14518" s="435">
        <v>45246</v>
      </c>
      <c r="L14518" t="s">
        <v>208</v>
      </c>
    </row>
    <row r="14519" spans="11:12">
      <c r="K14519" s="435">
        <v>45247</v>
      </c>
      <c r="L14519" t="s">
        <v>208</v>
      </c>
    </row>
    <row r="14520" spans="11:12">
      <c r="K14520" s="435">
        <v>45248</v>
      </c>
      <c r="L14520" t="s">
        <v>208</v>
      </c>
    </row>
    <row r="14521" spans="11:12">
      <c r="K14521" s="435">
        <v>45249</v>
      </c>
      <c r="L14521" t="s">
        <v>208</v>
      </c>
    </row>
    <row r="14522" spans="11:12">
      <c r="K14522" s="435">
        <v>45251</v>
      </c>
      <c r="L14522" t="s">
        <v>208</v>
      </c>
    </row>
    <row r="14523" spans="11:12">
      <c r="K14523" s="435">
        <v>45252</v>
      </c>
      <c r="L14523" t="s">
        <v>208</v>
      </c>
    </row>
    <row r="14524" spans="11:12">
      <c r="K14524" s="435">
        <v>45255</v>
      </c>
      <c r="L14524" t="s">
        <v>208</v>
      </c>
    </row>
    <row r="14525" spans="11:12">
      <c r="K14525" s="435">
        <v>45301</v>
      </c>
      <c r="L14525" t="s">
        <v>214</v>
      </c>
    </row>
    <row r="14526" spans="11:12">
      <c r="K14526" s="435">
        <v>45302</v>
      </c>
      <c r="L14526" t="s">
        <v>214</v>
      </c>
    </row>
    <row r="14527" spans="11:12">
      <c r="K14527" s="435">
        <v>45303</v>
      </c>
      <c r="L14527" t="s">
        <v>214</v>
      </c>
    </row>
    <row r="14528" spans="11:12">
      <c r="K14528" s="435">
        <v>45304</v>
      </c>
      <c r="L14528" t="s">
        <v>214</v>
      </c>
    </row>
    <row r="14529" spans="11:12">
      <c r="K14529" s="435">
        <v>45305</v>
      </c>
      <c r="L14529" t="s">
        <v>214</v>
      </c>
    </row>
    <row r="14530" spans="11:12">
      <c r="K14530" s="435">
        <v>45306</v>
      </c>
      <c r="L14530" t="s">
        <v>214</v>
      </c>
    </row>
    <row r="14531" spans="11:12">
      <c r="K14531" s="435">
        <v>45307</v>
      </c>
      <c r="L14531" t="s">
        <v>214</v>
      </c>
    </row>
    <row r="14532" spans="11:12">
      <c r="K14532" s="435">
        <v>45308</v>
      </c>
      <c r="L14532" t="s">
        <v>214</v>
      </c>
    </row>
    <row r="14533" spans="11:12">
      <c r="K14533" s="435">
        <v>45309</v>
      </c>
      <c r="L14533" t="s">
        <v>214</v>
      </c>
    </row>
    <row r="14534" spans="11:12">
      <c r="K14534" s="435">
        <v>45310</v>
      </c>
      <c r="L14534" t="s">
        <v>214</v>
      </c>
    </row>
    <row r="14535" spans="11:12">
      <c r="K14535" s="435">
        <v>45311</v>
      </c>
      <c r="L14535" t="s">
        <v>208</v>
      </c>
    </row>
    <row r="14536" spans="11:12">
      <c r="K14536" s="435">
        <v>45312</v>
      </c>
      <c r="L14536" t="s">
        <v>214</v>
      </c>
    </row>
    <row r="14537" spans="11:12">
      <c r="K14537" s="435">
        <v>45314</v>
      </c>
      <c r="L14537" t="s">
        <v>214</v>
      </c>
    </row>
    <row r="14538" spans="11:12">
      <c r="K14538" s="435">
        <v>45315</v>
      </c>
      <c r="L14538" t="s">
        <v>214</v>
      </c>
    </row>
    <row r="14539" spans="11:12">
      <c r="K14539" s="435">
        <v>45316</v>
      </c>
      <c r="L14539" t="s">
        <v>214</v>
      </c>
    </row>
    <row r="14540" spans="11:12">
      <c r="K14540" s="435">
        <v>45317</v>
      </c>
      <c r="L14540" t="s">
        <v>214</v>
      </c>
    </row>
    <row r="14541" spans="11:12">
      <c r="K14541" s="435">
        <v>45318</v>
      </c>
      <c r="L14541" t="s">
        <v>214</v>
      </c>
    </row>
    <row r="14542" spans="11:12">
      <c r="K14542" s="435">
        <v>45319</v>
      </c>
      <c r="L14542" t="s">
        <v>214</v>
      </c>
    </row>
    <row r="14543" spans="11:12">
      <c r="K14543" s="435">
        <v>45320</v>
      </c>
      <c r="L14543" t="s">
        <v>214</v>
      </c>
    </row>
    <row r="14544" spans="11:12">
      <c r="K14544" s="435">
        <v>45321</v>
      </c>
      <c r="L14544" t="s">
        <v>214</v>
      </c>
    </row>
    <row r="14545" spans="11:12">
      <c r="K14545" s="435">
        <v>45322</v>
      </c>
      <c r="L14545" t="s">
        <v>214</v>
      </c>
    </row>
    <row r="14546" spans="11:12">
      <c r="K14546" s="435">
        <v>45323</v>
      </c>
      <c r="L14546" t="s">
        <v>214</v>
      </c>
    </row>
    <row r="14547" spans="11:12">
      <c r="K14547" s="435">
        <v>45324</v>
      </c>
      <c r="L14547" t="s">
        <v>214</v>
      </c>
    </row>
    <row r="14548" spans="11:12">
      <c r="K14548" s="435">
        <v>45325</v>
      </c>
      <c r="L14548" t="s">
        <v>214</v>
      </c>
    </row>
    <row r="14549" spans="11:12">
      <c r="K14549" s="435">
        <v>45326</v>
      </c>
      <c r="L14549" t="s">
        <v>214</v>
      </c>
    </row>
    <row r="14550" spans="11:12">
      <c r="K14550" s="435">
        <v>45327</v>
      </c>
      <c r="L14550" t="s">
        <v>214</v>
      </c>
    </row>
    <row r="14551" spans="11:12">
      <c r="K14551" s="435">
        <v>45328</v>
      </c>
      <c r="L14551" t="s">
        <v>214</v>
      </c>
    </row>
    <row r="14552" spans="11:12">
      <c r="K14552" s="435">
        <v>45330</v>
      </c>
      <c r="L14552" t="s">
        <v>214</v>
      </c>
    </row>
    <row r="14553" spans="11:12">
      <c r="K14553" s="435">
        <v>45331</v>
      </c>
      <c r="L14553" t="s">
        <v>214</v>
      </c>
    </row>
    <row r="14554" spans="11:12">
      <c r="K14554" s="435">
        <v>45332</v>
      </c>
      <c r="L14554" t="s">
        <v>214</v>
      </c>
    </row>
    <row r="14555" spans="11:12">
      <c r="K14555" s="435">
        <v>45333</v>
      </c>
      <c r="L14555" t="s">
        <v>214</v>
      </c>
    </row>
    <row r="14556" spans="11:12">
      <c r="K14556" s="435">
        <v>45334</v>
      </c>
      <c r="L14556" t="s">
        <v>214</v>
      </c>
    </row>
    <row r="14557" spans="11:12">
      <c r="K14557" s="435">
        <v>45335</v>
      </c>
      <c r="L14557" t="s">
        <v>214</v>
      </c>
    </row>
    <row r="14558" spans="11:12">
      <c r="K14558" s="435">
        <v>45336</v>
      </c>
      <c r="L14558" t="s">
        <v>214</v>
      </c>
    </row>
    <row r="14559" spans="11:12">
      <c r="K14559" s="435">
        <v>45337</v>
      </c>
      <c r="L14559" t="s">
        <v>214</v>
      </c>
    </row>
    <row r="14560" spans="11:12">
      <c r="K14560" s="435">
        <v>45338</v>
      </c>
      <c r="L14560" t="s">
        <v>214</v>
      </c>
    </row>
    <row r="14561" spans="11:12">
      <c r="K14561" s="435">
        <v>45339</v>
      </c>
      <c r="L14561" t="s">
        <v>214</v>
      </c>
    </row>
    <row r="14562" spans="11:12">
      <c r="K14562" s="435">
        <v>45340</v>
      </c>
      <c r="L14562" t="s">
        <v>214</v>
      </c>
    </row>
    <row r="14563" spans="11:12">
      <c r="K14563" s="435">
        <v>45341</v>
      </c>
      <c r="L14563" t="s">
        <v>214</v>
      </c>
    </row>
    <row r="14564" spans="11:12">
      <c r="K14564" s="435">
        <v>45342</v>
      </c>
      <c r="L14564" t="s">
        <v>214</v>
      </c>
    </row>
    <row r="14565" spans="11:12">
      <c r="K14565" s="435">
        <v>45344</v>
      </c>
      <c r="L14565" t="s">
        <v>214</v>
      </c>
    </row>
    <row r="14566" spans="11:12">
      <c r="K14566" s="435">
        <v>45345</v>
      </c>
      <c r="L14566" t="s">
        <v>214</v>
      </c>
    </row>
    <row r="14567" spans="11:12">
      <c r="K14567" s="435">
        <v>45346</v>
      </c>
      <c r="L14567" t="s">
        <v>214</v>
      </c>
    </row>
    <row r="14568" spans="11:12">
      <c r="K14568" s="435">
        <v>45347</v>
      </c>
      <c r="L14568" t="s">
        <v>214</v>
      </c>
    </row>
    <row r="14569" spans="11:12">
      <c r="K14569" s="435">
        <v>45348</v>
      </c>
      <c r="L14569" t="s">
        <v>214</v>
      </c>
    </row>
    <row r="14570" spans="11:12">
      <c r="K14570" s="435">
        <v>45349</v>
      </c>
      <c r="L14570" t="s">
        <v>214</v>
      </c>
    </row>
    <row r="14571" spans="11:12">
      <c r="K14571" s="435">
        <v>45350</v>
      </c>
      <c r="L14571" t="s">
        <v>214</v>
      </c>
    </row>
    <row r="14572" spans="11:12">
      <c r="K14572" s="435">
        <v>45351</v>
      </c>
      <c r="L14572" t="s">
        <v>214</v>
      </c>
    </row>
    <row r="14573" spans="11:12">
      <c r="K14573" s="435">
        <v>45352</v>
      </c>
      <c r="L14573" t="s">
        <v>214</v>
      </c>
    </row>
    <row r="14574" spans="11:12">
      <c r="K14574" s="435">
        <v>45353</v>
      </c>
      <c r="L14574" t="s">
        <v>214</v>
      </c>
    </row>
    <row r="14575" spans="11:12">
      <c r="K14575" s="435">
        <v>45354</v>
      </c>
      <c r="L14575" t="s">
        <v>214</v>
      </c>
    </row>
    <row r="14576" spans="11:12">
      <c r="K14576" s="435">
        <v>45356</v>
      </c>
      <c r="L14576" t="s">
        <v>214</v>
      </c>
    </row>
    <row r="14577" spans="11:12">
      <c r="K14577" s="435">
        <v>45358</v>
      </c>
      <c r="L14577" t="s">
        <v>214</v>
      </c>
    </row>
    <row r="14578" spans="11:12">
      <c r="K14578" s="435">
        <v>45359</v>
      </c>
      <c r="L14578" t="s">
        <v>214</v>
      </c>
    </row>
    <row r="14579" spans="11:12">
      <c r="K14579" s="435">
        <v>45360</v>
      </c>
      <c r="L14579" t="s">
        <v>214</v>
      </c>
    </row>
    <row r="14580" spans="11:12">
      <c r="K14580" s="435">
        <v>45361</v>
      </c>
      <c r="L14580" t="s">
        <v>214</v>
      </c>
    </row>
    <row r="14581" spans="11:12">
      <c r="K14581" s="435">
        <v>45362</v>
      </c>
      <c r="L14581" t="s">
        <v>214</v>
      </c>
    </row>
    <row r="14582" spans="11:12">
      <c r="K14582" s="435">
        <v>45363</v>
      </c>
      <c r="L14582" t="s">
        <v>214</v>
      </c>
    </row>
    <row r="14583" spans="11:12">
      <c r="K14583" s="435">
        <v>45365</v>
      </c>
      <c r="L14583" t="s">
        <v>214</v>
      </c>
    </row>
    <row r="14584" spans="11:12">
      <c r="K14584" s="435">
        <v>45368</v>
      </c>
      <c r="L14584" t="s">
        <v>214</v>
      </c>
    </row>
    <row r="14585" spans="11:12">
      <c r="K14585" s="435">
        <v>45369</v>
      </c>
      <c r="L14585" t="s">
        <v>214</v>
      </c>
    </row>
    <row r="14586" spans="11:12">
      <c r="K14586" s="435">
        <v>45370</v>
      </c>
      <c r="L14586" t="s">
        <v>214</v>
      </c>
    </row>
    <row r="14587" spans="11:12">
      <c r="K14587" s="435">
        <v>45371</v>
      </c>
      <c r="L14587" t="s">
        <v>214</v>
      </c>
    </row>
    <row r="14588" spans="11:12">
      <c r="K14588" s="435">
        <v>45372</v>
      </c>
      <c r="L14588" t="s">
        <v>214</v>
      </c>
    </row>
    <row r="14589" spans="11:12">
      <c r="K14589" s="435">
        <v>45373</v>
      </c>
      <c r="L14589" t="s">
        <v>214</v>
      </c>
    </row>
    <row r="14590" spans="11:12">
      <c r="K14590" s="435">
        <v>45377</v>
      </c>
      <c r="L14590" t="s">
        <v>214</v>
      </c>
    </row>
    <row r="14591" spans="11:12">
      <c r="K14591" s="435">
        <v>45378</v>
      </c>
      <c r="L14591" t="s">
        <v>214</v>
      </c>
    </row>
    <row r="14592" spans="11:12">
      <c r="K14592" s="435">
        <v>45380</v>
      </c>
      <c r="L14592" t="s">
        <v>214</v>
      </c>
    </row>
    <row r="14593" spans="11:12">
      <c r="K14593" s="435">
        <v>45381</v>
      </c>
      <c r="L14593" t="s">
        <v>214</v>
      </c>
    </row>
    <row r="14594" spans="11:12">
      <c r="K14594" s="435">
        <v>45382</v>
      </c>
      <c r="L14594" t="s">
        <v>214</v>
      </c>
    </row>
    <row r="14595" spans="11:12">
      <c r="K14595" s="435">
        <v>45383</v>
      </c>
      <c r="L14595" t="s">
        <v>214</v>
      </c>
    </row>
    <row r="14596" spans="11:12">
      <c r="K14596" s="435">
        <v>45384</v>
      </c>
      <c r="L14596" t="s">
        <v>214</v>
      </c>
    </row>
    <row r="14597" spans="11:12">
      <c r="K14597" s="435">
        <v>45385</v>
      </c>
      <c r="L14597" t="s">
        <v>214</v>
      </c>
    </row>
    <row r="14598" spans="11:12">
      <c r="K14598" s="435">
        <v>45387</v>
      </c>
      <c r="L14598" t="s">
        <v>214</v>
      </c>
    </row>
    <row r="14599" spans="11:12">
      <c r="K14599" s="435">
        <v>45388</v>
      </c>
      <c r="L14599" t="s">
        <v>214</v>
      </c>
    </row>
    <row r="14600" spans="11:12">
      <c r="K14600" s="435">
        <v>45389</v>
      </c>
      <c r="L14600" t="s">
        <v>214</v>
      </c>
    </row>
    <row r="14601" spans="11:12">
      <c r="K14601" s="435">
        <v>45390</v>
      </c>
      <c r="L14601" t="s">
        <v>214</v>
      </c>
    </row>
    <row r="14602" spans="11:12">
      <c r="K14602" s="435">
        <v>45402</v>
      </c>
      <c r="L14602" t="s">
        <v>214</v>
      </c>
    </row>
    <row r="14603" spans="11:12">
      <c r="K14603" s="435">
        <v>45403</v>
      </c>
      <c r="L14603" t="s">
        <v>214</v>
      </c>
    </row>
    <row r="14604" spans="11:12">
      <c r="K14604" s="435">
        <v>45404</v>
      </c>
      <c r="L14604" t="s">
        <v>214</v>
      </c>
    </row>
    <row r="14605" spans="11:12">
      <c r="K14605" s="435">
        <v>45405</v>
      </c>
      <c r="L14605" t="s">
        <v>214</v>
      </c>
    </row>
    <row r="14606" spans="11:12">
      <c r="K14606" s="435">
        <v>45406</v>
      </c>
      <c r="L14606" t="s">
        <v>214</v>
      </c>
    </row>
    <row r="14607" spans="11:12">
      <c r="K14607" s="435">
        <v>45409</v>
      </c>
      <c r="L14607" t="s">
        <v>214</v>
      </c>
    </row>
    <row r="14608" spans="11:12">
      <c r="K14608" s="435">
        <v>45410</v>
      </c>
      <c r="L14608" t="s">
        <v>214</v>
      </c>
    </row>
    <row r="14609" spans="11:12">
      <c r="K14609" s="435">
        <v>45414</v>
      </c>
      <c r="L14609" t="s">
        <v>214</v>
      </c>
    </row>
    <row r="14610" spans="11:12">
      <c r="K14610" s="435">
        <v>45415</v>
      </c>
      <c r="L14610" t="s">
        <v>214</v>
      </c>
    </row>
    <row r="14611" spans="11:12">
      <c r="K14611" s="435">
        <v>45416</v>
      </c>
      <c r="L14611" t="s">
        <v>214</v>
      </c>
    </row>
    <row r="14612" spans="11:12">
      <c r="K14612" s="435">
        <v>45417</v>
      </c>
      <c r="L14612" t="s">
        <v>214</v>
      </c>
    </row>
    <row r="14613" spans="11:12">
      <c r="K14613" s="435">
        <v>45418</v>
      </c>
      <c r="L14613" t="s">
        <v>214</v>
      </c>
    </row>
    <row r="14614" spans="11:12">
      <c r="K14614" s="435">
        <v>45419</v>
      </c>
      <c r="L14614" t="s">
        <v>214</v>
      </c>
    </row>
    <row r="14615" spans="11:12">
      <c r="K14615" s="435">
        <v>45420</v>
      </c>
      <c r="L14615" t="s">
        <v>214</v>
      </c>
    </row>
    <row r="14616" spans="11:12">
      <c r="K14616" s="435">
        <v>45424</v>
      </c>
      <c r="L14616" t="s">
        <v>214</v>
      </c>
    </row>
    <row r="14617" spans="11:12">
      <c r="K14617" s="435">
        <v>45426</v>
      </c>
      <c r="L14617" t="s">
        <v>214</v>
      </c>
    </row>
    <row r="14618" spans="11:12">
      <c r="K14618" s="435">
        <v>45428</v>
      </c>
      <c r="L14618" t="s">
        <v>214</v>
      </c>
    </row>
    <row r="14619" spans="11:12">
      <c r="K14619" s="435">
        <v>45429</v>
      </c>
      <c r="L14619" t="s">
        <v>214</v>
      </c>
    </row>
    <row r="14620" spans="11:12">
      <c r="K14620" s="435">
        <v>45430</v>
      </c>
      <c r="L14620" t="s">
        <v>214</v>
      </c>
    </row>
    <row r="14621" spans="11:12">
      <c r="K14621" s="435">
        <v>45431</v>
      </c>
      <c r="L14621" t="s">
        <v>214</v>
      </c>
    </row>
    <row r="14622" spans="11:12">
      <c r="K14622" s="435">
        <v>45432</v>
      </c>
      <c r="L14622" t="s">
        <v>214</v>
      </c>
    </row>
    <row r="14623" spans="11:12">
      <c r="K14623" s="435">
        <v>45433</v>
      </c>
      <c r="L14623" t="s">
        <v>214</v>
      </c>
    </row>
    <row r="14624" spans="11:12">
      <c r="K14624" s="435">
        <v>45434</v>
      </c>
      <c r="L14624" t="s">
        <v>214</v>
      </c>
    </row>
    <row r="14625" spans="11:12">
      <c r="K14625" s="435">
        <v>45439</v>
      </c>
      <c r="L14625" t="s">
        <v>214</v>
      </c>
    </row>
    <row r="14626" spans="11:12">
      <c r="K14626" s="435">
        <v>45440</v>
      </c>
      <c r="L14626" t="s">
        <v>214</v>
      </c>
    </row>
    <row r="14627" spans="11:12">
      <c r="K14627" s="435">
        <v>45449</v>
      </c>
      <c r="L14627" t="s">
        <v>214</v>
      </c>
    </row>
    <row r="14628" spans="11:12">
      <c r="K14628" s="435">
        <v>45458</v>
      </c>
      <c r="L14628" t="s">
        <v>214</v>
      </c>
    </row>
    <row r="14629" spans="11:12">
      <c r="K14629" s="435">
        <v>45459</v>
      </c>
      <c r="L14629" t="s">
        <v>214</v>
      </c>
    </row>
    <row r="14630" spans="11:12">
      <c r="K14630" s="435">
        <v>45502</v>
      </c>
      <c r="L14630" t="s">
        <v>214</v>
      </c>
    </row>
    <row r="14631" spans="11:12">
      <c r="K14631" s="435">
        <v>45503</v>
      </c>
      <c r="L14631" t="s">
        <v>214</v>
      </c>
    </row>
    <row r="14632" spans="11:12">
      <c r="K14632" s="435">
        <v>45504</v>
      </c>
      <c r="L14632" t="s">
        <v>214</v>
      </c>
    </row>
    <row r="14633" spans="11:12">
      <c r="K14633" s="435">
        <v>45505</v>
      </c>
      <c r="L14633" t="s">
        <v>214</v>
      </c>
    </row>
    <row r="14634" spans="11:12">
      <c r="K14634" s="435">
        <v>45506</v>
      </c>
      <c r="L14634" t="s">
        <v>214</v>
      </c>
    </row>
    <row r="14635" spans="11:12">
      <c r="K14635" s="435">
        <v>45601</v>
      </c>
      <c r="L14635" t="s">
        <v>208</v>
      </c>
    </row>
    <row r="14636" spans="11:12">
      <c r="K14636" s="435">
        <v>45612</v>
      </c>
      <c r="L14636" t="s">
        <v>214</v>
      </c>
    </row>
    <row r="14637" spans="11:12">
      <c r="K14637" s="435">
        <v>45613</v>
      </c>
      <c r="L14637" t="s">
        <v>208</v>
      </c>
    </row>
    <row r="14638" spans="11:12">
      <c r="K14638" s="435">
        <v>45614</v>
      </c>
      <c r="L14638" t="s">
        <v>208</v>
      </c>
    </row>
    <row r="14639" spans="11:12">
      <c r="K14639" s="435">
        <v>45616</v>
      </c>
      <c r="L14639" t="s">
        <v>208</v>
      </c>
    </row>
    <row r="14640" spans="11:12">
      <c r="K14640" s="435">
        <v>45617</v>
      </c>
      <c r="L14640" t="s">
        <v>214</v>
      </c>
    </row>
    <row r="14641" spans="11:12">
      <c r="K14641" s="435">
        <v>45618</v>
      </c>
      <c r="L14641" t="s">
        <v>208</v>
      </c>
    </row>
    <row r="14642" spans="11:12">
      <c r="K14642" s="435">
        <v>45619</v>
      </c>
      <c r="L14642" t="s">
        <v>208</v>
      </c>
    </row>
    <row r="14643" spans="11:12">
      <c r="K14643" s="435">
        <v>45620</v>
      </c>
      <c r="L14643" t="s">
        <v>208</v>
      </c>
    </row>
    <row r="14644" spans="11:12">
      <c r="K14644" s="435">
        <v>45621</v>
      </c>
      <c r="L14644" t="s">
        <v>208</v>
      </c>
    </row>
    <row r="14645" spans="11:12">
      <c r="K14645" s="435">
        <v>45622</v>
      </c>
      <c r="L14645" t="s">
        <v>214</v>
      </c>
    </row>
    <row r="14646" spans="11:12">
      <c r="K14646" s="435">
        <v>45623</v>
      </c>
      <c r="L14646" t="s">
        <v>208</v>
      </c>
    </row>
    <row r="14647" spans="11:12">
      <c r="K14647" s="435">
        <v>45624</v>
      </c>
      <c r="L14647" t="s">
        <v>214</v>
      </c>
    </row>
    <row r="14648" spans="11:12">
      <c r="K14648" s="435">
        <v>45628</v>
      </c>
      <c r="L14648" t="s">
        <v>214</v>
      </c>
    </row>
    <row r="14649" spans="11:12">
      <c r="K14649" s="435">
        <v>45629</v>
      </c>
      <c r="L14649" t="s">
        <v>208</v>
      </c>
    </row>
    <row r="14650" spans="11:12">
      <c r="K14650" s="435">
        <v>45630</v>
      </c>
      <c r="L14650" t="s">
        <v>208</v>
      </c>
    </row>
    <row r="14651" spans="11:12">
      <c r="K14651" s="435">
        <v>45631</v>
      </c>
      <c r="L14651" t="s">
        <v>208</v>
      </c>
    </row>
    <row r="14652" spans="11:12">
      <c r="K14652" s="435">
        <v>45634</v>
      </c>
      <c r="L14652" t="s">
        <v>208</v>
      </c>
    </row>
    <row r="14653" spans="11:12">
      <c r="K14653" s="435">
        <v>45636</v>
      </c>
      <c r="L14653" t="s">
        <v>208</v>
      </c>
    </row>
    <row r="14654" spans="11:12">
      <c r="K14654" s="435">
        <v>45638</v>
      </c>
      <c r="L14654" t="s">
        <v>208</v>
      </c>
    </row>
    <row r="14655" spans="11:12">
      <c r="K14655" s="435">
        <v>45640</v>
      </c>
      <c r="L14655" t="s">
        <v>208</v>
      </c>
    </row>
    <row r="14656" spans="11:12">
      <c r="K14656" s="435">
        <v>45642</v>
      </c>
      <c r="L14656" t="s">
        <v>208</v>
      </c>
    </row>
    <row r="14657" spans="11:12">
      <c r="K14657" s="435">
        <v>45644</v>
      </c>
      <c r="L14657" t="s">
        <v>214</v>
      </c>
    </row>
    <row r="14658" spans="11:12">
      <c r="K14658" s="435">
        <v>45645</v>
      </c>
      <c r="L14658" t="s">
        <v>208</v>
      </c>
    </row>
    <row r="14659" spans="11:12">
      <c r="K14659" s="435">
        <v>45646</v>
      </c>
      <c r="L14659" t="s">
        <v>208</v>
      </c>
    </row>
    <row r="14660" spans="11:12">
      <c r="K14660" s="435">
        <v>45647</v>
      </c>
      <c r="L14660" t="s">
        <v>208</v>
      </c>
    </row>
    <row r="14661" spans="11:12">
      <c r="K14661" s="435">
        <v>45648</v>
      </c>
      <c r="L14661" t="s">
        <v>208</v>
      </c>
    </row>
    <row r="14662" spans="11:12">
      <c r="K14662" s="435">
        <v>45650</v>
      </c>
      <c r="L14662" t="s">
        <v>208</v>
      </c>
    </row>
    <row r="14663" spans="11:12">
      <c r="K14663" s="435">
        <v>45651</v>
      </c>
      <c r="L14663" t="s">
        <v>208</v>
      </c>
    </row>
    <row r="14664" spans="11:12">
      <c r="K14664" s="435">
        <v>45652</v>
      </c>
      <c r="L14664" t="s">
        <v>208</v>
      </c>
    </row>
    <row r="14665" spans="11:12">
      <c r="K14665" s="435">
        <v>45653</v>
      </c>
      <c r="L14665" t="s">
        <v>208</v>
      </c>
    </row>
    <row r="14666" spans="11:12">
      <c r="K14666" s="435">
        <v>45654</v>
      </c>
      <c r="L14666" t="s">
        <v>208</v>
      </c>
    </row>
    <row r="14667" spans="11:12">
      <c r="K14667" s="435">
        <v>45656</v>
      </c>
      <c r="L14667" t="s">
        <v>208</v>
      </c>
    </row>
    <row r="14668" spans="11:12">
      <c r="K14668" s="435">
        <v>45657</v>
      </c>
      <c r="L14668" t="s">
        <v>208</v>
      </c>
    </row>
    <row r="14669" spans="11:12">
      <c r="K14669" s="435">
        <v>45658</v>
      </c>
      <c r="L14669" t="s">
        <v>208</v>
      </c>
    </row>
    <row r="14670" spans="11:12">
      <c r="K14670" s="435">
        <v>45659</v>
      </c>
      <c r="L14670" t="s">
        <v>208</v>
      </c>
    </row>
    <row r="14671" spans="11:12">
      <c r="K14671" s="435">
        <v>45660</v>
      </c>
      <c r="L14671" t="s">
        <v>208</v>
      </c>
    </row>
    <row r="14672" spans="11:12">
      <c r="K14672" s="435">
        <v>45661</v>
      </c>
      <c r="L14672" t="s">
        <v>208</v>
      </c>
    </row>
    <row r="14673" spans="11:12">
      <c r="K14673" s="435">
        <v>45662</v>
      </c>
      <c r="L14673" t="s">
        <v>208</v>
      </c>
    </row>
    <row r="14674" spans="11:12">
      <c r="K14674" s="435">
        <v>45663</v>
      </c>
      <c r="L14674" t="s">
        <v>208</v>
      </c>
    </row>
    <row r="14675" spans="11:12">
      <c r="K14675" s="435">
        <v>45669</v>
      </c>
      <c r="L14675" t="s">
        <v>208</v>
      </c>
    </row>
    <row r="14676" spans="11:12">
      <c r="K14676" s="435">
        <v>45671</v>
      </c>
      <c r="L14676" t="s">
        <v>208</v>
      </c>
    </row>
    <row r="14677" spans="11:12">
      <c r="K14677" s="435">
        <v>45672</v>
      </c>
      <c r="L14677" t="s">
        <v>208</v>
      </c>
    </row>
    <row r="14678" spans="11:12">
      <c r="K14678" s="435">
        <v>45673</v>
      </c>
      <c r="L14678" t="s">
        <v>214</v>
      </c>
    </row>
    <row r="14679" spans="11:12">
      <c r="K14679" s="435">
        <v>45674</v>
      </c>
      <c r="L14679" t="s">
        <v>208</v>
      </c>
    </row>
    <row r="14680" spans="11:12">
      <c r="K14680" s="435">
        <v>45678</v>
      </c>
      <c r="L14680" t="s">
        <v>208</v>
      </c>
    </row>
    <row r="14681" spans="11:12">
      <c r="K14681" s="435">
        <v>45679</v>
      </c>
      <c r="L14681" t="s">
        <v>208</v>
      </c>
    </row>
    <row r="14682" spans="11:12">
      <c r="K14682" s="435">
        <v>45680</v>
      </c>
      <c r="L14682" t="s">
        <v>208</v>
      </c>
    </row>
    <row r="14683" spans="11:12">
      <c r="K14683" s="435">
        <v>45681</v>
      </c>
      <c r="L14683" t="s">
        <v>214</v>
      </c>
    </row>
    <row r="14684" spans="11:12">
      <c r="K14684" s="435">
        <v>45682</v>
      </c>
      <c r="L14684" t="s">
        <v>208</v>
      </c>
    </row>
    <row r="14685" spans="11:12">
      <c r="K14685" s="435">
        <v>45684</v>
      </c>
      <c r="L14685" t="s">
        <v>208</v>
      </c>
    </row>
    <row r="14686" spans="11:12">
      <c r="K14686" s="435">
        <v>45685</v>
      </c>
      <c r="L14686" t="s">
        <v>208</v>
      </c>
    </row>
    <row r="14687" spans="11:12">
      <c r="K14687" s="435">
        <v>45686</v>
      </c>
      <c r="L14687" t="s">
        <v>208</v>
      </c>
    </row>
    <row r="14688" spans="11:12">
      <c r="K14688" s="435">
        <v>45688</v>
      </c>
      <c r="L14688" t="s">
        <v>208</v>
      </c>
    </row>
    <row r="14689" spans="11:12">
      <c r="K14689" s="435">
        <v>45690</v>
      </c>
      <c r="L14689" t="s">
        <v>208</v>
      </c>
    </row>
    <row r="14690" spans="11:12">
      <c r="K14690" s="435">
        <v>45692</v>
      </c>
      <c r="L14690" t="s">
        <v>208</v>
      </c>
    </row>
    <row r="14691" spans="11:12">
      <c r="K14691" s="435">
        <v>45693</v>
      </c>
      <c r="L14691" t="s">
        <v>208</v>
      </c>
    </row>
    <row r="14692" spans="11:12">
      <c r="K14692" s="435">
        <v>45694</v>
      </c>
      <c r="L14692" t="s">
        <v>208</v>
      </c>
    </row>
    <row r="14693" spans="11:12">
      <c r="K14693" s="435">
        <v>45695</v>
      </c>
      <c r="L14693" t="s">
        <v>208</v>
      </c>
    </row>
    <row r="14694" spans="11:12">
      <c r="K14694" s="435">
        <v>45696</v>
      </c>
      <c r="L14694" t="s">
        <v>208</v>
      </c>
    </row>
    <row r="14695" spans="11:12">
      <c r="K14695" s="435">
        <v>45697</v>
      </c>
      <c r="L14695" t="s">
        <v>214</v>
      </c>
    </row>
    <row r="14696" spans="11:12">
      <c r="K14696" s="435">
        <v>45698</v>
      </c>
      <c r="L14696" t="s">
        <v>214</v>
      </c>
    </row>
    <row r="14697" spans="11:12">
      <c r="K14697" s="435">
        <v>45701</v>
      </c>
      <c r="L14697" t="s">
        <v>208</v>
      </c>
    </row>
    <row r="14698" spans="11:12">
      <c r="K14698" s="435">
        <v>45710</v>
      </c>
      <c r="L14698" t="s">
        <v>208</v>
      </c>
    </row>
    <row r="14699" spans="11:12">
      <c r="K14699" s="435">
        <v>45711</v>
      </c>
      <c r="L14699" t="s">
        <v>208</v>
      </c>
    </row>
    <row r="14700" spans="11:12">
      <c r="K14700" s="435">
        <v>45714</v>
      </c>
      <c r="L14700" t="s">
        <v>208</v>
      </c>
    </row>
    <row r="14701" spans="11:12">
      <c r="K14701" s="435">
        <v>45715</v>
      </c>
      <c r="L14701" t="s">
        <v>208</v>
      </c>
    </row>
    <row r="14702" spans="11:12">
      <c r="K14702" s="435">
        <v>45716</v>
      </c>
      <c r="L14702" t="s">
        <v>214</v>
      </c>
    </row>
    <row r="14703" spans="11:12">
      <c r="K14703" s="435">
        <v>45719</v>
      </c>
      <c r="L14703" t="s">
        <v>214</v>
      </c>
    </row>
    <row r="14704" spans="11:12">
      <c r="K14704" s="435">
        <v>45721</v>
      </c>
      <c r="L14704" t="s">
        <v>208</v>
      </c>
    </row>
    <row r="14705" spans="11:12">
      <c r="K14705" s="435">
        <v>45723</v>
      </c>
      <c r="L14705" t="s">
        <v>208</v>
      </c>
    </row>
    <row r="14706" spans="11:12">
      <c r="K14706" s="435">
        <v>45724</v>
      </c>
      <c r="L14706" t="s">
        <v>208</v>
      </c>
    </row>
    <row r="14707" spans="11:12">
      <c r="K14707" s="435">
        <v>45727</v>
      </c>
      <c r="L14707" t="s">
        <v>208</v>
      </c>
    </row>
    <row r="14708" spans="11:12">
      <c r="K14708" s="435">
        <v>45729</v>
      </c>
      <c r="L14708" t="s">
        <v>208</v>
      </c>
    </row>
    <row r="14709" spans="11:12">
      <c r="K14709" s="435">
        <v>45732</v>
      </c>
      <c r="L14709" t="s">
        <v>214</v>
      </c>
    </row>
    <row r="14710" spans="11:12">
      <c r="K14710" s="435">
        <v>45734</v>
      </c>
      <c r="L14710" t="s">
        <v>214</v>
      </c>
    </row>
    <row r="14711" spans="11:12">
      <c r="K14711" s="435">
        <v>45735</v>
      </c>
      <c r="L14711" t="s">
        <v>208</v>
      </c>
    </row>
    <row r="14712" spans="11:12">
      <c r="K14712" s="435">
        <v>45740</v>
      </c>
      <c r="L14712" t="s">
        <v>214</v>
      </c>
    </row>
    <row r="14713" spans="11:12">
      <c r="K14713" s="435">
        <v>45741</v>
      </c>
      <c r="L14713" t="s">
        <v>208</v>
      </c>
    </row>
    <row r="14714" spans="11:12">
      <c r="K14714" s="435">
        <v>45742</v>
      </c>
      <c r="L14714" t="s">
        <v>208</v>
      </c>
    </row>
    <row r="14715" spans="11:12">
      <c r="K14715" s="435">
        <v>45743</v>
      </c>
      <c r="L14715" t="s">
        <v>208</v>
      </c>
    </row>
    <row r="14716" spans="11:12">
      <c r="K14716" s="435">
        <v>45744</v>
      </c>
      <c r="L14716" t="s">
        <v>208</v>
      </c>
    </row>
    <row r="14717" spans="11:12">
      <c r="K14717" s="435">
        <v>45745</v>
      </c>
      <c r="L14717" t="s">
        <v>214</v>
      </c>
    </row>
    <row r="14718" spans="11:12">
      <c r="K14718" s="435">
        <v>45746</v>
      </c>
      <c r="L14718" t="s">
        <v>208</v>
      </c>
    </row>
    <row r="14719" spans="11:12">
      <c r="K14719" s="435">
        <v>45750</v>
      </c>
      <c r="L14719" t="s">
        <v>208</v>
      </c>
    </row>
    <row r="14720" spans="11:12">
      <c r="K14720" s="435">
        <v>45760</v>
      </c>
      <c r="L14720" t="s">
        <v>208</v>
      </c>
    </row>
    <row r="14721" spans="11:12">
      <c r="K14721" s="435">
        <v>45761</v>
      </c>
      <c r="L14721" t="s">
        <v>214</v>
      </c>
    </row>
    <row r="14722" spans="11:12">
      <c r="K14722" s="435">
        <v>45764</v>
      </c>
      <c r="L14722" t="s">
        <v>208</v>
      </c>
    </row>
    <row r="14723" spans="11:12">
      <c r="K14723" s="435">
        <v>45766</v>
      </c>
      <c r="L14723" t="s">
        <v>214</v>
      </c>
    </row>
    <row r="14724" spans="11:12">
      <c r="K14724" s="435">
        <v>45767</v>
      </c>
      <c r="L14724" t="s">
        <v>208</v>
      </c>
    </row>
    <row r="14725" spans="11:12">
      <c r="K14725" s="435">
        <v>45768</v>
      </c>
      <c r="L14725" t="s">
        <v>208</v>
      </c>
    </row>
    <row r="14726" spans="11:12">
      <c r="K14726" s="435">
        <v>45769</v>
      </c>
      <c r="L14726" t="s">
        <v>208</v>
      </c>
    </row>
    <row r="14727" spans="11:12">
      <c r="K14727" s="435">
        <v>45770</v>
      </c>
      <c r="L14727" t="s">
        <v>208</v>
      </c>
    </row>
    <row r="14728" spans="11:12">
      <c r="K14728" s="435">
        <v>45771</v>
      </c>
      <c r="L14728" t="s">
        <v>208</v>
      </c>
    </row>
    <row r="14729" spans="11:12">
      <c r="K14729" s="435">
        <v>45772</v>
      </c>
      <c r="L14729" t="s">
        <v>208</v>
      </c>
    </row>
    <row r="14730" spans="11:12">
      <c r="K14730" s="435">
        <v>45773</v>
      </c>
      <c r="L14730" t="s">
        <v>208</v>
      </c>
    </row>
    <row r="14731" spans="11:12">
      <c r="K14731" s="435">
        <v>45775</v>
      </c>
      <c r="L14731" t="s">
        <v>208</v>
      </c>
    </row>
    <row r="14732" spans="11:12">
      <c r="K14732" s="435">
        <v>45776</v>
      </c>
      <c r="L14732" t="s">
        <v>208</v>
      </c>
    </row>
    <row r="14733" spans="11:12">
      <c r="K14733" s="435">
        <v>45778</v>
      </c>
      <c r="L14733" t="s">
        <v>208</v>
      </c>
    </row>
    <row r="14734" spans="11:12">
      <c r="K14734" s="435">
        <v>45779</v>
      </c>
      <c r="L14734" t="s">
        <v>208</v>
      </c>
    </row>
    <row r="14735" spans="11:12">
      <c r="K14735" s="435">
        <v>45780</v>
      </c>
      <c r="L14735" t="s">
        <v>214</v>
      </c>
    </row>
    <row r="14736" spans="11:12">
      <c r="K14736" s="435">
        <v>45782</v>
      </c>
      <c r="L14736" t="s">
        <v>214</v>
      </c>
    </row>
    <row r="14737" spans="11:12">
      <c r="K14737" s="435">
        <v>45784</v>
      </c>
      <c r="L14737" t="s">
        <v>208</v>
      </c>
    </row>
    <row r="14738" spans="11:12">
      <c r="K14738" s="435">
        <v>45786</v>
      </c>
      <c r="L14738" t="s">
        <v>214</v>
      </c>
    </row>
    <row r="14739" spans="11:12">
      <c r="K14739" s="435">
        <v>45787</v>
      </c>
      <c r="L14739" t="s">
        <v>208</v>
      </c>
    </row>
    <row r="14740" spans="11:12">
      <c r="K14740" s="435">
        <v>45788</v>
      </c>
      <c r="L14740" t="s">
        <v>214</v>
      </c>
    </row>
    <row r="14741" spans="11:12">
      <c r="K14741" s="435">
        <v>45789</v>
      </c>
      <c r="L14741" t="s">
        <v>208</v>
      </c>
    </row>
    <row r="14742" spans="11:12">
      <c r="K14742" s="435">
        <v>45801</v>
      </c>
      <c r="L14742" t="s">
        <v>214</v>
      </c>
    </row>
    <row r="14743" spans="11:12">
      <c r="K14743" s="435">
        <v>45804</v>
      </c>
      <c r="L14743" t="s">
        <v>214</v>
      </c>
    </row>
    <row r="14744" spans="11:12">
      <c r="K14744" s="435">
        <v>45805</v>
      </c>
      <c r="L14744" t="s">
        <v>214</v>
      </c>
    </row>
    <row r="14745" spans="11:12">
      <c r="K14745" s="435">
        <v>45806</v>
      </c>
      <c r="L14745" t="s">
        <v>214</v>
      </c>
    </row>
    <row r="14746" spans="11:12">
      <c r="K14746" s="435">
        <v>45807</v>
      </c>
      <c r="L14746" t="s">
        <v>214</v>
      </c>
    </row>
    <row r="14747" spans="11:12">
      <c r="K14747" s="435">
        <v>45808</v>
      </c>
      <c r="L14747" t="s">
        <v>214</v>
      </c>
    </row>
    <row r="14748" spans="11:12">
      <c r="K14748" s="435">
        <v>45809</v>
      </c>
      <c r="L14748" t="s">
        <v>214</v>
      </c>
    </row>
    <row r="14749" spans="11:12">
      <c r="K14749" s="435">
        <v>45810</v>
      </c>
      <c r="L14749" t="s">
        <v>214</v>
      </c>
    </row>
    <row r="14750" spans="11:12">
      <c r="K14750" s="435">
        <v>45812</v>
      </c>
      <c r="L14750" t="s">
        <v>214</v>
      </c>
    </row>
    <row r="14751" spans="11:12">
      <c r="K14751" s="435">
        <v>45813</v>
      </c>
      <c r="L14751" t="s">
        <v>214</v>
      </c>
    </row>
    <row r="14752" spans="11:12">
      <c r="K14752" s="435">
        <v>45814</v>
      </c>
      <c r="L14752" t="s">
        <v>214</v>
      </c>
    </row>
    <row r="14753" spans="11:12">
      <c r="K14753" s="435">
        <v>45816</v>
      </c>
      <c r="L14753" t="s">
        <v>214</v>
      </c>
    </row>
    <row r="14754" spans="11:12">
      <c r="K14754" s="435">
        <v>45817</v>
      </c>
      <c r="L14754" t="s">
        <v>214</v>
      </c>
    </row>
    <row r="14755" spans="11:12">
      <c r="K14755" s="435">
        <v>45819</v>
      </c>
      <c r="L14755" t="s">
        <v>214</v>
      </c>
    </row>
    <row r="14756" spans="11:12">
      <c r="K14756" s="435">
        <v>45820</v>
      </c>
      <c r="L14756" t="s">
        <v>214</v>
      </c>
    </row>
    <row r="14757" spans="11:12">
      <c r="K14757" s="435">
        <v>45821</v>
      </c>
      <c r="L14757" t="s">
        <v>214</v>
      </c>
    </row>
    <row r="14758" spans="11:12">
      <c r="K14758" s="435">
        <v>45822</v>
      </c>
      <c r="L14758" t="s">
        <v>214</v>
      </c>
    </row>
    <row r="14759" spans="11:12">
      <c r="K14759" s="435">
        <v>45826</v>
      </c>
      <c r="L14759" t="s">
        <v>214</v>
      </c>
    </row>
    <row r="14760" spans="11:12">
      <c r="K14760" s="435">
        <v>45827</v>
      </c>
      <c r="L14760" t="s">
        <v>214</v>
      </c>
    </row>
    <row r="14761" spans="11:12">
      <c r="K14761" s="435">
        <v>45828</v>
      </c>
      <c r="L14761" t="s">
        <v>214</v>
      </c>
    </row>
    <row r="14762" spans="11:12">
      <c r="K14762" s="435">
        <v>45830</v>
      </c>
      <c r="L14762" t="s">
        <v>214</v>
      </c>
    </row>
    <row r="14763" spans="11:12">
      <c r="K14763" s="435">
        <v>45831</v>
      </c>
      <c r="L14763" t="s">
        <v>214</v>
      </c>
    </row>
    <row r="14764" spans="11:12">
      <c r="K14764" s="435">
        <v>45832</v>
      </c>
      <c r="L14764" t="s">
        <v>214</v>
      </c>
    </row>
    <row r="14765" spans="11:12">
      <c r="K14765" s="435">
        <v>45833</v>
      </c>
      <c r="L14765" t="s">
        <v>214</v>
      </c>
    </row>
    <row r="14766" spans="11:12">
      <c r="K14766" s="435">
        <v>45835</v>
      </c>
      <c r="L14766" t="s">
        <v>214</v>
      </c>
    </row>
    <row r="14767" spans="11:12">
      <c r="K14767" s="435">
        <v>45836</v>
      </c>
      <c r="L14767" t="s">
        <v>214</v>
      </c>
    </row>
    <row r="14768" spans="11:12">
      <c r="K14768" s="435">
        <v>45838</v>
      </c>
      <c r="L14768" t="s">
        <v>214</v>
      </c>
    </row>
    <row r="14769" spans="11:12">
      <c r="K14769" s="435">
        <v>45840</v>
      </c>
      <c r="L14769" t="s">
        <v>214</v>
      </c>
    </row>
    <row r="14770" spans="11:12">
      <c r="K14770" s="435">
        <v>45841</v>
      </c>
      <c r="L14770" t="s">
        <v>214</v>
      </c>
    </row>
    <row r="14771" spans="11:12">
      <c r="K14771" s="435">
        <v>45843</v>
      </c>
      <c r="L14771" t="s">
        <v>214</v>
      </c>
    </row>
    <row r="14772" spans="11:12">
      <c r="K14772" s="435">
        <v>45844</v>
      </c>
      <c r="L14772" t="s">
        <v>214</v>
      </c>
    </row>
    <row r="14773" spans="11:12">
      <c r="K14773" s="435">
        <v>45845</v>
      </c>
      <c r="L14773" t="s">
        <v>214</v>
      </c>
    </row>
    <row r="14774" spans="11:12">
      <c r="K14774" s="435">
        <v>45846</v>
      </c>
      <c r="L14774" t="s">
        <v>214</v>
      </c>
    </row>
    <row r="14775" spans="11:12">
      <c r="K14775" s="435">
        <v>45849</v>
      </c>
      <c r="L14775" t="s">
        <v>214</v>
      </c>
    </row>
    <row r="14776" spans="11:12">
      <c r="K14776" s="435">
        <v>45850</v>
      </c>
      <c r="L14776" t="s">
        <v>214</v>
      </c>
    </row>
    <row r="14777" spans="11:12">
      <c r="K14777" s="435">
        <v>45851</v>
      </c>
      <c r="L14777" t="s">
        <v>214</v>
      </c>
    </row>
    <row r="14778" spans="11:12">
      <c r="K14778" s="435">
        <v>45853</v>
      </c>
      <c r="L14778" t="s">
        <v>214</v>
      </c>
    </row>
    <row r="14779" spans="11:12">
      <c r="K14779" s="435">
        <v>45854</v>
      </c>
      <c r="L14779" t="s">
        <v>214</v>
      </c>
    </row>
    <row r="14780" spans="11:12">
      <c r="K14780" s="435">
        <v>45855</v>
      </c>
      <c r="L14780" t="s">
        <v>214</v>
      </c>
    </row>
    <row r="14781" spans="11:12">
      <c r="K14781" s="435">
        <v>45856</v>
      </c>
      <c r="L14781" t="s">
        <v>214</v>
      </c>
    </row>
    <row r="14782" spans="11:12">
      <c r="K14782" s="435">
        <v>45858</v>
      </c>
      <c r="L14782" t="s">
        <v>214</v>
      </c>
    </row>
    <row r="14783" spans="11:12">
      <c r="K14783" s="435">
        <v>45859</v>
      </c>
      <c r="L14783" t="s">
        <v>214</v>
      </c>
    </row>
    <row r="14784" spans="11:12">
      <c r="K14784" s="435">
        <v>45860</v>
      </c>
      <c r="L14784" t="s">
        <v>214</v>
      </c>
    </row>
    <row r="14785" spans="11:12">
      <c r="K14785" s="435">
        <v>45861</v>
      </c>
      <c r="L14785" t="s">
        <v>214</v>
      </c>
    </row>
    <row r="14786" spans="11:12">
      <c r="K14786" s="435">
        <v>45862</v>
      </c>
      <c r="L14786" t="s">
        <v>214</v>
      </c>
    </row>
    <row r="14787" spans="11:12">
      <c r="K14787" s="435">
        <v>45863</v>
      </c>
      <c r="L14787" t="s">
        <v>214</v>
      </c>
    </row>
    <row r="14788" spans="11:12">
      <c r="K14788" s="435">
        <v>45864</v>
      </c>
      <c r="L14788" t="s">
        <v>214</v>
      </c>
    </row>
    <row r="14789" spans="11:12">
      <c r="K14789" s="435">
        <v>45865</v>
      </c>
      <c r="L14789" t="s">
        <v>214</v>
      </c>
    </row>
    <row r="14790" spans="11:12">
      <c r="K14790" s="435">
        <v>45866</v>
      </c>
      <c r="L14790" t="s">
        <v>214</v>
      </c>
    </row>
    <row r="14791" spans="11:12">
      <c r="K14791" s="435">
        <v>45867</v>
      </c>
      <c r="L14791" t="s">
        <v>214</v>
      </c>
    </row>
    <row r="14792" spans="11:12">
      <c r="K14792" s="435">
        <v>45868</v>
      </c>
      <c r="L14792" t="s">
        <v>214</v>
      </c>
    </row>
    <row r="14793" spans="11:12">
      <c r="K14793" s="435">
        <v>45869</v>
      </c>
      <c r="L14793" t="s">
        <v>214</v>
      </c>
    </row>
    <row r="14794" spans="11:12">
      <c r="K14794" s="435">
        <v>45870</v>
      </c>
      <c r="L14794" t="s">
        <v>214</v>
      </c>
    </row>
    <row r="14795" spans="11:12">
      <c r="K14795" s="435">
        <v>45871</v>
      </c>
      <c r="L14795" t="s">
        <v>214</v>
      </c>
    </row>
    <row r="14796" spans="11:12">
      <c r="K14796" s="435">
        <v>45872</v>
      </c>
      <c r="L14796" t="s">
        <v>214</v>
      </c>
    </row>
    <row r="14797" spans="11:12">
      <c r="K14797" s="435">
        <v>45873</v>
      </c>
      <c r="L14797" t="s">
        <v>214</v>
      </c>
    </row>
    <row r="14798" spans="11:12">
      <c r="K14798" s="435">
        <v>45874</v>
      </c>
      <c r="L14798" t="s">
        <v>214</v>
      </c>
    </row>
    <row r="14799" spans="11:12">
      <c r="K14799" s="435">
        <v>45875</v>
      </c>
      <c r="L14799" t="s">
        <v>214</v>
      </c>
    </row>
    <row r="14800" spans="11:12">
      <c r="K14800" s="435">
        <v>45876</v>
      </c>
      <c r="L14800" t="s">
        <v>214</v>
      </c>
    </row>
    <row r="14801" spans="11:12">
      <c r="K14801" s="435">
        <v>45877</v>
      </c>
      <c r="L14801" t="s">
        <v>214</v>
      </c>
    </row>
    <row r="14802" spans="11:12">
      <c r="K14802" s="435">
        <v>45879</v>
      </c>
      <c r="L14802" t="s">
        <v>214</v>
      </c>
    </row>
    <row r="14803" spans="11:12">
      <c r="K14803" s="435">
        <v>45880</v>
      </c>
      <c r="L14803" t="s">
        <v>214</v>
      </c>
    </row>
    <row r="14804" spans="11:12">
      <c r="K14804" s="435">
        <v>45881</v>
      </c>
      <c r="L14804" t="s">
        <v>214</v>
      </c>
    </row>
    <row r="14805" spans="11:12">
      <c r="K14805" s="435">
        <v>45882</v>
      </c>
      <c r="L14805" t="s">
        <v>214</v>
      </c>
    </row>
    <row r="14806" spans="11:12">
      <c r="K14806" s="435">
        <v>45883</v>
      </c>
      <c r="L14806" t="s">
        <v>214</v>
      </c>
    </row>
    <row r="14807" spans="11:12">
      <c r="K14807" s="435">
        <v>45884</v>
      </c>
      <c r="L14807" t="s">
        <v>214</v>
      </c>
    </row>
    <row r="14808" spans="11:12">
      <c r="K14808" s="435">
        <v>45885</v>
      </c>
      <c r="L14808" t="s">
        <v>214</v>
      </c>
    </row>
    <row r="14809" spans="11:12">
      <c r="K14809" s="435">
        <v>45886</v>
      </c>
      <c r="L14809" t="s">
        <v>214</v>
      </c>
    </row>
    <row r="14810" spans="11:12">
      <c r="K14810" s="435">
        <v>45887</v>
      </c>
      <c r="L14810" t="s">
        <v>214</v>
      </c>
    </row>
    <row r="14811" spans="11:12">
      <c r="K14811" s="435">
        <v>45888</v>
      </c>
      <c r="L14811" t="s">
        <v>214</v>
      </c>
    </row>
    <row r="14812" spans="11:12">
      <c r="K14812" s="435">
        <v>45889</v>
      </c>
      <c r="L14812" t="s">
        <v>214</v>
      </c>
    </row>
    <row r="14813" spans="11:12">
      <c r="K14813" s="435">
        <v>45890</v>
      </c>
      <c r="L14813" t="s">
        <v>214</v>
      </c>
    </row>
    <row r="14814" spans="11:12">
      <c r="K14814" s="435">
        <v>45891</v>
      </c>
      <c r="L14814" t="s">
        <v>214</v>
      </c>
    </row>
    <row r="14815" spans="11:12">
      <c r="K14815" s="435">
        <v>45894</v>
      </c>
      <c r="L14815" t="s">
        <v>214</v>
      </c>
    </row>
    <row r="14816" spans="11:12">
      <c r="K14816" s="435">
        <v>45895</v>
      </c>
      <c r="L14816" t="s">
        <v>214</v>
      </c>
    </row>
    <row r="14817" spans="11:12">
      <c r="K14817" s="435">
        <v>45896</v>
      </c>
      <c r="L14817" t="s">
        <v>214</v>
      </c>
    </row>
    <row r="14818" spans="11:12">
      <c r="K14818" s="435">
        <v>45897</v>
      </c>
      <c r="L14818" t="s">
        <v>214</v>
      </c>
    </row>
    <row r="14819" spans="11:12">
      <c r="K14819" s="435">
        <v>45898</v>
      </c>
      <c r="L14819" t="s">
        <v>214</v>
      </c>
    </row>
    <row r="14820" spans="11:12">
      <c r="K14820" s="435">
        <v>45899</v>
      </c>
      <c r="L14820" t="s">
        <v>214</v>
      </c>
    </row>
    <row r="14821" spans="11:12">
      <c r="K14821" s="435">
        <v>46001</v>
      </c>
      <c r="L14821" t="s">
        <v>214</v>
      </c>
    </row>
    <row r="14822" spans="11:12">
      <c r="K14822" s="435">
        <v>46011</v>
      </c>
      <c r="L14822" t="s">
        <v>214</v>
      </c>
    </row>
    <row r="14823" spans="11:12">
      <c r="K14823" s="435">
        <v>46012</v>
      </c>
      <c r="L14823" t="s">
        <v>214</v>
      </c>
    </row>
    <row r="14824" spans="11:12">
      <c r="K14824" s="435">
        <v>46013</v>
      </c>
      <c r="L14824" t="s">
        <v>214</v>
      </c>
    </row>
    <row r="14825" spans="11:12">
      <c r="K14825" s="435">
        <v>46016</v>
      </c>
      <c r="L14825" t="s">
        <v>214</v>
      </c>
    </row>
    <row r="14826" spans="11:12">
      <c r="K14826" s="435">
        <v>46017</v>
      </c>
      <c r="L14826" t="s">
        <v>214</v>
      </c>
    </row>
    <row r="14827" spans="11:12">
      <c r="K14827" s="435">
        <v>46030</v>
      </c>
      <c r="L14827" t="s">
        <v>214</v>
      </c>
    </row>
    <row r="14828" spans="11:12">
      <c r="K14828" s="435">
        <v>46031</v>
      </c>
      <c r="L14828" t="s">
        <v>214</v>
      </c>
    </row>
    <row r="14829" spans="11:12">
      <c r="K14829" s="435">
        <v>46032</v>
      </c>
      <c r="L14829" t="s">
        <v>214</v>
      </c>
    </row>
    <row r="14830" spans="11:12">
      <c r="K14830" s="435">
        <v>46033</v>
      </c>
      <c r="L14830" t="s">
        <v>214</v>
      </c>
    </row>
    <row r="14831" spans="11:12">
      <c r="K14831" s="435">
        <v>46034</v>
      </c>
      <c r="L14831" t="s">
        <v>214</v>
      </c>
    </row>
    <row r="14832" spans="11:12">
      <c r="K14832" s="435">
        <v>46035</v>
      </c>
      <c r="L14832" t="s">
        <v>214</v>
      </c>
    </row>
    <row r="14833" spans="11:12">
      <c r="K14833" s="435">
        <v>46036</v>
      </c>
      <c r="L14833" t="s">
        <v>214</v>
      </c>
    </row>
    <row r="14834" spans="11:12">
      <c r="K14834" s="435">
        <v>46037</v>
      </c>
      <c r="L14834" t="s">
        <v>214</v>
      </c>
    </row>
    <row r="14835" spans="11:12">
      <c r="K14835" s="435">
        <v>46038</v>
      </c>
      <c r="L14835" t="s">
        <v>214</v>
      </c>
    </row>
    <row r="14836" spans="11:12">
      <c r="K14836" s="435">
        <v>46039</v>
      </c>
      <c r="L14836" t="s">
        <v>214</v>
      </c>
    </row>
    <row r="14837" spans="11:12">
      <c r="K14837" s="435">
        <v>46040</v>
      </c>
      <c r="L14837" t="s">
        <v>214</v>
      </c>
    </row>
    <row r="14838" spans="11:12">
      <c r="K14838" s="435">
        <v>46041</v>
      </c>
      <c r="L14838" t="s">
        <v>214</v>
      </c>
    </row>
    <row r="14839" spans="11:12">
      <c r="K14839" s="435">
        <v>46044</v>
      </c>
      <c r="L14839" t="s">
        <v>214</v>
      </c>
    </row>
    <row r="14840" spans="11:12">
      <c r="K14840" s="435">
        <v>46045</v>
      </c>
      <c r="L14840" t="s">
        <v>214</v>
      </c>
    </row>
    <row r="14841" spans="11:12">
      <c r="K14841" s="435">
        <v>46047</v>
      </c>
      <c r="L14841" t="s">
        <v>214</v>
      </c>
    </row>
    <row r="14842" spans="11:12">
      <c r="K14842" s="435">
        <v>46048</v>
      </c>
      <c r="L14842" t="s">
        <v>214</v>
      </c>
    </row>
    <row r="14843" spans="11:12">
      <c r="K14843" s="435">
        <v>46049</v>
      </c>
      <c r="L14843" t="s">
        <v>214</v>
      </c>
    </row>
    <row r="14844" spans="11:12">
      <c r="K14844" s="435">
        <v>46050</v>
      </c>
      <c r="L14844" t="s">
        <v>214</v>
      </c>
    </row>
    <row r="14845" spans="11:12">
      <c r="K14845" s="435">
        <v>46051</v>
      </c>
      <c r="L14845" t="s">
        <v>214</v>
      </c>
    </row>
    <row r="14846" spans="11:12">
      <c r="K14846" s="435">
        <v>46052</v>
      </c>
      <c r="L14846" t="s">
        <v>214</v>
      </c>
    </row>
    <row r="14847" spans="11:12">
      <c r="K14847" s="435">
        <v>46055</v>
      </c>
      <c r="L14847" t="s">
        <v>214</v>
      </c>
    </row>
    <row r="14848" spans="11:12">
      <c r="K14848" s="435">
        <v>46056</v>
      </c>
      <c r="L14848" t="s">
        <v>214</v>
      </c>
    </row>
    <row r="14849" spans="11:12">
      <c r="K14849" s="435">
        <v>46057</v>
      </c>
      <c r="L14849" t="s">
        <v>214</v>
      </c>
    </row>
    <row r="14850" spans="11:12">
      <c r="K14850" s="435">
        <v>46058</v>
      </c>
      <c r="L14850" t="s">
        <v>214</v>
      </c>
    </row>
    <row r="14851" spans="11:12">
      <c r="K14851" s="435">
        <v>46060</v>
      </c>
      <c r="L14851" t="s">
        <v>214</v>
      </c>
    </row>
    <row r="14852" spans="11:12">
      <c r="K14852" s="435">
        <v>46062</v>
      </c>
      <c r="L14852" t="s">
        <v>214</v>
      </c>
    </row>
    <row r="14853" spans="11:12">
      <c r="K14853" s="435">
        <v>46063</v>
      </c>
      <c r="L14853" t="s">
        <v>214</v>
      </c>
    </row>
    <row r="14854" spans="11:12">
      <c r="K14854" s="435">
        <v>46064</v>
      </c>
      <c r="L14854" t="s">
        <v>214</v>
      </c>
    </row>
    <row r="14855" spans="11:12">
      <c r="K14855" s="435">
        <v>46065</v>
      </c>
      <c r="L14855" t="s">
        <v>214</v>
      </c>
    </row>
    <row r="14856" spans="11:12">
      <c r="K14856" s="435">
        <v>46068</v>
      </c>
      <c r="L14856" t="s">
        <v>214</v>
      </c>
    </row>
    <row r="14857" spans="11:12">
      <c r="K14857" s="435">
        <v>46069</v>
      </c>
      <c r="L14857" t="s">
        <v>214</v>
      </c>
    </row>
    <row r="14858" spans="11:12">
      <c r="K14858" s="435">
        <v>46070</v>
      </c>
      <c r="L14858" t="s">
        <v>214</v>
      </c>
    </row>
    <row r="14859" spans="11:12">
      <c r="K14859" s="435">
        <v>46071</v>
      </c>
      <c r="L14859" t="s">
        <v>214</v>
      </c>
    </row>
    <row r="14860" spans="11:12">
      <c r="K14860" s="435">
        <v>46072</v>
      </c>
      <c r="L14860" t="s">
        <v>214</v>
      </c>
    </row>
    <row r="14861" spans="11:12">
      <c r="K14861" s="435">
        <v>46074</v>
      </c>
      <c r="L14861" t="s">
        <v>214</v>
      </c>
    </row>
    <row r="14862" spans="11:12">
      <c r="K14862" s="435">
        <v>46075</v>
      </c>
      <c r="L14862" t="s">
        <v>214</v>
      </c>
    </row>
    <row r="14863" spans="11:12">
      <c r="K14863" s="435">
        <v>46076</v>
      </c>
      <c r="L14863" t="s">
        <v>214</v>
      </c>
    </row>
    <row r="14864" spans="11:12">
      <c r="K14864" s="435">
        <v>46077</v>
      </c>
      <c r="L14864" t="s">
        <v>214</v>
      </c>
    </row>
    <row r="14865" spans="11:12">
      <c r="K14865" s="435">
        <v>46103</v>
      </c>
      <c r="L14865" t="s">
        <v>214</v>
      </c>
    </row>
    <row r="14866" spans="11:12">
      <c r="K14866" s="435">
        <v>46104</v>
      </c>
      <c r="L14866" t="s">
        <v>214</v>
      </c>
    </row>
    <row r="14867" spans="11:12">
      <c r="K14867" s="435">
        <v>46105</v>
      </c>
      <c r="L14867" t="s">
        <v>214</v>
      </c>
    </row>
    <row r="14868" spans="11:12">
      <c r="K14868" s="435">
        <v>46106</v>
      </c>
      <c r="L14868" t="s">
        <v>214</v>
      </c>
    </row>
    <row r="14869" spans="11:12">
      <c r="K14869" s="435">
        <v>46107</v>
      </c>
      <c r="L14869" t="s">
        <v>214</v>
      </c>
    </row>
    <row r="14870" spans="11:12">
      <c r="K14870" s="435">
        <v>46110</v>
      </c>
      <c r="L14870" t="s">
        <v>214</v>
      </c>
    </row>
    <row r="14871" spans="11:12">
      <c r="K14871" s="435">
        <v>46111</v>
      </c>
      <c r="L14871" t="s">
        <v>214</v>
      </c>
    </row>
    <row r="14872" spans="11:12">
      <c r="K14872" s="435">
        <v>46112</v>
      </c>
      <c r="L14872" t="s">
        <v>214</v>
      </c>
    </row>
    <row r="14873" spans="11:12">
      <c r="K14873" s="435">
        <v>46113</v>
      </c>
      <c r="L14873" t="s">
        <v>214</v>
      </c>
    </row>
    <row r="14874" spans="11:12">
      <c r="K14874" s="435">
        <v>46115</v>
      </c>
      <c r="L14874" t="s">
        <v>214</v>
      </c>
    </row>
    <row r="14875" spans="11:12">
      <c r="K14875" s="435">
        <v>46117</v>
      </c>
      <c r="L14875" t="s">
        <v>214</v>
      </c>
    </row>
    <row r="14876" spans="11:12">
      <c r="K14876" s="435">
        <v>46118</v>
      </c>
      <c r="L14876" t="s">
        <v>214</v>
      </c>
    </row>
    <row r="14877" spans="11:12">
      <c r="K14877" s="435">
        <v>46120</v>
      </c>
      <c r="L14877" t="s">
        <v>214</v>
      </c>
    </row>
    <row r="14878" spans="11:12">
      <c r="K14878" s="435">
        <v>46121</v>
      </c>
      <c r="L14878" t="s">
        <v>214</v>
      </c>
    </row>
    <row r="14879" spans="11:12">
      <c r="K14879" s="435">
        <v>46122</v>
      </c>
      <c r="L14879" t="s">
        <v>214</v>
      </c>
    </row>
    <row r="14880" spans="11:12">
      <c r="K14880" s="435">
        <v>46123</v>
      </c>
      <c r="L14880" t="s">
        <v>214</v>
      </c>
    </row>
    <row r="14881" spans="11:12">
      <c r="K14881" s="435">
        <v>46124</v>
      </c>
      <c r="L14881" t="s">
        <v>214</v>
      </c>
    </row>
    <row r="14882" spans="11:12">
      <c r="K14882" s="435">
        <v>46125</v>
      </c>
      <c r="L14882" t="s">
        <v>208</v>
      </c>
    </row>
    <row r="14883" spans="11:12">
      <c r="K14883" s="435">
        <v>46126</v>
      </c>
      <c r="L14883" t="s">
        <v>214</v>
      </c>
    </row>
    <row r="14884" spans="11:12">
      <c r="K14884" s="435">
        <v>46127</v>
      </c>
      <c r="L14884" t="s">
        <v>214</v>
      </c>
    </row>
    <row r="14885" spans="11:12">
      <c r="K14885" s="435">
        <v>46128</v>
      </c>
      <c r="L14885" t="s">
        <v>214</v>
      </c>
    </row>
    <row r="14886" spans="11:12">
      <c r="K14886" s="435">
        <v>46130</v>
      </c>
      <c r="L14886" t="s">
        <v>214</v>
      </c>
    </row>
    <row r="14887" spans="11:12">
      <c r="K14887" s="435">
        <v>46131</v>
      </c>
      <c r="L14887" t="s">
        <v>214</v>
      </c>
    </row>
    <row r="14888" spans="11:12">
      <c r="K14888" s="435">
        <v>46133</v>
      </c>
      <c r="L14888" t="s">
        <v>214</v>
      </c>
    </row>
    <row r="14889" spans="11:12">
      <c r="K14889" s="435">
        <v>46135</v>
      </c>
      <c r="L14889" t="s">
        <v>214</v>
      </c>
    </row>
    <row r="14890" spans="11:12">
      <c r="K14890" s="435">
        <v>46140</v>
      </c>
      <c r="L14890" t="s">
        <v>214</v>
      </c>
    </row>
    <row r="14891" spans="11:12">
      <c r="K14891" s="435">
        <v>46142</v>
      </c>
      <c r="L14891" t="s">
        <v>214</v>
      </c>
    </row>
    <row r="14892" spans="11:12">
      <c r="K14892" s="435">
        <v>46143</v>
      </c>
      <c r="L14892" t="s">
        <v>214</v>
      </c>
    </row>
    <row r="14893" spans="11:12">
      <c r="K14893" s="435">
        <v>46144</v>
      </c>
      <c r="L14893" t="s">
        <v>214</v>
      </c>
    </row>
    <row r="14894" spans="11:12">
      <c r="K14894" s="435">
        <v>46146</v>
      </c>
      <c r="L14894" t="s">
        <v>214</v>
      </c>
    </row>
    <row r="14895" spans="11:12">
      <c r="K14895" s="435">
        <v>46147</v>
      </c>
      <c r="L14895" t="s">
        <v>214</v>
      </c>
    </row>
    <row r="14896" spans="11:12">
      <c r="K14896" s="435">
        <v>46148</v>
      </c>
      <c r="L14896" t="s">
        <v>214</v>
      </c>
    </row>
    <row r="14897" spans="11:12">
      <c r="K14897" s="435">
        <v>46149</v>
      </c>
      <c r="L14897" t="s">
        <v>214</v>
      </c>
    </row>
    <row r="14898" spans="11:12">
      <c r="K14898" s="435">
        <v>46150</v>
      </c>
      <c r="L14898" t="s">
        <v>214</v>
      </c>
    </row>
    <row r="14899" spans="11:12">
      <c r="K14899" s="435">
        <v>46151</v>
      </c>
      <c r="L14899" t="s">
        <v>214</v>
      </c>
    </row>
    <row r="14900" spans="11:12">
      <c r="K14900" s="435">
        <v>46155</v>
      </c>
      <c r="L14900" t="s">
        <v>214</v>
      </c>
    </row>
    <row r="14901" spans="11:12">
      <c r="K14901" s="435">
        <v>46156</v>
      </c>
      <c r="L14901" t="s">
        <v>214</v>
      </c>
    </row>
    <row r="14902" spans="11:12">
      <c r="K14902" s="435">
        <v>46157</v>
      </c>
      <c r="L14902" t="s">
        <v>214</v>
      </c>
    </row>
    <row r="14903" spans="11:12">
      <c r="K14903" s="435">
        <v>46158</v>
      </c>
      <c r="L14903" t="s">
        <v>214</v>
      </c>
    </row>
    <row r="14904" spans="11:12">
      <c r="K14904" s="435">
        <v>46160</v>
      </c>
      <c r="L14904" t="s">
        <v>208</v>
      </c>
    </row>
    <row r="14905" spans="11:12">
      <c r="K14905" s="435">
        <v>46161</v>
      </c>
      <c r="L14905" t="s">
        <v>214</v>
      </c>
    </row>
    <row r="14906" spans="11:12">
      <c r="K14906" s="435">
        <v>46162</v>
      </c>
      <c r="L14906" t="s">
        <v>214</v>
      </c>
    </row>
    <row r="14907" spans="11:12">
      <c r="K14907" s="435">
        <v>46163</v>
      </c>
      <c r="L14907" t="s">
        <v>214</v>
      </c>
    </row>
    <row r="14908" spans="11:12">
      <c r="K14908" s="435">
        <v>46164</v>
      </c>
      <c r="L14908" t="s">
        <v>214</v>
      </c>
    </row>
    <row r="14909" spans="11:12">
      <c r="K14909" s="435">
        <v>46165</v>
      </c>
      <c r="L14909" t="s">
        <v>214</v>
      </c>
    </row>
    <row r="14910" spans="11:12">
      <c r="K14910" s="435">
        <v>46166</v>
      </c>
      <c r="L14910" t="s">
        <v>208</v>
      </c>
    </row>
    <row r="14911" spans="11:12">
      <c r="K14911" s="435">
        <v>46167</v>
      </c>
      <c r="L14911" t="s">
        <v>214</v>
      </c>
    </row>
    <row r="14912" spans="11:12">
      <c r="K14912" s="435">
        <v>46168</v>
      </c>
      <c r="L14912" t="s">
        <v>214</v>
      </c>
    </row>
    <row r="14913" spans="11:12">
      <c r="K14913" s="435">
        <v>46171</v>
      </c>
      <c r="L14913" t="s">
        <v>214</v>
      </c>
    </row>
    <row r="14914" spans="11:12">
      <c r="K14914" s="435">
        <v>46172</v>
      </c>
      <c r="L14914" t="s">
        <v>214</v>
      </c>
    </row>
    <row r="14915" spans="11:12">
      <c r="K14915" s="435">
        <v>46173</v>
      </c>
      <c r="L14915" t="s">
        <v>214</v>
      </c>
    </row>
    <row r="14916" spans="11:12">
      <c r="K14916" s="435">
        <v>46175</v>
      </c>
      <c r="L14916" t="s">
        <v>214</v>
      </c>
    </row>
    <row r="14917" spans="11:12">
      <c r="K14917" s="435">
        <v>46176</v>
      </c>
      <c r="L14917" t="s">
        <v>214</v>
      </c>
    </row>
    <row r="14918" spans="11:12">
      <c r="K14918" s="435">
        <v>46180</v>
      </c>
      <c r="L14918" t="s">
        <v>214</v>
      </c>
    </row>
    <row r="14919" spans="11:12">
      <c r="K14919" s="435">
        <v>46181</v>
      </c>
      <c r="L14919" t="s">
        <v>214</v>
      </c>
    </row>
    <row r="14920" spans="11:12">
      <c r="K14920" s="435">
        <v>46182</v>
      </c>
      <c r="L14920" t="s">
        <v>214</v>
      </c>
    </row>
    <row r="14921" spans="11:12">
      <c r="K14921" s="435">
        <v>46183</v>
      </c>
      <c r="L14921" t="s">
        <v>214</v>
      </c>
    </row>
    <row r="14922" spans="11:12">
      <c r="K14922" s="435">
        <v>46184</v>
      </c>
      <c r="L14922" t="s">
        <v>214</v>
      </c>
    </row>
    <row r="14923" spans="11:12">
      <c r="K14923" s="435">
        <v>46186</v>
      </c>
      <c r="L14923" t="s">
        <v>214</v>
      </c>
    </row>
    <row r="14924" spans="11:12">
      <c r="K14924" s="435">
        <v>46201</v>
      </c>
      <c r="L14924" t="s">
        <v>214</v>
      </c>
    </row>
    <row r="14925" spans="11:12">
      <c r="K14925" s="435">
        <v>46202</v>
      </c>
      <c r="L14925" t="s">
        <v>214</v>
      </c>
    </row>
    <row r="14926" spans="11:12">
      <c r="K14926" s="435">
        <v>46203</v>
      </c>
      <c r="L14926" t="s">
        <v>214</v>
      </c>
    </row>
    <row r="14927" spans="11:12">
      <c r="K14927" s="435">
        <v>46204</v>
      </c>
      <c r="L14927" t="s">
        <v>214</v>
      </c>
    </row>
    <row r="14928" spans="11:12">
      <c r="K14928" s="435">
        <v>46205</v>
      </c>
      <c r="L14928" t="s">
        <v>214</v>
      </c>
    </row>
    <row r="14929" spans="11:12">
      <c r="K14929" s="435">
        <v>46208</v>
      </c>
      <c r="L14929" t="s">
        <v>214</v>
      </c>
    </row>
    <row r="14930" spans="11:12">
      <c r="K14930" s="435">
        <v>46214</v>
      </c>
      <c r="L14930" t="s">
        <v>214</v>
      </c>
    </row>
    <row r="14931" spans="11:12">
      <c r="K14931" s="435">
        <v>46216</v>
      </c>
      <c r="L14931" t="s">
        <v>214</v>
      </c>
    </row>
    <row r="14932" spans="11:12">
      <c r="K14932" s="435">
        <v>46217</v>
      </c>
      <c r="L14932" t="s">
        <v>214</v>
      </c>
    </row>
    <row r="14933" spans="11:12">
      <c r="K14933" s="435">
        <v>46218</v>
      </c>
      <c r="L14933" t="s">
        <v>214</v>
      </c>
    </row>
    <row r="14934" spans="11:12">
      <c r="K14934" s="435">
        <v>46219</v>
      </c>
      <c r="L14934" t="s">
        <v>214</v>
      </c>
    </row>
    <row r="14935" spans="11:12">
      <c r="K14935" s="435">
        <v>46220</v>
      </c>
      <c r="L14935" t="s">
        <v>214</v>
      </c>
    </row>
    <row r="14936" spans="11:12">
      <c r="K14936" s="435">
        <v>46221</v>
      </c>
      <c r="L14936" t="s">
        <v>214</v>
      </c>
    </row>
    <row r="14937" spans="11:12">
      <c r="K14937" s="435">
        <v>46222</v>
      </c>
      <c r="L14937" t="s">
        <v>214</v>
      </c>
    </row>
    <row r="14938" spans="11:12">
      <c r="K14938" s="435">
        <v>46224</v>
      </c>
      <c r="L14938" t="s">
        <v>214</v>
      </c>
    </row>
    <row r="14939" spans="11:12">
      <c r="K14939" s="435">
        <v>46225</v>
      </c>
      <c r="L14939" t="s">
        <v>214</v>
      </c>
    </row>
    <row r="14940" spans="11:12">
      <c r="K14940" s="435">
        <v>46226</v>
      </c>
      <c r="L14940" t="s">
        <v>214</v>
      </c>
    </row>
    <row r="14941" spans="11:12">
      <c r="K14941" s="435">
        <v>46227</v>
      </c>
      <c r="L14941" t="s">
        <v>214</v>
      </c>
    </row>
    <row r="14942" spans="11:12">
      <c r="K14942" s="435">
        <v>46228</v>
      </c>
      <c r="L14942" t="s">
        <v>214</v>
      </c>
    </row>
    <row r="14943" spans="11:12">
      <c r="K14943" s="435">
        <v>46229</v>
      </c>
      <c r="L14943" t="s">
        <v>214</v>
      </c>
    </row>
    <row r="14944" spans="11:12">
      <c r="K14944" s="435">
        <v>46231</v>
      </c>
      <c r="L14944" t="s">
        <v>214</v>
      </c>
    </row>
    <row r="14945" spans="11:12">
      <c r="K14945" s="435">
        <v>46234</v>
      </c>
      <c r="L14945" t="s">
        <v>214</v>
      </c>
    </row>
    <row r="14946" spans="11:12">
      <c r="K14946" s="435">
        <v>46235</v>
      </c>
      <c r="L14946" t="s">
        <v>214</v>
      </c>
    </row>
    <row r="14947" spans="11:12">
      <c r="K14947" s="435">
        <v>46236</v>
      </c>
      <c r="L14947" t="s">
        <v>214</v>
      </c>
    </row>
    <row r="14948" spans="11:12">
      <c r="K14948" s="435">
        <v>46237</v>
      </c>
      <c r="L14948" t="s">
        <v>214</v>
      </c>
    </row>
    <row r="14949" spans="11:12">
      <c r="K14949" s="435">
        <v>46239</v>
      </c>
      <c r="L14949" t="s">
        <v>214</v>
      </c>
    </row>
    <row r="14950" spans="11:12">
      <c r="K14950" s="435">
        <v>46240</v>
      </c>
      <c r="L14950" t="s">
        <v>214</v>
      </c>
    </row>
    <row r="14951" spans="11:12">
      <c r="K14951" s="435">
        <v>46241</v>
      </c>
      <c r="L14951" t="s">
        <v>214</v>
      </c>
    </row>
    <row r="14952" spans="11:12">
      <c r="K14952" s="435">
        <v>46250</v>
      </c>
      <c r="L14952" t="s">
        <v>214</v>
      </c>
    </row>
    <row r="14953" spans="11:12">
      <c r="K14953" s="435">
        <v>46254</v>
      </c>
      <c r="L14953" t="s">
        <v>214</v>
      </c>
    </row>
    <row r="14954" spans="11:12">
      <c r="K14954" s="435">
        <v>46256</v>
      </c>
      <c r="L14954" t="s">
        <v>214</v>
      </c>
    </row>
    <row r="14955" spans="11:12">
      <c r="K14955" s="435">
        <v>46259</v>
      </c>
      <c r="L14955" t="s">
        <v>214</v>
      </c>
    </row>
    <row r="14956" spans="11:12">
      <c r="K14956" s="435">
        <v>46260</v>
      </c>
      <c r="L14956" t="s">
        <v>214</v>
      </c>
    </row>
    <row r="14957" spans="11:12">
      <c r="K14957" s="435">
        <v>46268</v>
      </c>
      <c r="L14957" t="s">
        <v>214</v>
      </c>
    </row>
    <row r="14958" spans="11:12">
      <c r="K14958" s="435">
        <v>46278</v>
      </c>
      <c r="L14958" t="s">
        <v>214</v>
      </c>
    </row>
    <row r="14959" spans="11:12">
      <c r="K14959" s="435">
        <v>46280</v>
      </c>
      <c r="L14959" t="s">
        <v>214</v>
      </c>
    </row>
    <row r="14960" spans="11:12">
      <c r="K14960" s="435">
        <v>46290</v>
      </c>
      <c r="L14960" t="s">
        <v>214</v>
      </c>
    </row>
    <row r="14961" spans="11:12">
      <c r="K14961" s="435">
        <v>46301</v>
      </c>
      <c r="L14961" t="s">
        <v>214</v>
      </c>
    </row>
    <row r="14962" spans="11:12">
      <c r="K14962" s="435">
        <v>46303</v>
      </c>
      <c r="L14962" t="s">
        <v>214</v>
      </c>
    </row>
    <row r="14963" spans="11:12">
      <c r="K14963" s="435">
        <v>46304</v>
      </c>
      <c r="L14963" t="s">
        <v>214</v>
      </c>
    </row>
    <row r="14964" spans="11:12">
      <c r="K14964" s="435">
        <v>46307</v>
      </c>
      <c r="L14964" t="s">
        <v>214</v>
      </c>
    </row>
    <row r="14965" spans="11:12">
      <c r="K14965" s="435">
        <v>46310</v>
      </c>
      <c r="L14965" t="s">
        <v>214</v>
      </c>
    </row>
    <row r="14966" spans="11:12">
      <c r="K14966" s="435">
        <v>46311</v>
      </c>
      <c r="L14966" t="s">
        <v>214</v>
      </c>
    </row>
    <row r="14967" spans="11:12">
      <c r="K14967" s="435">
        <v>46312</v>
      </c>
      <c r="L14967" t="s">
        <v>214</v>
      </c>
    </row>
    <row r="14968" spans="11:12">
      <c r="K14968" s="435">
        <v>46319</v>
      </c>
      <c r="L14968" t="s">
        <v>214</v>
      </c>
    </row>
    <row r="14969" spans="11:12">
      <c r="K14969" s="435">
        <v>46320</v>
      </c>
      <c r="L14969" t="s">
        <v>214</v>
      </c>
    </row>
    <row r="14970" spans="11:12">
      <c r="K14970" s="435">
        <v>46321</v>
      </c>
      <c r="L14970" t="s">
        <v>214</v>
      </c>
    </row>
    <row r="14971" spans="11:12">
      <c r="K14971" s="435">
        <v>46322</v>
      </c>
      <c r="L14971" t="s">
        <v>214</v>
      </c>
    </row>
    <row r="14972" spans="11:12">
      <c r="K14972" s="435">
        <v>46323</v>
      </c>
      <c r="L14972" t="s">
        <v>214</v>
      </c>
    </row>
    <row r="14973" spans="11:12">
      <c r="K14973" s="435">
        <v>46324</v>
      </c>
      <c r="L14973" t="s">
        <v>214</v>
      </c>
    </row>
    <row r="14974" spans="11:12">
      <c r="K14974" s="435">
        <v>46327</v>
      </c>
      <c r="L14974" t="s">
        <v>214</v>
      </c>
    </row>
    <row r="14975" spans="11:12">
      <c r="K14975" s="435">
        <v>46340</v>
      </c>
      <c r="L14975" t="s">
        <v>214</v>
      </c>
    </row>
    <row r="14976" spans="11:12">
      <c r="K14976" s="435">
        <v>46341</v>
      </c>
      <c r="L14976" t="s">
        <v>214</v>
      </c>
    </row>
    <row r="14977" spans="11:12">
      <c r="K14977" s="435">
        <v>46342</v>
      </c>
      <c r="L14977" t="s">
        <v>214</v>
      </c>
    </row>
    <row r="14978" spans="11:12">
      <c r="K14978" s="435">
        <v>46345</v>
      </c>
      <c r="L14978" t="s">
        <v>214</v>
      </c>
    </row>
    <row r="14979" spans="11:12">
      <c r="K14979" s="435">
        <v>46346</v>
      </c>
      <c r="L14979" t="s">
        <v>214</v>
      </c>
    </row>
    <row r="14980" spans="11:12">
      <c r="K14980" s="435">
        <v>46347</v>
      </c>
      <c r="L14980" t="s">
        <v>214</v>
      </c>
    </row>
    <row r="14981" spans="11:12">
      <c r="K14981" s="435">
        <v>46348</v>
      </c>
      <c r="L14981" t="s">
        <v>214</v>
      </c>
    </row>
    <row r="14982" spans="11:12">
      <c r="K14982" s="435">
        <v>46349</v>
      </c>
      <c r="L14982" t="s">
        <v>214</v>
      </c>
    </row>
    <row r="14983" spans="11:12">
      <c r="K14983" s="435">
        <v>46350</v>
      </c>
      <c r="L14983" t="s">
        <v>214</v>
      </c>
    </row>
    <row r="14984" spans="11:12">
      <c r="K14984" s="435">
        <v>46356</v>
      </c>
      <c r="L14984" t="s">
        <v>214</v>
      </c>
    </row>
    <row r="14985" spans="11:12">
      <c r="K14985" s="435">
        <v>46360</v>
      </c>
      <c r="L14985" t="s">
        <v>214</v>
      </c>
    </row>
    <row r="14986" spans="11:12">
      <c r="K14986" s="435">
        <v>46365</v>
      </c>
      <c r="L14986" t="s">
        <v>214</v>
      </c>
    </row>
    <row r="14987" spans="11:12">
      <c r="K14987" s="435">
        <v>46366</v>
      </c>
      <c r="L14987" t="s">
        <v>214</v>
      </c>
    </row>
    <row r="14988" spans="11:12">
      <c r="K14988" s="435">
        <v>46368</v>
      </c>
      <c r="L14988" t="s">
        <v>214</v>
      </c>
    </row>
    <row r="14989" spans="11:12">
      <c r="K14989" s="435">
        <v>46371</v>
      </c>
      <c r="L14989" t="s">
        <v>214</v>
      </c>
    </row>
    <row r="14990" spans="11:12">
      <c r="K14990" s="435">
        <v>46373</v>
      </c>
      <c r="L14990" t="s">
        <v>214</v>
      </c>
    </row>
    <row r="14991" spans="11:12">
      <c r="K14991" s="435">
        <v>46374</v>
      </c>
      <c r="L14991" t="s">
        <v>214</v>
      </c>
    </row>
    <row r="14992" spans="11:12">
      <c r="K14992" s="435">
        <v>46375</v>
      </c>
      <c r="L14992" t="s">
        <v>214</v>
      </c>
    </row>
    <row r="14993" spans="11:12">
      <c r="K14993" s="435">
        <v>46376</v>
      </c>
      <c r="L14993" t="s">
        <v>214</v>
      </c>
    </row>
    <row r="14994" spans="11:12">
      <c r="K14994" s="435">
        <v>46377</v>
      </c>
      <c r="L14994" t="s">
        <v>214</v>
      </c>
    </row>
    <row r="14995" spans="11:12">
      <c r="K14995" s="435">
        <v>46379</v>
      </c>
      <c r="L14995" t="s">
        <v>214</v>
      </c>
    </row>
    <row r="14996" spans="11:12">
      <c r="K14996" s="435">
        <v>46381</v>
      </c>
      <c r="L14996" t="s">
        <v>214</v>
      </c>
    </row>
    <row r="14997" spans="11:12">
      <c r="K14997" s="435">
        <v>46382</v>
      </c>
      <c r="L14997" t="s">
        <v>214</v>
      </c>
    </row>
    <row r="14998" spans="11:12">
      <c r="K14998" s="435">
        <v>46383</v>
      </c>
      <c r="L14998" t="s">
        <v>214</v>
      </c>
    </row>
    <row r="14999" spans="11:12">
      <c r="K14999" s="435">
        <v>46385</v>
      </c>
      <c r="L14999" t="s">
        <v>214</v>
      </c>
    </row>
    <row r="15000" spans="11:12">
      <c r="K15000" s="435">
        <v>46390</v>
      </c>
      <c r="L15000" t="s">
        <v>214</v>
      </c>
    </row>
    <row r="15001" spans="11:12">
      <c r="K15001" s="435">
        <v>46391</v>
      </c>
      <c r="L15001" t="s">
        <v>214</v>
      </c>
    </row>
    <row r="15002" spans="11:12">
      <c r="K15002" s="435">
        <v>46392</v>
      </c>
      <c r="L15002" t="s">
        <v>214</v>
      </c>
    </row>
    <row r="15003" spans="11:12">
      <c r="K15003" s="435">
        <v>46393</v>
      </c>
      <c r="L15003" t="s">
        <v>214</v>
      </c>
    </row>
    <row r="15004" spans="11:12">
      <c r="K15004" s="435">
        <v>46394</v>
      </c>
      <c r="L15004" t="s">
        <v>214</v>
      </c>
    </row>
    <row r="15005" spans="11:12">
      <c r="K15005" s="435">
        <v>46402</v>
      </c>
      <c r="L15005" t="s">
        <v>214</v>
      </c>
    </row>
    <row r="15006" spans="11:12">
      <c r="K15006" s="435">
        <v>46403</v>
      </c>
      <c r="L15006" t="s">
        <v>214</v>
      </c>
    </row>
    <row r="15007" spans="11:12">
      <c r="K15007" s="435">
        <v>46404</v>
      </c>
      <c r="L15007" t="s">
        <v>214</v>
      </c>
    </row>
    <row r="15008" spans="11:12">
      <c r="K15008" s="435">
        <v>46405</v>
      </c>
      <c r="L15008" t="s">
        <v>214</v>
      </c>
    </row>
    <row r="15009" spans="11:12">
      <c r="K15009" s="435">
        <v>46406</v>
      </c>
      <c r="L15009" t="s">
        <v>214</v>
      </c>
    </row>
    <row r="15010" spans="11:12">
      <c r="K15010" s="435">
        <v>46407</v>
      </c>
      <c r="L15010" t="s">
        <v>214</v>
      </c>
    </row>
    <row r="15011" spans="11:12">
      <c r="K15011" s="435">
        <v>46408</v>
      </c>
      <c r="L15011" t="s">
        <v>214</v>
      </c>
    </row>
    <row r="15012" spans="11:12">
      <c r="K15012" s="435">
        <v>46409</v>
      </c>
      <c r="L15012" t="s">
        <v>214</v>
      </c>
    </row>
    <row r="15013" spans="11:12">
      <c r="K15013" s="435">
        <v>46410</v>
      </c>
      <c r="L15013" t="s">
        <v>214</v>
      </c>
    </row>
    <row r="15014" spans="11:12">
      <c r="K15014" s="435">
        <v>46501</v>
      </c>
      <c r="L15014" t="s">
        <v>214</v>
      </c>
    </row>
    <row r="15015" spans="11:12">
      <c r="K15015" s="435">
        <v>46502</v>
      </c>
      <c r="L15015" t="s">
        <v>214</v>
      </c>
    </row>
    <row r="15016" spans="11:12">
      <c r="K15016" s="435">
        <v>46504</v>
      </c>
      <c r="L15016" t="s">
        <v>214</v>
      </c>
    </row>
    <row r="15017" spans="11:12">
      <c r="K15017" s="435">
        <v>46506</v>
      </c>
      <c r="L15017" t="s">
        <v>214</v>
      </c>
    </row>
    <row r="15018" spans="11:12">
      <c r="K15018" s="435">
        <v>46507</v>
      </c>
      <c r="L15018" t="s">
        <v>214</v>
      </c>
    </row>
    <row r="15019" spans="11:12">
      <c r="K15019" s="435">
        <v>46508</v>
      </c>
      <c r="L15019" t="s">
        <v>214</v>
      </c>
    </row>
    <row r="15020" spans="11:12">
      <c r="K15020" s="435">
        <v>46510</v>
      </c>
      <c r="L15020" t="s">
        <v>214</v>
      </c>
    </row>
    <row r="15021" spans="11:12">
      <c r="K15021" s="435">
        <v>46511</v>
      </c>
      <c r="L15021" t="s">
        <v>214</v>
      </c>
    </row>
    <row r="15022" spans="11:12">
      <c r="K15022" s="435">
        <v>46514</v>
      </c>
      <c r="L15022" t="s">
        <v>214</v>
      </c>
    </row>
    <row r="15023" spans="11:12">
      <c r="K15023" s="435">
        <v>46516</v>
      </c>
      <c r="L15023" t="s">
        <v>214</v>
      </c>
    </row>
    <row r="15024" spans="11:12">
      <c r="K15024" s="435">
        <v>46517</v>
      </c>
      <c r="L15024" t="s">
        <v>214</v>
      </c>
    </row>
    <row r="15025" spans="11:12">
      <c r="K15025" s="435">
        <v>46524</v>
      </c>
      <c r="L15025" t="s">
        <v>214</v>
      </c>
    </row>
    <row r="15026" spans="11:12">
      <c r="K15026" s="435">
        <v>46526</v>
      </c>
      <c r="L15026" t="s">
        <v>214</v>
      </c>
    </row>
    <row r="15027" spans="11:12">
      <c r="K15027" s="435">
        <v>46528</v>
      </c>
      <c r="L15027" t="s">
        <v>214</v>
      </c>
    </row>
    <row r="15028" spans="11:12">
      <c r="K15028" s="435">
        <v>46530</v>
      </c>
      <c r="L15028" t="s">
        <v>214</v>
      </c>
    </row>
    <row r="15029" spans="11:12">
      <c r="K15029" s="435">
        <v>46531</v>
      </c>
      <c r="L15029" t="s">
        <v>214</v>
      </c>
    </row>
    <row r="15030" spans="11:12">
      <c r="K15030" s="435">
        <v>46532</v>
      </c>
      <c r="L15030" t="s">
        <v>214</v>
      </c>
    </row>
    <row r="15031" spans="11:12">
      <c r="K15031" s="435">
        <v>46534</v>
      </c>
      <c r="L15031" t="s">
        <v>214</v>
      </c>
    </row>
    <row r="15032" spans="11:12">
      <c r="K15032" s="435">
        <v>46536</v>
      </c>
      <c r="L15032" t="s">
        <v>214</v>
      </c>
    </row>
    <row r="15033" spans="11:12">
      <c r="K15033" s="435">
        <v>46537</v>
      </c>
      <c r="L15033" t="s">
        <v>214</v>
      </c>
    </row>
    <row r="15034" spans="11:12">
      <c r="K15034" s="435">
        <v>46538</v>
      </c>
      <c r="L15034" t="s">
        <v>214</v>
      </c>
    </row>
    <row r="15035" spans="11:12">
      <c r="K15035" s="435">
        <v>46539</v>
      </c>
      <c r="L15035" t="s">
        <v>214</v>
      </c>
    </row>
    <row r="15036" spans="11:12">
      <c r="K15036" s="435">
        <v>46540</v>
      </c>
      <c r="L15036" t="s">
        <v>214</v>
      </c>
    </row>
    <row r="15037" spans="11:12">
      <c r="K15037" s="435">
        <v>46542</v>
      </c>
      <c r="L15037" t="s">
        <v>214</v>
      </c>
    </row>
    <row r="15038" spans="11:12">
      <c r="K15038" s="435">
        <v>46543</v>
      </c>
      <c r="L15038" t="s">
        <v>214</v>
      </c>
    </row>
    <row r="15039" spans="11:12">
      <c r="K15039" s="435">
        <v>46544</v>
      </c>
      <c r="L15039" t="s">
        <v>214</v>
      </c>
    </row>
    <row r="15040" spans="11:12">
      <c r="K15040" s="435">
        <v>46545</v>
      </c>
      <c r="L15040" t="s">
        <v>214</v>
      </c>
    </row>
    <row r="15041" spans="11:12">
      <c r="K15041" s="435">
        <v>46550</v>
      </c>
      <c r="L15041" t="s">
        <v>214</v>
      </c>
    </row>
    <row r="15042" spans="11:12">
      <c r="K15042" s="435">
        <v>46552</v>
      </c>
      <c r="L15042" t="s">
        <v>214</v>
      </c>
    </row>
    <row r="15043" spans="11:12">
      <c r="K15043" s="435">
        <v>46553</v>
      </c>
      <c r="L15043" t="s">
        <v>214</v>
      </c>
    </row>
    <row r="15044" spans="11:12">
      <c r="K15044" s="435">
        <v>46554</v>
      </c>
      <c r="L15044" t="s">
        <v>214</v>
      </c>
    </row>
    <row r="15045" spans="11:12">
      <c r="K15045" s="435">
        <v>46555</v>
      </c>
      <c r="L15045" t="s">
        <v>214</v>
      </c>
    </row>
    <row r="15046" spans="11:12">
      <c r="K15046" s="435">
        <v>46556</v>
      </c>
      <c r="L15046" t="s">
        <v>214</v>
      </c>
    </row>
    <row r="15047" spans="11:12">
      <c r="K15047" s="435">
        <v>46561</v>
      </c>
      <c r="L15047" t="s">
        <v>214</v>
      </c>
    </row>
    <row r="15048" spans="11:12">
      <c r="K15048" s="435">
        <v>46562</v>
      </c>
      <c r="L15048" t="s">
        <v>214</v>
      </c>
    </row>
    <row r="15049" spans="11:12">
      <c r="K15049" s="435">
        <v>46563</v>
      </c>
      <c r="L15049" t="s">
        <v>214</v>
      </c>
    </row>
    <row r="15050" spans="11:12">
      <c r="K15050" s="435">
        <v>46565</v>
      </c>
      <c r="L15050" t="s">
        <v>214</v>
      </c>
    </row>
    <row r="15051" spans="11:12">
      <c r="K15051" s="435">
        <v>46567</v>
      </c>
      <c r="L15051" t="s">
        <v>214</v>
      </c>
    </row>
    <row r="15052" spans="11:12">
      <c r="K15052" s="435">
        <v>46570</v>
      </c>
      <c r="L15052" t="s">
        <v>214</v>
      </c>
    </row>
    <row r="15053" spans="11:12">
      <c r="K15053" s="435">
        <v>46571</v>
      </c>
      <c r="L15053" t="s">
        <v>214</v>
      </c>
    </row>
    <row r="15054" spans="11:12">
      <c r="K15054" s="435">
        <v>46573</v>
      </c>
      <c r="L15054" t="s">
        <v>214</v>
      </c>
    </row>
    <row r="15055" spans="11:12">
      <c r="K15055" s="435">
        <v>46574</v>
      </c>
      <c r="L15055" t="s">
        <v>214</v>
      </c>
    </row>
    <row r="15056" spans="11:12">
      <c r="K15056" s="435">
        <v>46580</v>
      </c>
      <c r="L15056" t="s">
        <v>214</v>
      </c>
    </row>
    <row r="15057" spans="11:12">
      <c r="K15057" s="435">
        <v>46582</v>
      </c>
      <c r="L15057" t="s">
        <v>214</v>
      </c>
    </row>
    <row r="15058" spans="11:12">
      <c r="K15058" s="435">
        <v>46590</v>
      </c>
      <c r="L15058" t="s">
        <v>214</v>
      </c>
    </row>
    <row r="15059" spans="11:12">
      <c r="K15059" s="435">
        <v>46595</v>
      </c>
      <c r="L15059" t="s">
        <v>214</v>
      </c>
    </row>
    <row r="15060" spans="11:12">
      <c r="K15060" s="435">
        <v>46601</v>
      </c>
      <c r="L15060" t="s">
        <v>214</v>
      </c>
    </row>
    <row r="15061" spans="11:12">
      <c r="K15061" s="435">
        <v>46613</v>
      </c>
      <c r="L15061" t="s">
        <v>214</v>
      </c>
    </row>
    <row r="15062" spans="11:12">
      <c r="K15062" s="435">
        <v>46614</v>
      </c>
      <c r="L15062" t="s">
        <v>214</v>
      </c>
    </row>
    <row r="15063" spans="11:12">
      <c r="K15063" s="435">
        <v>46615</v>
      </c>
      <c r="L15063" t="s">
        <v>214</v>
      </c>
    </row>
    <row r="15064" spans="11:12">
      <c r="K15064" s="435">
        <v>46616</v>
      </c>
      <c r="L15064" t="s">
        <v>214</v>
      </c>
    </row>
    <row r="15065" spans="11:12">
      <c r="K15065" s="435">
        <v>46617</v>
      </c>
      <c r="L15065" t="s">
        <v>214</v>
      </c>
    </row>
    <row r="15066" spans="11:12">
      <c r="K15066" s="435">
        <v>46619</v>
      </c>
      <c r="L15066" t="s">
        <v>214</v>
      </c>
    </row>
    <row r="15067" spans="11:12">
      <c r="K15067" s="435">
        <v>46628</v>
      </c>
      <c r="L15067" t="s">
        <v>214</v>
      </c>
    </row>
    <row r="15068" spans="11:12">
      <c r="K15068" s="435">
        <v>46635</v>
      </c>
      <c r="L15068" t="s">
        <v>214</v>
      </c>
    </row>
    <row r="15069" spans="11:12">
      <c r="K15069" s="435">
        <v>46637</v>
      </c>
      <c r="L15069" t="s">
        <v>214</v>
      </c>
    </row>
    <row r="15070" spans="11:12">
      <c r="K15070" s="435">
        <v>46701</v>
      </c>
      <c r="L15070" t="s">
        <v>214</v>
      </c>
    </row>
    <row r="15071" spans="11:12">
      <c r="K15071" s="435">
        <v>46702</v>
      </c>
      <c r="L15071" t="s">
        <v>214</v>
      </c>
    </row>
    <row r="15072" spans="11:12">
      <c r="K15072" s="435">
        <v>46703</v>
      </c>
      <c r="L15072" t="s">
        <v>214</v>
      </c>
    </row>
    <row r="15073" spans="11:12">
      <c r="K15073" s="435">
        <v>46704</v>
      </c>
      <c r="L15073" t="s">
        <v>214</v>
      </c>
    </row>
    <row r="15074" spans="11:12">
      <c r="K15074" s="435">
        <v>46705</v>
      </c>
      <c r="L15074" t="s">
        <v>214</v>
      </c>
    </row>
    <row r="15075" spans="11:12">
      <c r="K15075" s="435">
        <v>46706</v>
      </c>
      <c r="L15075" t="s">
        <v>214</v>
      </c>
    </row>
    <row r="15076" spans="11:12">
      <c r="K15076" s="435">
        <v>46710</v>
      </c>
      <c r="L15076" t="s">
        <v>214</v>
      </c>
    </row>
    <row r="15077" spans="11:12">
      <c r="K15077" s="435">
        <v>46711</v>
      </c>
      <c r="L15077" t="s">
        <v>214</v>
      </c>
    </row>
    <row r="15078" spans="11:12">
      <c r="K15078" s="435">
        <v>46714</v>
      </c>
      <c r="L15078" t="s">
        <v>214</v>
      </c>
    </row>
    <row r="15079" spans="11:12">
      <c r="K15079" s="435">
        <v>46721</v>
      </c>
      <c r="L15079" t="s">
        <v>214</v>
      </c>
    </row>
    <row r="15080" spans="11:12">
      <c r="K15080" s="435">
        <v>46723</v>
      </c>
      <c r="L15080" t="s">
        <v>214</v>
      </c>
    </row>
    <row r="15081" spans="11:12">
      <c r="K15081" s="435">
        <v>46725</v>
      </c>
      <c r="L15081" t="s">
        <v>214</v>
      </c>
    </row>
    <row r="15082" spans="11:12">
      <c r="K15082" s="435">
        <v>46730</v>
      </c>
      <c r="L15082" t="s">
        <v>214</v>
      </c>
    </row>
    <row r="15083" spans="11:12">
      <c r="K15083" s="435">
        <v>46731</v>
      </c>
      <c r="L15083" t="s">
        <v>214</v>
      </c>
    </row>
    <row r="15084" spans="11:12">
      <c r="K15084" s="435">
        <v>46732</v>
      </c>
      <c r="L15084" t="s">
        <v>214</v>
      </c>
    </row>
    <row r="15085" spans="11:12">
      <c r="K15085" s="435">
        <v>46733</v>
      </c>
      <c r="L15085" t="s">
        <v>214</v>
      </c>
    </row>
    <row r="15086" spans="11:12">
      <c r="K15086" s="435">
        <v>46737</v>
      </c>
      <c r="L15086" t="s">
        <v>214</v>
      </c>
    </row>
    <row r="15087" spans="11:12">
      <c r="K15087" s="435">
        <v>46738</v>
      </c>
      <c r="L15087" t="s">
        <v>214</v>
      </c>
    </row>
    <row r="15088" spans="11:12">
      <c r="K15088" s="435">
        <v>46740</v>
      </c>
      <c r="L15088" t="s">
        <v>214</v>
      </c>
    </row>
    <row r="15089" spans="11:12">
      <c r="K15089" s="435">
        <v>46741</v>
      </c>
      <c r="L15089" t="s">
        <v>214</v>
      </c>
    </row>
    <row r="15090" spans="11:12">
      <c r="K15090" s="435">
        <v>46742</v>
      </c>
      <c r="L15090" t="s">
        <v>214</v>
      </c>
    </row>
    <row r="15091" spans="11:12">
      <c r="K15091" s="435">
        <v>46743</v>
      </c>
      <c r="L15091" t="s">
        <v>214</v>
      </c>
    </row>
    <row r="15092" spans="11:12">
      <c r="K15092" s="435">
        <v>46745</v>
      </c>
      <c r="L15092" t="s">
        <v>214</v>
      </c>
    </row>
    <row r="15093" spans="11:12">
      <c r="K15093" s="435">
        <v>46746</v>
      </c>
      <c r="L15093" t="s">
        <v>214</v>
      </c>
    </row>
    <row r="15094" spans="11:12">
      <c r="K15094" s="435">
        <v>46747</v>
      </c>
      <c r="L15094" t="s">
        <v>214</v>
      </c>
    </row>
    <row r="15095" spans="11:12">
      <c r="K15095" s="435">
        <v>46748</v>
      </c>
      <c r="L15095" t="s">
        <v>214</v>
      </c>
    </row>
    <row r="15096" spans="11:12">
      <c r="K15096" s="435">
        <v>46750</v>
      </c>
      <c r="L15096" t="s">
        <v>214</v>
      </c>
    </row>
    <row r="15097" spans="11:12">
      <c r="K15097" s="435">
        <v>46755</v>
      </c>
      <c r="L15097" t="s">
        <v>214</v>
      </c>
    </row>
    <row r="15098" spans="11:12">
      <c r="K15098" s="435">
        <v>46759</v>
      </c>
      <c r="L15098" t="s">
        <v>214</v>
      </c>
    </row>
    <row r="15099" spans="11:12">
      <c r="K15099" s="435">
        <v>46760</v>
      </c>
      <c r="L15099" t="s">
        <v>214</v>
      </c>
    </row>
    <row r="15100" spans="11:12">
      <c r="K15100" s="435">
        <v>46761</v>
      </c>
      <c r="L15100" t="s">
        <v>214</v>
      </c>
    </row>
    <row r="15101" spans="11:12">
      <c r="K15101" s="435">
        <v>46763</v>
      </c>
      <c r="L15101" t="s">
        <v>214</v>
      </c>
    </row>
    <row r="15102" spans="11:12">
      <c r="K15102" s="435">
        <v>46764</v>
      </c>
      <c r="L15102" t="s">
        <v>214</v>
      </c>
    </row>
    <row r="15103" spans="11:12">
      <c r="K15103" s="435">
        <v>46765</v>
      </c>
      <c r="L15103" t="s">
        <v>214</v>
      </c>
    </row>
    <row r="15104" spans="11:12">
      <c r="K15104" s="435">
        <v>46766</v>
      </c>
      <c r="L15104" t="s">
        <v>214</v>
      </c>
    </row>
    <row r="15105" spans="11:12">
      <c r="K15105" s="435">
        <v>46767</v>
      </c>
      <c r="L15105" t="s">
        <v>214</v>
      </c>
    </row>
    <row r="15106" spans="11:12">
      <c r="K15106" s="435">
        <v>46770</v>
      </c>
      <c r="L15106" t="s">
        <v>214</v>
      </c>
    </row>
    <row r="15107" spans="11:12">
      <c r="K15107" s="435">
        <v>46771</v>
      </c>
      <c r="L15107" t="s">
        <v>214</v>
      </c>
    </row>
    <row r="15108" spans="11:12">
      <c r="K15108" s="435">
        <v>46772</v>
      </c>
      <c r="L15108" t="s">
        <v>214</v>
      </c>
    </row>
    <row r="15109" spans="11:12">
      <c r="K15109" s="435">
        <v>46773</v>
      </c>
      <c r="L15109" t="s">
        <v>214</v>
      </c>
    </row>
    <row r="15110" spans="11:12">
      <c r="K15110" s="435">
        <v>46774</v>
      </c>
      <c r="L15110" t="s">
        <v>214</v>
      </c>
    </row>
    <row r="15111" spans="11:12">
      <c r="K15111" s="435">
        <v>46776</v>
      </c>
      <c r="L15111" t="s">
        <v>214</v>
      </c>
    </row>
    <row r="15112" spans="11:12">
      <c r="K15112" s="435">
        <v>46777</v>
      </c>
      <c r="L15112" t="s">
        <v>214</v>
      </c>
    </row>
    <row r="15113" spans="11:12">
      <c r="K15113" s="435">
        <v>46779</v>
      </c>
      <c r="L15113" t="s">
        <v>214</v>
      </c>
    </row>
    <row r="15114" spans="11:12">
      <c r="K15114" s="435">
        <v>46781</v>
      </c>
      <c r="L15114" t="s">
        <v>214</v>
      </c>
    </row>
    <row r="15115" spans="11:12">
      <c r="K15115" s="435">
        <v>46783</v>
      </c>
      <c r="L15115" t="s">
        <v>214</v>
      </c>
    </row>
    <row r="15116" spans="11:12">
      <c r="K15116" s="435">
        <v>46784</v>
      </c>
      <c r="L15116" t="s">
        <v>214</v>
      </c>
    </row>
    <row r="15117" spans="11:12">
      <c r="K15117" s="435">
        <v>46785</v>
      </c>
      <c r="L15117" t="s">
        <v>214</v>
      </c>
    </row>
    <row r="15118" spans="11:12">
      <c r="K15118" s="435">
        <v>46786</v>
      </c>
      <c r="L15118" t="s">
        <v>214</v>
      </c>
    </row>
    <row r="15119" spans="11:12">
      <c r="K15119" s="435">
        <v>46787</v>
      </c>
      <c r="L15119" t="s">
        <v>214</v>
      </c>
    </row>
    <row r="15120" spans="11:12">
      <c r="K15120" s="435">
        <v>46788</v>
      </c>
      <c r="L15120" t="s">
        <v>214</v>
      </c>
    </row>
    <row r="15121" spans="11:12">
      <c r="K15121" s="435">
        <v>46791</v>
      </c>
      <c r="L15121" t="s">
        <v>214</v>
      </c>
    </row>
    <row r="15122" spans="11:12">
      <c r="K15122" s="435">
        <v>46792</v>
      </c>
      <c r="L15122" t="s">
        <v>214</v>
      </c>
    </row>
    <row r="15123" spans="11:12">
      <c r="K15123" s="435">
        <v>46793</v>
      </c>
      <c r="L15123" t="s">
        <v>214</v>
      </c>
    </row>
    <row r="15124" spans="11:12">
      <c r="K15124" s="435">
        <v>46794</v>
      </c>
      <c r="L15124" t="s">
        <v>214</v>
      </c>
    </row>
    <row r="15125" spans="11:12">
      <c r="K15125" s="435">
        <v>46795</v>
      </c>
      <c r="L15125" t="s">
        <v>214</v>
      </c>
    </row>
    <row r="15126" spans="11:12">
      <c r="K15126" s="435">
        <v>46797</v>
      </c>
      <c r="L15126" t="s">
        <v>214</v>
      </c>
    </row>
    <row r="15127" spans="11:12">
      <c r="K15127" s="435">
        <v>46798</v>
      </c>
      <c r="L15127" t="s">
        <v>214</v>
      </c>
    </row>
    <row r="15128" spans="11:12">
      <c r="K15128" s="435">
        <v>46799</v>
      </c>
      <c r="L15128" t="s">
        <v>214</v>
      </c>
    </row>
    <row r="15129" spans="11:12">
      <c r="K15129" s="435">
        <v>46802</v>
      </c>
      <c r="L15129" t="s">
        <v>214</v>
      </c>
    </row>
    <row r="15130" spans="11:12">
      <c r="K15130" s="435">
        <v>46803</v>
      </c>
      <c r="L15130" t="s">
        <v>214</v>
      </c>
    </row>
    <row r="15131" spans="11:12">
      <c r="K15131" s="435">
        <v>46804</v>
      </c>
      <c r="L15131" t="s">
        <v>214</v>
      </c>
    </row>
    <row r="15132" spans="11:12">
      <c r="K15132" s="435">
        <v>46805</v>
      </c>
      <c r="L15132" t="s">
        <v>214</v>
      </c>
    </row>
    <row r="15133" spans="11:12">
      <c r="K15133" s="435">
        <v>46806</v>
      </c>
      <c r="L15133" t="s">
        <v>214</v>
      </c>
    </row>
    <row r="15134" spans="11:12">
      <c r="K15134" s="435">
        <v>46807</v>
      </c>
      <c r="L15134" t="s">
        <v>214</v>
      </c>
    </row>
    <row r="15135" spans="11:12">
      <c r="K15135" s="435">
        <v>46808</v>
      </c>
      <c r="L15135" t="s">
        <v>214</v>
      </c>
    </row>
    <row r="15136" spans="11:12">
      <c r="K15136" s="435">
        <v>46809</v>
      </c>
      <c r="L15136" t="s">
        <v>214</v>
      </c>
    </row>
    <row r="15137" spans="11:12">
      <c r="K15137" s="435">
        <v>46814</v>
      </c>
      <c r="L15137" t="s">
        <v>214</v>
      </c>
    </row>
    <row r="15138" spans="11:12">
      <c r="K15138" s="435">
        <v>46815</v>
      </c>
      <c r="L15138" t="s">
        <v>214</v>
      </c>
    </row>
    <row r="15139" spans="11:12">
      <c r="K15139" s="435">
        <v>46816</v>
      </c>
      <c r="L15139" t="s">
        <v>214</v>
      </c>
    </row>
    <row r="15140" spans="11:12">
      <c r="K15140" s="435">
        <v>46818</v>
      </c>
      <c r="L15140" t="s">
        <v>214</v>
      </c>
    </row>
    <row r="15141" spans="11:12">
      <c r="K15141" s="435">
        <v>46819</v>
      </c>
      <c r="L15141" t="s">
        <v>214</v>
      </c>
    </row>
    <row r="15142" spans="11:12">
      <c r="K15142" s="435">
        <v>46825</v>
      </c>
      <c r="L15142" t="s">
        <v>214</v>
      </c>
    </row>
    <row r="15143" spans="11:12">
      <c r="K15143" s="435">
        <v>46835</v>
      </c>
      <c r="L15143" t="s">
        <v>214</v>
      </c>
    </row>
    <row r="15144" spans="11:12">
      <c r="K15144" s="435">
        <v>46845</v>
      </c>
      <c r="L15144" t="s">
        <v>214</v>
      </c>
    </row>
    <row r="15145" spans="11:12">
      <c r="K15145" s="435">
        <v>46901</v>
      </c>
      <c r="L15145" t="s">
        <v>214</v>
      </c>
    </row>
    <row r="15146" spans="11:12">
      <c r="K15146" s="435">
        <v>46902</v>
      </c>
      <c r="L15146" t="s">
        <v>214</v>
      </c>
    </row>
    <row r="15147" spans="11:12">
      <c r="K15147" s="435">
        <v>46910</v>
      </c>
      <c r="L15147" t="s">
        <v>214</v>
      </c>
    </row>
    <row r="15148" spans="11:12">
      <c r="K15148" s="435">
        <v>46911</v>
      </c>
      <c r="L15148" t="s">
        <v>214</v>
      </c>
    </row>
    <row r="15149" spans="11:12">
      <c r="K15149" s="435">
        <v>46913</v>
      </c>
      <c r="L15149" t="s">
        <v>214</v>
      </c>
    </row>
    <row r="15150" spans="11:12">
      <c r="K15150" s="435">
        <v>46914</v>
      </c>
      <c r="L15150" t="s">
        <v>214</v>
      </c>
    </row>
    <row r="15151" spans="11:12">
      <c r="K15151" s="435">
        <v>46915</v>
      </c>
      <c r="L15151" t="s">
        <v>214</v>
      </c>
    </row>
    <row r="15152" spans="11:12">
      <c r="K15152" s="435">
        <v>46917</v>
      </c>
      <c r="L15152" t="s">
        <v>214</v>
      </c>
    </row>
    <row r="15153" spans="11:12">
      <c r="K15153" s="435">
        <v>46919</v>
      </c>
      <c r="L15153" t="s">
        <v>214</v>
      </c>
    </row>
    <row r="15154" spans="11:12">
      <c r="K15154" s="435">
        <v>46920</v>
      </c>
      <c r="L15154" t="s">
        <v>214</v>
      </c>
    </row>
    <row r="15155" spans="11:12">
      <c r="K15155" s="435">
        <v>46922</v>
      </c>
      <c r="L15155" t="s">
        <v>214</v>
      </c>
    </row>
    <row r="15156" spans="11:12">
      <c r="K15156" s="435">
        <v>46923</v>
      </c>
      <c r="L15156" t="s">
        <v>214</v>
      </c>
    </row>
    <row r="15157" spans="11:12">
      <c r="K15157" s="435">
        <v>46926</v>
      </c>
      <c r="L15157" t="s">
        <v>214</v>
      </c>
    </row>
    <row r="15158" spans="11:12">
      <c r="K15158" s="435">
        <v>46928</v>
      </c>
      <c r="L15158" t="s">
        <v>214</v>
      </c>
    </row>
    <row r="15159" spans="11:12">
      <c r="K15159" s="435">
        <v>46929</v>
      </c>
      <c r="L15159" t="s">
        <v>214</v>
      </c>
    </row>
    <row r="15160" spans="11:12">
      <c r="K15160" s="435">
        <v>46930</v>
      </c>
      <c r="L15160" t="s">
        <v>214</v>
      </c>
    </row>
    <row r="15161" spans="11:12">
      <c r="K15161" s="435">
        <v>46931</v>
      </c>
      <c r="L15161" t="s">
        <v>214</v>
      </c>
    </row>
    <row r="15162" spans="11:12">
      <c r="K15162" s="435">
        <v>46932</v>
      </c>
      <c r="L15162" t="s">
        <v>214</v>
      </c>
    </row>
    <row r="15163" spans="11:12">
      <c r="K15163" s="435">
        <v>46933</v>
      </c>
      <c r="L15163" t="s">
        <v>214</v>
      </c>
    </row>
    <row r="15164" spans="11:12">
      <c r="K15164" s="435">
        <v>46936</v>
      </c>
      <c r="L15164" t="s">
        <v>214</v>
      </c>
    </row>
    <row r="15165" spans="11:12">
      <c r="K15165" s="435">
        <v>46938</v>
      </c>
      <c r="L15165" t="s">
        <v>214</v>
      </c>
    </row>
    <row r="15166" spans="11:12">
      <c r="K15166" s="435">
        <v>46939</v>
      </c>
      <c r="L15166" t="s">
        <v>214</v>
      </c>
    </row>
    <row r="15167" spans="11:12">
      <c r="K15167" s="435">
        <v>46940</v>
      </c>
      <c r="L15167" t="s">
        <v>214</v>
      </c>
    </row>
    <row r="15168" spans="11:12">
      <c r="K15168" s="435">
        <v>46941</v>
      </c>
      <c r="L15168" t="s">
        <v>214</v>
      </c>
    </row>
    <row r="15169" spans="11:12">
      <c r="K15169" s="435">
        <v>46943</v>
      </c>
      <c r="L15169" t="s">
        <v>214</v>
      </c>
    </row>
    <row r="15170" spans="11:12">
      <c r="K15170" s="435">
        <v>46946</v>
      </c>
      <c r="L15170" t="s">
        <v>214</v>
      </c>
    </row>
    <row r="15171" spans="11:12">
      <c r="K15171" s="435">
        <v>46947</v>
      </c>
      <c r="L15171" t="s">
        <v>214</v>
      </c>
    </row>
    <row r="15172" spans="11:12">
      <c r="K15172" s="435">
        <v>46950</v>
      </c>
      <c r="L15172" t="s">
        <v>214</v>
      </c>
    </row>
    <row r="15173" spans="11:12">
      <c r="K15173" s="435">
        <v>46951</v>
      </c>
      <c r="L15173" t="s">
        <v>214</v>
      </c>
    </row>
    <row r="15174" spans="11:12">
      <c r="K15174" s="435">
        <v>46952</v>
      </c>
      <c r="L15174" t="s">
        <v>214</v>
      </c>
    </row>
    <row r="15175" spans="11:12">
      <c r="K15175" s="435">
        <v>46953</v>
      </c>
      <c r="L15175" t="s">
        <v>214</v>
      </c>
    </row>
    <row r="15176" spans="11:12">
      <c r="K15176" s="435">
        <v>46957</v>
      </c>
      <c r="L15176" t="s">
        <v>214</v>
      </c>
    </row>
    <row r="15177" spans="11:12">
      <c r="K15177" s="435">
        <v>46958</v>
      </c>
      <c r="L15177" t="s">
        <v>214</v>
      </c>
    </row>
    <row r="15178" spans="11:12">
      <c r="K15178" s="435">
        <v>46959</v>
      </c>
      <c r="L15178" t="s">
        <v>214</v>
      </c>
    </row>
    <row r="15179" spans="11:12">
      <c r="K15179" s="435">
        <v>46960</v>
      </c>
      <c r="L15179" t="s">
        <v>214</v>
      </c>
    </row>
    <row r="15180" spans="11:12">
      <c r="K15180" s="435">
        <v>46961</v>
      </c>
      <c r="L15180" t="s">
        <v>214</v>
      </c>
    </row>
    <row r="15181" spans="11:12">
      <c r="K15181" s="435">
        <v>46962</v>
      </c>
      <c r="L15181" t="s">
        <v>214</v>
      </c>
    </row>
    <row r="15182" spans="11:12">
      <c r="K15182" s="435">
        <v>46967</v>
      </c>
      <c r="L15182" t="s">
        <v>214</v>
      </c>
    </row>
    <row r="15183" spans="11:12">
      <c r="K15183" s="435">
        <v>46968</v>
      </c>
      <c r="L15183" t="s">
        <v>214</v>
      </c>
    </row>
    <row r="15184" spans="11:12">
      <c r="K15184" s="435">
        <v>46970</v>
      </c>
      <c r="L15184" t="s">
        <v>214</v>
      </c>
    </row>
    <row r="15185" spans="11:12">
      <c r="K15185" s="435">
        <v>46974</v>
      </c>
      <c r="L15185" t="s">
        <v>214</v>
      </c>
    </row>
    <row r="15186" spans="11:12">
      <c r="K15186" s="435">
        <v>46975</v>
      </c>
      <c r="L15186" t="s">
        <v>214</v>
      </c>
    </row>
    <row r="15187" spans="11:12">
      <c r="K15187" s="435">
        <v>46978</v>
      </c>
      <c r="L15187" t="s">
        <v>214</v>
      </c>
    </row>
    <row r="15188" spans="11:12">
      <c r="K15188" s="435">
        <v>46979</v>
      </c>
      <c r="L15188" t="s">
        <v>214</v>
      </c>
    </row>
    <row r="15189" spans="11:12">
      <c r="K15189" s="435">
        <v>46982</v>
      </c>
      <c r="L15189" t="s">
        <v>214</v>
      </c>
    </row>
    <row r="15190" spans="11:12">
      <c r="K15190" s="435">
        <v>46984</v>
      </c>
      <c r="L15190" t="s">
        <v>214</v>
      </c>
    </row>
    <row r="15191" spans="11:12">
      <c r="K15191" s="435">
        <v>46985</v>
      </c>
      <c r="L15191" t="s">
        <v>214</v>
      </c>
    </row>
    <row r="15192" spans="11:12">
      <c r="K15192" s="435">
        <v>46986</v>
      </c>
      <c r="L15192" t="s">
        <v>214</v>
      </c>
    </row>
    <row r="15193" spans="11:12">
      <c r="K15193" s="435">
        <v>46987</v>
      </c>
      <c r="L15193" t="s">
        <v>214</v>
      </c>
    </row>
    <row r="15194" spans="11:12">
      <c r="K15194" s="435">
        <v>46988</v>
      </c>
      <c r="L15194" t="s">
        <v>214</v>
      </c>
    </row>
    <row r="15195" spans="11:12">
      <c r="K15195" s="435">
        <v>46989</v>
      </c>
      <c r="L15195" t="s">
        <v>214</v>
      </c>
    </row>
    <row r="15196" spans="11:12">
      <c r="K15196" s="435">
        <v>46990</v>
      </c>
      <c r="L15196" t="s">
        <v>214</v>
      </c>
    </row>
    <row r="15197" spans="11:12">
      <c r="K15197" s="435">
        <v>46991</v>
      </c>
      <c r="L15197" t="s">
        <v>214</v>
      </c>
    </row>
    <row r="15198" spans="11:12">
      <c r="K15198" s="435">
        <v>46992</v>
      </c>
      <c r="L15198" t="s">
        <v>214</v>
      </c>
    </row>
    <row r="15199" spans="11:12">
      <c r="K15199" s="435">
        <v>46994</v>
      </c>
      <c r="L15199" t="s">
        <v>214</v>
      </c>
    </row>
    <row r="15200" spans="11:12">
      <c r="K15200" s="435">
        <v>46996</v>
      </c>
      <c r="L15200" t="s">
        <v>214</v>
      </c>
    </row>
    <row r="15201" spans="11:12">
      <c r="K15201" s="435">
        <v>46998</v>
      </c>
      <c r="L15201" t="s">
        <v>214</v>
      </c>
    </row>
    <row r="15202" spans="11:12">
      <c r="K15202" s="435">
        <v>47001</v>
      </c>
      <c r="L15202" t="s">
        <v>208</v>
      </c>
    </row>
    <row r="15203" spans="11:12">
      <c r="K15203" s="435">
        <v>47003</v>
      </c>
      <c r="L15203" t="s">
        <v>208</v>
      </c>
    </row>
    <row r="15204" spans="11:12">
      <c r="K15204" s="435">
        <v>47006</v>
      </c>
      <c r="L15204" t="s">
        <v>208</v>
      </c>
    </row>
    <row r="15205" spans="11:12">
      <c r="K15205" s="435">
        <v>47010</v>
      </c>
      <c r="L15205" t="s">
        <v>208</v>
      </c>
    </row>
    <row r="15206" spans="11:12">
      <c r="K15206" s="435">
        <v>47011</v>
      </c>
      <c r="L15206" t="s">
        <v>208</v>
      </c>
    </row>
    <row r="15207" spans="11:12">
      <c r="K15207" s="435">
        <v>47012</v>
      </c>
      <c r="L15207" t="s">
        <v>214</v>
      </c>
    </row>
    <row r="15208" spans="11:12">
      <c r="K15208" s="435">
        <v>47016</v>
      </c>
      <c r="L15208" t="s">
        <v>208</v>
      </c>
    </row>
    <row r="15209" spans="11:12">
      <c r="K15209" s="435">
        <v>47017</v>
      </c>
      <c r="L15209" t="s">
        <v>208</v>
      </c>
    </row>
    <row r="15210" spans="11:12">
      <c r="K15210" s="435">
        <v>47018</v>
      </c>
      <c r="L15210" t="s">
        <v>208</v>
      </c>
    </row>
    <row r="15211" spans="11:12">
      <c r="K15211" s="435">
        <v>47020</v>
      </c>
      <c r="L15211" t="s">
        <v>208</v>
      </c>
    </row>
    <row r="15212" spans="11:12">
      <c r="K15212" s="435">
        <v>47022</v>
      </c>
      <c r="L15212" t="s">
        <v>208</v>
      </c>
    </row>
    <row r="15213" spans="11:12">
      <c r="K15213" s="435">
        <v>47023</v>
      </c>
      <c r="L15213" t="s">
        <v>208</v>
      </c>
    </row>
    <row r="15214" spans="11:12">
      <c r="K15214" s="435">
        <v>47024</v>
      </c>
      <c r="L15214" t="s">
        <v>208</v>
      </c>
    </row>
    <row r="15215" spans="11:12">
      <c r="K15215" s="435">
        <v>47025</v>
      </c>
      <c r="L15215" t="s">
        <v>208</v>
      </c>
    </row>
    <row r="15216" spans="11:12">
      <c r="K15216" s="435">
        <v>47030</v>
      </c>
      <c r="L15216" t="s">
        <v>214</v>
      </c>
    </row>
    <row r="15217" spans="11:12">
      <c r="K15217" s="435">
        <v>47031</v>
      </c>
      <c r="L15217" t="s">
        <v>208</v>
      </c>
    </row>
    <row r="15218" spans="11:12">
      <c r="K15218" s="435">
        <v>47032</v>
      </c>
      <c r="L15218" t="s">
        <v>208</v>
      </c>
    </row>
    <row r="15219" spans="11:12">
      <c r="K15219" s="435">
        <v>47034</v>
      </c>
      <c r="L15219" t="s">
        <v>208</v>
      </c>
    </row>
    <row r="15220" spans="11:12">
      <c r="K15220" s="435">
        <v>47035</v>
      </c>
      <c r="L15220" t="s">
        <v>208</v>
      </c>
    </row>
    <row r="15221" spans="11:12">
      <c r="K15221" s="435">
        <v>47036</v>
      </c>
      <c r="L15221" t="s">
        <v>208</v>
      </c>
    </row>
    <row r="15222" spans="11:12">
      <c r="K15222" s="435">
        <v>47037</v>
      </c>
      <c r="L15222" t="s">
        <v>208</v>
      </c>
    </row>
    <row r="15223" spans="11:12">
      <c r="K15223" s="435">
        <v>47038</v>
      </c>
      <c r="L15223" t="s">
        <v>208</v>
      </c>
    </row>
    <row r="15224" spans="11:12">
      <c r="K15224" s="435">
        <v>47040</v>
      </c>
      <c r="L15224" t="s">
        <v>208</v>
      </c>
    </row>
    <row r="15225" spans="11:12">
      <c r="K15225" s="435">
        <v>47041</v>
      </c>
      <c r="L15225" t="s">
        <v>208</v>
      </c>
    </row>
    <row r="15226" spans="11:12">
      <c r="K15226" s="435">
        <v>47042</v>
      </c>
      <c r="L15226" t="s">
        <v>208</v>
      </c>
    </row>
    <row r="15227" spans="11:12">
      <c r="K15227" s="435">
        <v>47043</v>
      </c>
      <c r="L15227" t="s">
        <v>208</v>
      </c>
    </row>
    <row r="15228" spans="11:12">
      <c r="K15228" s="435">
        <v>47060</v>
      </c>
      <c r="L15228" t="s">
        <v>208</v>
      </c>
    </row>
    <row r="15229" spans="11:12">
      <c r="K15229" s="435">
        <v>47102</v>
      </c>
      <c r="L15229" t="s">
        <v>208</v>
      </c>
    </row>
    <row r="15230" spans="11:12">
      <c r="K15230" s="435">
        <v>47104</v>
      </c>
      <c r="L15230" t="s">
        <v>208</v>
      </c>
    </row>
    <row r="15231" spans="11:12">
      <c r="K15231" s="435">
        <v>47106</v>
      </c>
      <c r="L15231" t="s">
        <v>208</v>
      </c>
    </row>
    <row r="15232" spans="11:12">
      <c r="K15232" s="435">
        <v>47108</v>
      </c>
      <c r="L15232" t="s">
        <v>208</v>
      </c>
    </row>
    <row r="15233" spans="11:12">
      <c r="K15233" s="435">
        <v>47110</v>
      </c>
      <c r="L15233" t="s">
        <v>208</v>
      </c>
    </row>
    <row r="15234" spans="11:12">
      <c r="K15234" s="435">
        <v>47111</v>
      </c>
      <c r="L15234" t="s">
        <v>208</v>
      </c>
    </row>
    <row r="15235" spans="11:12">
      <c r="K15235" s="435">
        <v>47112</v>
      </c>
      <c r="L15235" t="s">
        <v>208</v>
      </c>
    </row>
    <row r="15236" spans="11:12">
      <c r="K15236" s="435">
        <v>47114</v>
      </c>
      <c r="L15236" t="s">
        <v>208</v>
      </c>
    </row>
    <row r="15237" spans="11:12">
      <c r="K15237" s="435">
        <v>47115</v>
      </c>
      <c r="L15237" t="s">
        <v>208</v>
      </c>
    </row>
    <row r="15238" spans="11:12">
      <c r="K15238" s="435">
        <v>47116</v>
      </c>
      <c r="L15238" t="s">
        <v>208</v>
      </c>
    </row>
    <row r="15239" spans="11:12">
      <c r="K15239" s="435">
        <v>47117</v>
      </c>
      <c r="L15239" t="s">
        <v>208</v>
      </c>
    </row>
    <row r="15240" spans="11:12">
      <c r="K15240" s="435">
        <v>47118</v>
      </c>
      <c r="L15240" t="s">
        <v>208</v>
      </c>
    </row>
    <row r="15241" spans="11:12">
      <c r="K15241" s="435">
        <v>47119</v>
      </c>
      <c r="L15241" t="s">
        <v>208</v>
      </c>
    </row>
    <row r="15242" spans="11:12">
      <c r="K15242" s="435">
        <v>47120</v>
      </c>
      <c r="L15242" t="s">
        <v>208</v>
      </c>
    </row>
    <row r="15243" spans="11:12">
      <c r="K15243" s="435">
        <v>47122</v>
      </c>
      <c r="L15243" t="s">
        <v>208</v>
      </c>
    </row>
    <row r="15244" spans="11:12">
      <c r="K15244" s="435">
        <v>47123</v>
      </c>
      <c r="L15244" t="s">
        <v>208</v>
      </c>
    </row>
    <row r="15245" spans="11:12">
      <c r="K15245" s="435">
        <v>47124</v>
      </c>
      <c r="L15245" t="s">
        <v>208</v>
      </c>
    </row>
    <row r="15246" spans="11:12">
      <c r="K15246" s="435">
        <v>47125</v>
      </c>
      <c r="L15246" t="s">
        <v>208</v>
      </c>
    </row>
    <row r="15247" spans="11:12">
      <c r="K15247" s="435">
        <v>47126</v>
      </c>
      <c r="L15247" t="s">
        <v>208</v>
      </c>
    </row>
    <row r="15248" spans="11:12">
      <c r="K15248" s="435">
        <v>47129</v>
      </c>
      <c r="L15248" t="s">
        <v>208</v>
      </c>
    </row>
    <row r="15249" spans="11:12">
      <c r="K15249" s="435">
        <v>47130</v>
      </c>
      <c r="L15249" t="s">
        <v>208</v>
      </c>
    </row>
    <row r="15250" spans="11:12">
      <c r="K15250" s="435">
        <v>47135</v>
      </c>
      <c r="L15250" t="s">
        <v>208</v>
      </c>
    </row>
    <row r="15251" spans="11:12">
      <c r="K15251" s="435">
        <v>47136</v>
      </c>
      <c r="L15251" t="s">
        <v>208</v>
      </c>
    </row>
    <row r="15252" spans="11:12">
      <c r="K15252" s="435">
        <v>47137</v>
      </c>
      <c r="L15252" t="s">
        <v>208</v>
      </c>
    </row>
    <row r="15253" spans="11:12">
      <c r="K15253" s="435">
        <v>47138</v>
      </c>
      <c r="L15253" t="s">
        <v>208</v>
      </c>
    </row>
    <row r="15254" spans="11:12">
      <c r="K15254" s="435">
        <v>47140</v>
      </c>
      <c r="L15254" t="s">
        <v>208</v>
      </c>
    </row>
    <row r="15255" spans="11:12">
      <c r="K15255" s="435">
        <v>47141</v>
      </c>
      <c r="L15255" t="s">
        <v>208</v>
      </c>
    </row>
    <row r="15256" spans="11:12">
      <c r="K15256" s="435">
        <v>47142</v>
      </c>
      <c r="L15256" t="s">
        <v>208</v>
      </c>
    </row>
    <row r="15257" spans="11:12">
      <c r="K15257" s="435">
        <v>47143</v>
      </c>
      <c r="L15257" t="s">
        <v>208</v>
      </c>
    </row>
    <row r="15258" spans="11:12">
      <c r="K15258" s="435">
        <v>47145</v>
      </c>
      <c r="L15258" t="s">
        <v>208</v>
      </c>
    </row>
    <row r="15259" spans="11:12">
      <c r="K15259" s="435">
        <v>47147</v>
      </c>
      <c r="L15259" t="s">
        <v>208</v>
      </c>
    </row>
    <row r="15260" spans="11:12">
      <c r="K15260" s="435">
        <v>47150</v>
      </c>
      <c r="L15260" t="s">
        <v>208</v>
      </c>
    </row>
    <row r="15261" spans="11:12">
      <c r="K15261" s="435">
        <v>47160</v>
      </c>
      <c r="L15261" t="s">
        <v>208</v>
      </c>
    </row>
    <row r="15262" spans="11:12">
      <c r="K15262" s="435">
        <v>47161</v>
      </c>
      <c r="L15262" t="s">
        <v>208</v>
      </c>
    </row>
    <row r="15263" spans="11:12">
      <c r="K15263" s="435">
        <v>47162</v>
      </c>
      <c r="L15263" t="s">
        <v>208</v>
      </c>
    </row>
    <row r="15264" spans="11:12">
      <c r="K15264" s="435">
        <v>47163</v>
      </c>
      <c r="L15264" t="s">
        <v>208</v>
      </c>
    </row>
    <row r="15265" spans="11:12">
      <c r="K15265" s="435">
        <v>47164</v>
      </c>
      <c r="L15265" t="s">
        <v>208</v>
      </c>
    </row>
    <row r="15266" spans="11:12">
      <c r="K15266" s="435">
        <v>47165</v>
      </c>
      <c r="L15266" t="s">
        <v>208</v>
      </c>
    </row>
    <row r="15267" spans="11:12">
      <c r="K15267" s="435">
        <v>47166</v>
      </c>
      <c r="L15267" t="s">
        <v>208</v>
      </c>
    </row>
    <row r="15268" spans="11:12">
      <c r="K15268" s="435">
        <v>47167</v>
      </c>
      <c r="L15268" t="s">
        <v>208</v>
      </c>
    </row>
    <row r="15269" spans="11:12">
      <c r="K15269" s="435">
        <v>47170</v>
      </c>
      <c r="L15269" t="s">
        <v>208</v>
      </c>
    </row>
    <row r="15270" spans="11:12">
      <c r="K15270" s="435">
        <v>47172</v>
      </c>
      <c r="L15270" t="s">
        <v>208</v>
      </c>
    </row>
    <row r="15271" spans="11:12">
      <c r="K15271" s="435">
        <v>47175</v>
      </c>
      <c r="L15271" t="s">
        <v>208</v>
      </c>
    </row>
    <row r="15272" spans="11:12">
      <c r="K15272" s="435">
        <v>47177</v>
      </c>
      <c r="L15272" t="s">
        <v>208</v>
      </c>
    </row>
    <row r="15273" spans="11:12">
      <c r="K15273" s="435">
        <v>47201</v>
      </c>
      <c r="L15273" t="s">
        <v>214</v>
      </c>
    </row>
    <row r="15274" spans="11:12">
      <c r="K15274" s="435">
        <v>47203</v>
      </c>
      <c r="L15274" t="s">
        <v>214</v>
      </c>
    </row>
    <row r="15275" spans="11:12">
      <c r="K15275" s="435">
        <v>47220</v>
      </c>
      <c r="L15275" t="s">
        <v>208</v>
      </c>
    </row>
    <row r="15276" spans="11:12">
      <c r="K15276" s="435">
        <v>47223</v>
      </c>
      <c r="L15276" t="s">
        <v>208</v>
      </c>
    </row>
    <row r="15277" spans="11:12">
      <c r="K15277" s="435">
        <v>47224</v>
      </c>
      <c r="L15277" t="s">
        <v>208</v>
      </c>
    </row>
    <row r="15278" spans="11:12">
      <c r="K15278" s="435">
        <v>47226</v>
      </c>
      <c r="L15278" t="s">
        <v>214</v>
      </c>
    </row>
    <row r="15279" spans="11:12">
      <c r="K15279" s="435">
        <v>47227</v>
      </c>
      <c r="L15279" t="s">
        <v>208</v>
      </c>
    </row>
    <row r="15280" spans="11:12">
      <c r="K15280" s="435">
        <v>47229</v>
      </c>
      <c r="L15280" t="s">
        <v>208</v>
      </c>
    </row>
    <row r="15281" spans="11:12">
      <c r="K15281" s="435">
        <v>47230</v>
      </c>
      <c r="L15281" t="s">
        <v>208</v>
      </c>
    </row>
    <row r="15282" spans="11:12">
      <c r="K15282" s="435">
        <v>47231</v>
      </c>
      <c r="L15282" t="s">
        <v>208</v>
      </c>
    </row>
    <row r="15283" spans="11:12">
      <c r="K15283" s="435">
        <v>47232</v>
      </c>
      <c r="L15283" t="s">
        <v>208</v>
      </c>
    </row>
    <row r="15284" spans="11:12">
      <c r="K15284" s="435">
        <v>47234</v>
      </c>
      <c r="L15284" t="s">
        <v>214</v>
      </c>
    </row>
    <row r="15285" spans="11:12">
      <c r="K15285" s="435">
        <v>47235</v>
      </c>
      <c r="L15285" t="s">
        <v>208</v>
      </c>
    </row>
    <row r="15286" spans="11:12">
      <c r="K15286" s="435">
        <v>47240</v>
      </c>
      <c r="L15286" t="s">
        <v>208</v>
      </c>
    </row>
    <row r="15287" spans="11:12">
      <c r="K15287" s="435">
        <v>47243</v>
      </c>
      <c r="L15287" t="s">
        <v>208</v>
      </c>
    </row>
    <row r="15288" spans="11:12">
      <c r="K15288" s="435">
        <v>47244</v>
      </c>
      <c r="L15288" t="s">
        <v>214</v>
      </c>
    </row>
    <row r="15289" spans="11:12">
      <c r="K15289" s="435">
        <v>47246</v>
      </c>
      <c r="L15289" t="s">
        <v>214</v>
      </c>
    </row>
    <row r="15290" spans="11:12">
      <c r="K15290" s="435">
        <v>47247</v>
      </c>
      <c r="L15290" t="s">
        <v>208</v>
      </c>
    </row>
    <row r="15291" spans="11:12">
      <c r="K15291" s="435">
        <v>47250</v>
      </c>
      <c r="L15291" t="s">
        <v>208</v>
      </c>
    </row>
    <row r="15292" spans="11:12">
      <c r="K15292" s="435">
        <v>47260</v>
      </c>
      <c r="L15292" t="s">
        <v>208</v>
      </c>
    </row>
    <row r="15293" spans="11:12">
      <c r="K15293" s="435">
        <v>47263</v>
      </c>
      <c r="L15293" t="s">
        <v>208</v>
      </c>
    </row>
    <row r="15294" spans="11:12">
      <c r="K15294" s="435">
        <v>47264</v>
      </c>
      <c r="L15294" t="s">
        <v>208</v>
      </c>
    </row>
    <row r="15295" spans="11:12">
      <c r="K15295" s="435">
        <v>47265</v>
      </c>
      <c r="L15295" t="s">
        <v>208</v>
      </c>
    </row>
    <row r="15296" spans="11:12">
      <c r="K15296" s="435">
        <v>47270</v>
      </c>
      <c r="L15296" t="s">
        <v>208</v>
      </c>
    </row>
    <row r="15297" spans="11:12">
      <c r="K15297" s="435">
        <v>47272</v>
      </c>
      <c r="L15297" t="s">
        <v>214</v>
      </c>
    </row>
    <row r="15298" spans="11:12">
      <c r="K15298" s="435">
        <v>47273</v>
      </c>
      <c r="L15298" t="s">
        <v>208</v>
      </c>
    </row>
    <row r="15299" spans="11:12">
      <c r="K15299" s="435">
        <v>47274</v>
      </c>
      <c r="L15299" t="s">
        <v>208</v>
      </c>
    </row>
    <row r="15300" spans="11:12">
      <c r="K15300" s="435">
        <v>47280</v>
      </c>
      <c r="L15300" t="s">
        <v>214</v>
      </c>
    </row>
    <row r="15301" spans="11:12">
      <c r="K15301" s="435">
        <v>47281</v>
      </c>
      <c r="L15301" t="s">
        <v>208</v>
      </c>
    </row>
    <row r="15302" spans="11:12">
      <c r="K15302" s="435">
        <v>47282</v>
      </c>
      <c r="L15302" t="s">
        <v>208</v>
      </c>
    </row>
    <row r="15303" spans="11:12">
      <c r="K15303" s="435">
        <v>47283</v>
      </c>
      <c r="L15303" t="s">
        <v>214</v>
      </c>
    </row>
    <row r="15304" spans="11:12">
      <c r="K15304" s="435">
        <v>47302</v>
      </c>
      <c r="L15304" t="s">
        <v>214</v>
      </c>
    </row>
    <row r="15305" spans="11:12">
      <c r="K15305" s="435">
        <v>47303</v>
      </c>
      <c r="L15305" t="s">
        <v>214</v>
      </c>
    </row>
    <row r="15306" spans="11:12">
      <c r="K15306" s="435">
        <v>47304</v>
      </c>
      <c r="L15306" t="s">
        <v>214</v>
      </c>
    </row>
    <row r="15307" spans="11:12">
      <c r="K15307" s="435">
        <v>47305</v>
      </c>
      <c r="L15307" t="s">
        <v>214</v>
      </c>
    </row>
    <row r="15308" spans="11:12">
      <c r="K15308" s="435">
        <v>47306</v>
      </c>
      <c r="L15308" t="s">
        <v>214</v>
      </c>
    </row>
    <row r="15309" spans="11:12">
      <c r="K15309" s="435">
        <v>47320</v>
      </c>
      <c r="L15309" t="s">
        <v>214</v>
      </c>
    </row>
    <row r="15310" spans="11:12">
      <c r="K15310" s="435">
        <v>47324</v>
      </c>
      <c r="L15310" t="s">
        <v>214</v>
      </c>
    </row>
    <row r="15311" spans="11:12">
      <c r="K15311" s="435">
        <v>47325</v>
      </c>
      <c r="L15311" t="s">
        <v>208</v>
      </c>
    </row>
    <row r="15312" spans="11:12">
      <c r="K15312" s="435">
        <v>47326</v>
      </c>
      <c r="L15312" t="s">
        <v>214</v>
      </c>
    </row>
    <row r="15313" spans="11:12">
      <c r="K15313" s="435">
        <v>47327</v>
      </c>
      <c r="L15313" t="s">
        <v>214</v>
      </c>
    </row>
    <row r="15314" spans="11:12">
      <c r="K15314" s="435">
        <v>47330</v>
      </c>
      <c r="L15314" t="s">
        <v>214</v>
      </c>
    </row>
    <row r="15315" spans="11:12">
      <c r="K15315" s="435">
        <v>47331</v>
      </c>
      <c r="L15315" t="s">
        <v>214</v>
      </c>
    </row>
    <row r="15316" spans="11:12">
      <c r="K15316" s="435">
        <v>47334</v>
      </c>
      <c r="L15316" t="s">
        <v>214</v>
      </c>
    </row>
    <row r="15317" spans="11:12">
      <c r="K15317" s="435">
        <v>47335</v>
      </c>
      <c r="L15317" t="s">
        <v>208</v>
      </c>
    </row>
    <row r="15318" spans="11:12">
      <c r="K15318" s="435">
        <v>47336</v>
      </c>
      <c r="L15318" t="s">
        <v>214</v>
      </c>
    </row>
    <row r="15319" spans="11:12">
      <c r="K15319" s="435">
        <v>47337</v>
      </c>
      <c r="L15319" t="s">
        <v>214</v>
      </c>
    </row>
    <row r="15320" spans="11:12">
      <c r="K15320" s="435">
        <v>47338</v>
      </c>
      <c r="L15320" t="s">
        <v>214</v>
      </c>
    </row>
    <row r="15321" spans="11:12">
      <c r="K15321" s="435">
        <v>47339</v>
      </c>
      <c r="L15321" t="s">
        <v>214</v>
      </c>
    </row>
    <row r="15322" spans="11:12">
      <c r="K15322" s="435">
        <v>47340</v>
      </c>
      <c r="L15322" t="s">
        <v>214</v>
      </c>
    </row>
    <row r="15323" spans="11:12">
      <c r="K15323" s="435">
        <v>47341</v>
      </c>
      <c r="L15323" t="s">
        <v>214</v>
      </c>
    </row>
    <row r="15324" spans="11:12">
      <c r="K15324" s="435">
        <v>47342</v>
      </c>
      <c r="L15324" t="s">
        <v>214</v>
      </c>
    </row>
    <row r="15325" spans="11:12">
      <c r="K15325" s="435">
        <v>47344</v>
      </c>
      <c r="L15325" t="s">
        <v>214</v>
      </c>
    </row>
    <row r="15326" spans="11:12">
      <c r="K15326" s="435">
        <v>47345</v>
      </c>
      <c r="L15326" t="s">
        <v>214</v>
      </c>
    </row>
    <row r="15327" spans="11:12">
      <c r="K15327" s="435">
        <v>47346</v>
      </c>
      <c r="L15327" t="s">
        <v>214</v>
      </c>
    </row>
    <row r="15328" spans="11:12">
      <c r="K15328" s="435">
        <v>47348</v>
      </c>
      <c r="L15328" t="s">
        <v>214</v>
      </c>
    </row>
    <row r="15329" spans="11:12">
      <c r="K15329" s="435">
        <v>47351</v>
      </c>
      <c r="L15329" t="s">
        <v>214</v>
      </c>
    </row>
    <row r="15330" spans="11:12">
      <c r="K15330" s="435">
        <v>47352</v>
      </c>
      <c r="L15330" t="s">
        <v>214</v>
      </c>
    </row>
    <row r="15331" spans="11:12">
      <c r="K15331" s="435">
        <v>47353</v>
      </c>
      <c r="L15331" t="s">
        <v>214</v>
      </c>
    </row>
    <row r="15332" spans="11:12">
      <c r="K15332" s="435">
        <v>47354</v>
      </c>
      <c r="L15332" t="s">
        <v>214</v>
      </c>
    </row>
    <row r="15333" spans="11:12">
      <c r="K15333" s="435">
        <v>47355</v>
      </c>
      <c r="L15333" t="s">
        <v>214</v>
      </c>
    </row>
    <row r="15334" spans="11:12">
      <c r="K15334" s="435">
        <v>47356</v>
      </c>
      <c r="L15334" t="s">
        <v>214</v>
      </c>
    </row>
    <row r="15335" spans="11:12">
      <c r="K15335" s="435">
        <v>47357</v>
      </c>
      <c r="L15335" t="s">
        <v>208</v>
      </c>
    </row>
    <row r="15336" spans="11:12">
      <c r="K15336" s="435">
        <v>47358</v>
      </c>
      <c r="L15336" t="s">
        <v>214</v>
      </c>
    </row>
    <row r="15337" spans="11:12">
      <c r="K15337" s="435">
        <v>47359</v>
      </c>
      <c r="L15337" t="s">
        <v>214</v>
      </c>
    </row>
    <row r="15338" spans="11:12">
      <c r="K15338" s="435">
        <v>47360</v>
      </c>
      <c r="L15338" t="s">
        <v>214</v>
      </c>
    </row>
    <row r="15339" spans="11:12">
      <c r="K15339" s="435">
        <v>47361</v>
      </c>
      <c r="L15339" t="s">
        <v>214</v>
      </c>
    </row>
    <row r="15340" spans="11:12">
      <c r="K15340" s="435">
        <v>47362</v>
      </c>
      <c r="L15340" t="s">
        <v>214</v>
      </c>
    </row>
    <row r="15341" spans="11:12">
      <c r="K15341" s="435">
        <v>47367</v>
      </c>
      <c r="L15341" t="s">
        <v>214</v>
      </c>
    </row>
    <row r="15342" spans="11:12">
      <c r="K15342" s="435">
        <v>47368</v>
      </c>
      <c r="L15342" t="s">
        <v>214</v>
      </c>
    </row>
    <row r="15343" spans="11:12">
      <c r="K15343" s="435">
        <v>47369</v>
      </c>
      <c r="L15343" t="s">
        <v>214</v>
      </c>
    </row>
    <row r="15344" spans="11:12">
      <c r="K15344" s="435">
        <v>47371</v>
      </c>
      <c r="L15344" t="s">
        <v>214</v>
      </c>
    </row>
    <row r="15345" spans="11:12">
      <c r="K15345" s="435">
        <v>47373</v>
      </c>
      <c r="L15345" t="s">
        <v>214</v>
      </c>
    </row>
    <row r="15346" spans="11:12">
      <c r="K15346" s="435">
        <v>47374</v>
      </c>
      <c r="L15346" t="s">
        <v>214</v>
      </c>
    </row>
    <row r="15347" spans="11:12">
      <c r="K15347" s="435">
        <v>47380</v>
      </c>
      <c r="L15347" t="s">
        <v>214</v>
      </c>
    </row>
    <row r="15348" spans="11:12">
      <c r="K15348" s="435">
        <v>47381</v>
      </c>
      <c r="L15348" t="s">
        <v>214</v>
      </c>
    </row>
    <row r="15349" spans="11:12">
      <c r="K15349" s="435">
        <v>47382</v>
      </c>
      <c r="L15349" t="s">
        <v>214</v>
      </c>
    </row>
    <row r="15350" spans="11:12">
      <c r="K15350" s="435">
        <v>47383</v>
      </c>
      <c r="L15350" t="s">
        <v>214</v>
      </c>
    </row>
    <row r="15351" spans="11:12">
      <c r="K15351" s="435">
        <v>47384</v>
      </c>
      <c r="L15351" t="s">
        <v>214</v>
      </c>
    </row>
    <row r="15352" spans="11:12">
      <c r="K15352" s="435">
        <v>47385</v>
      </c>
      <c r="L15352" t="s">
        <v>214</v>
      </c>
    </row>
    <row r="15353" spans="11:12">
      <c r="K15353" s="435">
        <v>47386</v>
      </c>
      <c r="L15353" t="s">
        <v>214</v>
      </c>
    </row>
    <row r="15354" spans="11:12">
      <c r="K15354" s="435">
        <v>47387</v>
      </c>
      <c r="L15354" t="s">
        <v>208</v>
      </c>
    </row>
    <row r="15355" spans="11:12">
      <c r="K15355" s="435">
        <v>47388</v>
      </c>
      <c r="L15355" t="s">
        <v>214</v>
      </c>
    </row>
    <row r="15356" spans="11:12">
      <c r="K15356" s="435">
        <v>47390</v>
      </c>
      <c r="L15356" t="s">
        <v>214</v>
      </c>
    </row>
    <row r="15357" spans="11:12">
      <c r="K15357" s="435">
        <v>47393</v>
      </c>
      <c r="L15357" t="s">
        <v>214</v>
      </c>
    </row>
    <row r="15358" spans="11:12">
      <c r="K15358" s="435">
        <v>47394</v>
      </c>
      <c r="L15358" t="s">
        <v>214</v>
      </c>
    </row>
    <row r="15359" spans="11:12">
      <c r="K15359" s="435">
        <v>47396</v>
      </c>
      <c r="L15359" t="s">
        <v>214</v>
      </c>
    </row>
    <row r="15360" spans="11:12">
      <c r="K15360" s="435">
        <v>47401</v>
      </c>
      <c r="L15360" t="s">
        <v>208</v>
      </c>
    </row>
    <row r="15361" spans="11:12">
      <c r="K15361" s="435">
        <v>47403</v>
      </c>
      <c r="L15361" t="s">
        <v>208</v>
      </c>
    </row>
    <row r="15362" spans="11:12">
      <c r="K15362" s="435">
        <v>47404</v>
      </c>
      <c r="L15362" t="s">
        <v>208</v>
      </c>
    </row>
    <row r="15363" spans="11:12">
      <c r="K15363" s="435">
        <v>47405</v>
      </c>
      <c r="L15363" t="s">
        <v>208</v>
      </c>
    </row>
    <row r="15364" spans="11:12">
      <c r="K15364" s="435">
        <v>47406</v>
      </c>
      <c r="L15364" t="s">
        <v>208</v>
      </c>
    </row>
    <row r="15365" spans="11:12">
      <c r="K15365" s="435">
        <v>47408</v>
      </c>
      <c r="L15365" t="s">
        <v>208</v>
      </c>
    </row>
    <row r="15366" spans="11:12">
      <c r="K15366" s="435">
        <v>47420</v>
      </c>
      <c r="L15366" t="s">
        <v>208</v>
      </c>
    </row>
    <row r="15367" spans="11:12">
      <c r="K15367" s="435">
        <v>47421</v>
      </c>
      <c r="L15367" t="s">
        <v>208</v>
      </c>
    </row>
    <row r="15368" spans="11:12">
      <c r="K15368" s="435">
        <v>47424</v>
      </c>
      <c r="L15368" t="s">
        <v>214</v>
      </c>
    </row>
    <row r="15369" spans="11:12">
      <c r="K15369" s="435">
        <v>47427</v>
      </c>
      <c r="L15369" t="s">
        <v>214</v>
      </c>
    </row>
    <row r="15370" spans="11:12">
      <c r="K15370" s="435">
        <v>47429</v>
      </c>
      <c r="L15370" t="s">
        <v>208</v>
      </c>
    </row>
    <row r="15371" spans="11:12">
      <c r="K15371" s="435">
        <v>47431</v>
      </c>
      <c r="L15371" t="s">
        <v>208</v>
      </c>
    </row>
    <row r="15372" spans="11:12">
      <c r="K15372" s="435">
        <v>47432</v>
      </c>
      <c r="L15372" t="s">
        <v>208</v>
      </c>
    </row>
    <row r="15373" spans="11:12">
      <c r="K15373" s="435">
        <v>47433</v>
      </c>
      <c r="L15373" t="s">
        <v>208</v>
      </c>
    </row>
    <row r="15374" spans="11:12">
      <c r="K15374" s="435">
        <v>47434</v>
      </c>
      <c r="L15374" t="s">
        <v>208</v>
      </c>
    </row>
    <row r="15375" spans="11:12">
      <c r="K15375" s="435">
        <v>47436</v>
      </c>
      <c r="L15375" t="s">
        <v>208</v>
      </c>
    </row>
    <row r="15376" spans="11:12">
      <c r="K15376" s="435">
        <v>47437</v>
      </c>
      <c r="L15376" t="s">
        <v>208</v>
      </c>
    </row>
    <row r="15377" spans="11:12">
      <c r="K15377" s="435">
        <v>47438</v>
      </c>
      <c r="L15377" t="s">
        <v>214</v>
      </c>
    </row>
    <row r="15378" spans="11:12">
      <c r="K15378" s="435">
        <v>47441</v>
      </c>
      <c r="L15378" t="s">
        <v>214</v>
      </c>
    </row>
    <row r="15379" spans="11:12">
      <c r="K15379" s="435">
        <v>47443</v>
      </c>
      <c r="L15379" t="s">
        <v>208</v>
      </c>
    </row>
    <row r="15380" spans="11:12">
      <c r="K15380" s="435">
        <v>47446</v>
      </c>
      <c r="L15380" t="s">
        <v>208</v>
      </c>
    </row>
    <row r="15381" spans="11:12">
      <c r="K15381" s="435">
        <v>47448</v>
      </c>
      <c r="L15381" t="s">
        <v>208</v>
      </c>
    </row>
    <row r="15382" spans="11:12">
      <c r="K15382" s="435">
        <v>47449</v>
      </c>
      <c r="L15382" t="s">
        <v>208</v>
      </c>
    </row>
    <row r="15383" spans="11:12">
      <c r="K15383" s="435">
        <v>47451</v>
      </c>
      <c r="L15383" t="s">
        <v>208</v>
      </c>
    </row>
    <row r="15384" spans="11:12">
      <c r="K15384" s="435">
        <v>47452</v>
      </c>
      <c r="L15384" t="s">
        <v>208</v>
      </c>
    </row>
    <row r="15385" spans="11:12">
      <c r="K15385" s="435">
        <v>47453</v>
      </c>
      <c r="L15385" t="s">
        <v>208</v>
      </c>
    </row>
    <row r="15386" spans="11:12">
      <c r="K15386" s="435">
        <v>47454</v>
      </c>
      <c r="L15386" t="s">
        <v>208</v>
      </c>
    </row>
    <row r="15387" spans="11:12">
      <c r="K15387" s="435">
        <v>47455</v>
      </c>
      <c r="L15387" t="s">
        <v>214</v>
      </c>
    </row>
    <row r="15388" spans="11:12">
      <c r="K15388" s="435">
        <v>47456</v>
      </c>
      <c r="L15388" t="s">
        <v>214</v>
      </c>
    </row>
    <row r="15389" spans="11:12">
      <c r="K15389" s="435">
        <v>47457</v>
      </c>
      <c r="L15389" t="s">
        <v>208</v>
      </c>
    </row>
    <row r="15390" spans="11:12">
      <c r="K15390" s="435">
        <v>47458</v>
      </c>
      <c r="L15390" t="s">
        <v>208</v>
      </c>
    </row>
    <row r="15391" spans="11:12">
      <c r="K15391" s="435">
        <v>47459</v>
      </c>
      <c r="L15391" t="s">
        <v>208</v>
      </c>
    </row>
    <row r="15392" spans="11:12">
      <c r="K15392" s="435">
        <v>47460</v>
      </c>
      <c r="L15392" t="s">
        <v>214</v>
      </c>
    </row>
    <row r="15393" spans="11:12">
      <c r="K15393" s="435">
        <v>47462</v>
      </c>
      <c r="L15393" t="s">
        <v>208</v>
      </c>
    </row>
    <row r="15394" spans="11:12">
      <c r="K15394" s="435">
        <v>47464</v>
      </c>
      <c r="L15394" t="s">
        <v>208</v>
      </c>
    </row>
    <row r="15395" spans="11:12">
      <c r="K15395" s="435">
        <v>47465</v>
      </c>
      <c r="L15395" t="s">
        <v>214</v>
      </c>
    </row>
    <row r="15396" spans="11:12">
      <c r="K15396" s="435">
        <v>47467</v>
      </c>
      <c r="L15396" t="s">
        <v>208</v>
      </c>
    </row>
    <row r="15397" spans="11:12">
      <c r="K15397" s="435">
        <v>47468</v>
      </c>
      <c r="L15397" t="s">
        <v>208</v>
      </c>
    </row>
    <row r="15398" spans="11:12">
      <c r="K15398" s="435">
        <v>47469</v>
      </c>
      <c r="L15398" t="s">
        <v>208</v>
      </c>
    </row>
    <row r="15399" spans="11:12">
      <c r="K15399" s="435">
        <v>47470</v>
      </c>
      <c r="L15399" t="s">
        <v>208</v>
      </c>
    </row>
    <row r="15400" spans="11:12">
      <c r="K15400" s="435">
        <v>47471</v>
      </c>
      <c r="L15400" t="s">
        <v>214</v>
      </c>
    </row>
    <row r="15401" spans="11:12">
      <c r="K15401" s="435">
        <v>47501</v>
      </c>
      <c r="L15401" t="s">
        <v>208</v>
      </c>
    </row>
    <row r="15402" spans="11:12">
      <c r="K15402" s="435">
        <v>47512</v>
      </c>
      <c r="L15402" t="s">
        <v>208</v>
      </c>
    </row>
    <row r="15403" spans="11:12">
      <c r="K15403" s="435">
        <v>47513</v>
      </c>
      <c r="L15403" t="s">
        <v>208</v>
      </c>
    </row>
    <row r="15404" spans="11:12">
      <c r="K15404" s="435">
        <v>47514</v>
      </c>
      <c r="L15404" t="s">
        <v>208</v>
      </c>
    </row>
    <row r="15405" spans="11:12">
      <c r="K15405" s="435">
        <v>47515</v>
      </c>
      <c r="L15405" t="s">
        <v>208</v>
      </c>
    </row>
    <row r="15406" spans="11:12">
      <c r="K15406" s="435">
        <v>47516</v>
      </c>
      <c r="L15406" t="s">
        <v>208</v>
      </c>
    </row>
    <row r="15407" spans="11:12">
      <c r="K15407" s="435">
        <v>47519</v>
      </c>
      <c r="L15407" t="s">
        <v>208</v>
      </c>
    </row>
    <row r="15408" spans="11:12">
      <c r="K15408" s="435">
        <v>47520</v>
      </c>
      <c r="L15408" t="s">
        <v>208</v>
      </c>
    </row>
    <row r="15409" spans="11:12">
      <c r="K15409" s="435">
        <v>47521</v>
      </c>
      <c r="L15409" t="s">
        <v>208</v>
      </c>
    </row>
    <row r="15410" spans="11:12">
      <c r="K15410" s="435">
        <v>47522</v>
      </c>
      <c r="L15410" t="s">
        <v>208</v>
      </c>
    </row>
    <row r="15411" spans="11:12">
      <c r="K15411" s="435">
        <v>47523</v>
      </c>
      <c r="L15411" t="s">
        <v>208</v>
      </c>
    </row>
    <row r="15412" spans="11:12">
      <c r="K15412" s="435">
        <v>47524</v>
      </c>
      <c r="L15412" t="s">
        <v>208</v>
      </c>
    </row>
    <row r="15413" spans="11:12">
      <c r="K15413" s="435">
        <v>47525</v>
      </c>
      <c r="L15413" t="s">
        <v>208</v>
      </c>
    </row>
    <row r="15414" spans="11:12">
      <c r="K15414" s="435">
        <v>47527</v>
      </c>
      <c r="L15414" t="s">
        <v>208</v>
      </c>
    </row>
    <row r="15415" spans="11:12">
      <c r="K15415" s="435">
        <v>47528</v>
      </c>
      <c r="L15415" t="s">
        <v>214</v>
      </c>
    </row>
    <row r="15416" spans="11:12">
      <c r="K15416" s="435">
        <v>47529</v>
      </c>
      <c r="L15416" t="s">
        <v>208</v>
      </c>
    </row>
    <row r="15417" spans="11:12">
      <c r="K15417" s="435">
        <v>47531</v>
      </c>
      <c r="L15417" t="s">
        <v>208</v>
      </c>
    </row>
    <row r="15418" spans="11:12">
      <c r="K15418" s="435">
        <v>47532</v>
      </c>
      <c r="L15418" t="s">
        <v>208</v>
      </c>
    </row>
    <row r="15419" spans="11:12">
      <c r="K15419" s="435">
        <v>47535</v>
      </c>
      <c r="L15419" t="s">
        <v>214</v>
      </c>
    </row>
    <row r="15420" spans="11:12">
      <c r="K15420" s="435">
        <v>47536</v>
      </c>
      <c r="L15420" t="s">
        <v>208</v>
      </c>
    </row>
    <row r="15421" spans="11:12">
      <c r="K15421" s="435">
        <v>47537</v>
      </c>
      <c r="L15421" t="s">
        <v>208</v>
      </c>
    </row>
    <row r="15422" spans="11:12">
      <c r="K15422" s="435">
        <v>47541</v>
      </c>
      <c r="L15422" t="s">
        <v>208</v>
      </c>
    </row>
    <row r="15423" spans="11:12">
      <c r="K15423" s="435">
        <v>47542</v>
      </c>
      <c r="L15423" t="s">
        <v>208</v>
      </c>
    </row>
    <row r="15424" spans="11:12">
      <c r="K15424" s="435">
        <v>47546</v>
      </c>
      <c r="L15424" t="s">
        <v>208</v>
      </c>
    </row>
    <row r="15425" spans="11:12">
      <c r="K15425" s="435">
        <v>47550</v>
      </c>
      <c r="L15425" t="s">
        <v>208</v>
      </c>
    </row>
    <row r="15426" spans="11:12">
      <c r="K15426" s="435">
        <v>47551</v>
      </c>
      <c r="L15426" t="s">
        <v>208</v>
      </c>
    </row>
    <row r="15427" spans="11:12">
      <c r="K15427" s="435">
        <v>47552</v>
      </c>
      <c r="L15427" t="s">
        <v>208</v>
      </c>
    </row>
    <row r="15428" spans="11:12">
      <c r="K15428" s="435">
        <v>47553</v>
      </c>
      <c r="L15428" t="s">
        <v>208</v>
      </c>
    </row>
    <row r="15429" spans="11:12">
      <c r="K15429" s="435">
        <v>47557</v>
      </c>
      <c r="L15429" t="s">
        <v>208</v>
      </c>
    </row>
    <row r="15430" spans="11:12">
      <c r="K15430" s="435">
        <v>47558</v>
      </c>
      <c r="L15430" t="s">
        <v>208</v>
      </c>
    </row>
    <row r="15431" spans="11:12">
      <c r="K15431" s="435">
        <v>47561</v>
      </c>
      <c r="L15431" t="s">
        <v>214</v>
      </c>
    </row>
    <row r="15432" spans="11:12">
      <c r="K15432" s="435">
        <v>47562</v>
      </c>
      <c r="L15432" t="s">
        <v>208</v>
      </c>
    </row>
    <row r="15433" spans="11:12">
      <c r="K15433" s="435">
        <v>47564</v>
      </c>
      <c r="L15433" t="s">
        <v>208</v>
      </c>
    </row>
    <row r="15434" spans="11:12">
      <c r="K15434" s="435">
        <v>47567</v>
      </c>
      <c r="L15434" t="s">
        <v>208</v>
      </c>
    </row>
    <row r="15435" spans="11:12">
      <c r="K15435" s="435">
        <v>47568</v>
      </c>
      <c r="L15435" t="s">
        <v>208</v>
      </c>
    </row>
    <row r="15436" spans="11:12">
      <c r="K15436" s="435">
        <v>47574</v>
      </c>
      <c r="L15436" t="s">
        <v>208</v>
      </c>
    </row>
    <row r="15437" spans="11:12">
      <c r="K15437" s="435">
        <v>47575</v>
      </c>
      <c r="L15437" t="s">
        <v>208</v>
      </c>
    </row>
    <row r="15438" spans="11:12">
      <c r="K15438" s="435">
        <v>47576</v>
      </c>
      <c r="L15438" t="s">
        <v>208</v>
      </c>
    </row>
    <row r="15439" spans="11:12">
      <c r="K15439" s="435">
        <v>47577</v>
      </c>
      <c r="L15439" t="s">
        <v>208</v>
      </c>
    </row>
    <row r="15440" spans="11:12">
      <c r="K15440" s="435">
        <v>47578</v>
      </c>
      <c r="L15440" t="s">
        <v>214</v>
      </c>
    </row>
    <row r="15441" spans="11:12">
      <c r="K15441" s="435">
        <v>47579</v>
      </c>
      <c r="L15441" t="s">
        <v>208</v>
      </c>
    </row>
    <row r="15442" spans="11:12">
      <c r="K15442" s="435">
        <v>47580</v>
      </c>
      <c r="L15442" t="s">
        <v>208</v>
      </c>
    </row>
    <row r="15443" spans="11:12">
      <c r="K15443" s="435">
        <v>47581</v>
      </c>
      <c r="L15443" t="s">
        <v>208</v>
      </c>
    </row>
    <row r="15444" spans="11:12">
      <c r="K15444" s="435">
        <v>47584</v>
      </c>
      <c r="L15444" t="s">
        <v>208</v>
      </c>
    </row>
    <row r="15445" spans="11:12">
      <c r="K15445" s="435">
        <v>47585</v>
      </c>
      <c r="L15445" t="s">
        <v>208</v>
      </c>
    </row>
    <row r="15446" spans="11:12">
      <c r="K15446" s="435">
        <v>47586</v>
      </c>
      <c r="L15446" t="s">
        <v>208</v>
      </c>
    </row>
    <row r="15447" spans="11:12">
      <c r="K15447" s="435">
        <v>47588</v>
      </c>
      <c r="L15447" t="s">
        <v>208</v>
      </c>
    </row>
    <row r="15448" spans="11:12">
      <c r="K15448" s="435">
        <v>47590</v>
      </c>
      <c r="L15448" t="s">
        <v>208</v>
      </c>
    </row>
    <row r="15449" spans="11:12">
      <c r="K15449" s="435">
        <v>47591</v>
      </c>
      <c r="L15449" t="s">
        <v>208</v>
      </c>
    </row>
    <row r="15450" spans="11:12">
      <c r="K15450" s="435">
        <v>47596</v>
      </c>
      <c r="L15450" t="s">
        <v>214</v>
      </c>
    </row>
    <row r="15451" spans="11:12">
      <c r="K15451" s="435">
        <v>47597</v>
      </c>
      <c r="L15451" t="s">
        <v>208</v>
      </c>
    </row>
    <row r="15452" spans="11:12">
      <c r="K15452" s="435">
        <v>47598</v>
      </c>
      <c r="L15452" t="s">
        <v>208</v>
      </c>
    </row>
    <row r="15453" spans="11:12">
      <c r="K15453" s="435">
        <v>47601</v>
      </c>
      <c r="L15453" t="s">
        <v>208</v>
      </c>
    </row>
    <row r="15454" spans="11:12">
      <c r="K15454" s="435">
        <v>47610</v>
      </c>
      <c r="L15454" t="s">
        <v>208</v>
      </c>
    </row>
    <row r="15455" spans="11:12">
      <c r="K15455" s="435">
        <v>47611</v>
      </c>
      <c r="L15455" t="s">
        <v>208</v>
      </c>
    </row>
    <row r="15456" spans="11:12">
      <c r="K15456" s="435">
        <v>47612</v>
      </c>
      <c r="L15456" t="s">
        <v>208</v>
      </c>
    </row>
    <row r="15457" spans="11:12">
      <c r="K15457" s="435">
        <v>47613</v>
      </c>
      <c r="L15457" t="s">
        <v>208</v>
      </c>
    </row>
    <row r="15458" spans="11:12">
      <c r="K15458" s="435">
        <v>47615</v>
      </c>
      <c r="L15458" t="s">
        <v>208</v>
      </c>
    </row>
    <row r="15459" spans="11:12">
      <c r="K15459" s="435">
        <v>47616</v>
      </c>
      <c r="L15459" t="s">
        <v>208</v>
      </c>
    </row>
    <row r="15460" spans="11:12">
      <c r="K15460" s="435">
        <v>47619</v>
      </c>
      <c r="L15460" t="s">
        <v>208</v>
      </c>
    </row>
    <row r="15461" spans="11:12">
      <c r="K15461" s="435">
        <v>47620</v>
      </c>
      <c r="L15461" t="s">
        <v>208</v>
      </c>
    </row>
    <row r="15462" spans="11:12">
      <c r="K15462" s="435">
        <v>47630</v>
      </c>
      <c r="L15462" t="s">
        <v>208</v>
      </c>
    </row>
    <row r="15463" spans="11:12">
      <c r="K15463" s="435">
        <v>47631</v>
      </c>
      <c r="L15463" t="s">
        <v>208</v>
      </c>
    </row>
    <row r="15464" spans="11:12">
      <c r="K15464" s="435">
        <v>47633</v>
      </c>
      <c r="L15464" t="s">
        <v>208</v>
      </c>
    </row>
    <row r="15465" spans="11:12">
      <c r="K15465" s="435">
        <v>47634</v>
      </c>
      <c r="L15465" t="s">
        <v>208</v>
      </c>
    </row>
    <row r="15466" spans="11:12">
      <c r="K15466" s="435">
        <v>47635</v>
      </c>
      <c r="L15466" t="s">
        <v>208</v>
      </c>
    </row>
    <row r="15467" spans="11:12">
      <c r="K15467" s="435">
        <v>47637</v>
      </c>
      <c r="L15467" t="s">
        <v>208</v>
      </c>
    </row>
    <row r="15468" spans="11:12">
      <c r="K15468" s="435">
        <v>47638</v>
      </c>
      <c r="L15468" t="s">
        <v>208</v>
      </c>
    </row>
    <row r="15469" spans="11:12">
      <c r="K15469" s="435">
        <v>47639</v>
      </c>
      <c r="L15469" t="s">
        <v>208</v>
      </c>
    </row>
    <row r="15470" spans="11:12">
      <c r="K15470" s="435">
        <v>47640</v>
      </c>
      <c r="L15470" t="s">
        <v>208</v>
      </c>
    </row>
    <row r="15471" spans="11:12">
      <c r="K15471" s="435">
        <v>47648</v>
      </c>
      <c r="L15471" t="s">
        <v>208</v>
      </c>
    </row>
    <row r="15472" spans="11:12">
      <c r="K15472" s="435">
        <v>47649</v>
      </c>
      <c r="L15472" t="s">
        <v>208</v>
      </c>
    </row>
    <row r="15473" spans="11:12">
      <c r="K15473" s="435">
        <v>47654</v>
      </c>
      <c r="L15473" t="s">
        <v>208</v>
      </c>
    </row>
    <row r="15474" spans="11:12">
      <c r="K15474" s="435">
        <v>47660</v>
      </c>
      <c r="L15474" t="s">
        <v>208</v>
      </c>
    </row>
    <row r="15475" spans="11:12">
      <c r="K15475" s="435">
        <v>47665</v>
      </c>
      <c r="L15475" t="s">
        <v>208</v>
      </c>
    </row>
    <row r="15476" spans="11:12">
      <c r="K15476" s="435">
        <v>47666</v>
      </c>
      <c r="L15476" t="s">
        <v>208</v>
      </c>
    </row>
    <row r="15477" spans="11:12">
      <c r="K15477" s="435">
        <v>47670</v>
      </c>
      <c r="L15477" t="s">
        <v>208</v>
      </c>
    </row>
    <row r="15478" spans="11:12">
      <c r="K15478" s="435">
        <v>47683</v>
      </c>
      <c r="L15478" t="s">
        <v>208</v>
      </c>
    </row>
    <row r="15479" spans="11:12">
      <c r="K15479" s="435">
        <v>47708</v>
      </c>
      <c r="L15479" t="s">
        <v>208</v>
      </c>
    </row>
    <row r="15480" spans="11:12">
      <c r="K15480" s="435">
        <v>47710</v>
      </c>
      <c r="L15480" t="s">
        <v>208</v>
      </c>
    </row>
    <row r="15481" spans="11:12">
      <c r="K15481" s="435">
        <v>47711</v>
      </c>
      <c r="L15481" t="s">
        <v>208</v>
      </c>
    </row>
    <row r="15482" spans="11:12">
      <c r="K15482" s="435">
        <v>47712</v>
      </c>
      <c r="L15482" t="s">
        <v>208</v>
      </c>
    </row>
    <row r="15483" spans="11:12">
      <c r="K15483" s="435">
        <v>47713</v>
      </c>
      <c r="L15483" t="s">
        <v>208</v>
      </c>
    </row>
    <row r="15484" spans="11:12">
      <c r="K15484" s="435">
        <v>47714</v>
      </c>
      <c r="L15484" t="s">
        <v>208</v>
      </c>
    </row>
    <row r="15485" spans="11:12">
      <c r="K15485" s="435">
        <v>47715</v>
      </c>
      <c r="L15485" t="s">
        <v>208</v>
      </c>
    </row>
    <row r="15486" spans="11:12">
      <c r="K15486" s="435">
        <v>47720</v>
      </c>
      <c r="L15486" t="s">
        <v>208</v>
      </c>
    </row>
    <row r="15487" spans="11:12">
      <c r="K15487" s="435">
        <v>47725</v>
      </c>
      <c r="L15487" t="s">
        <v>208</v>
      </c>
    </row>
    <row r="15488" spans="11:12">
      <c r="K15488" s="435">
        <v>47802</v>
      </c>
      <c r="L15488" t="s">
        <v>214</v>
      </c>
    </row>
    <row r="15489" spans="11:12">
      <c r="K15489" s="435">
        <v>47803</v>
      </c>
      <c r="L15489" t="s">
        <v>214</v>
      </c>
    </row>
    <row r="15490" spans="11:12">
      <c r="K15490" s="435">
        <v>47804</v>
      </c>
      <c r="L15490" t="s">
        <v>214</v>
      </c>
    </row>
    <row r="15491" spans="11:12">
      <c r="K15491" s="435">
        <v>47805</v>
      </c>
      <c r="L15491" t="s">
        <v>214</v>
      </c>
    </row>
    <row r="15492" spans="11:12">
      <c r="K15492" s="435">
        <v>47807</v>
      </c>
      <c r="L15492" t="s">
        <v>214</v>
      </c>
    </row>
    <row r="15493" spans="11:12">
      <c r="K15493" s="435">
        <v>47809</v>
      </c>
      <c r="L15493" t="s">
        <v>214</v>
      </c>
    </row>
    <row r="15494" spans="11:12">
      <c r="K15494" s="435">
        <v>47832</v>
      </c>
      <c r="L15494" t="s">
        <v>214</v>
      </c>
    </row>
    <row r="15495" spans="11:12">
      <c r="K15495" s="435">
        <v>47833</v>
      </c>
      <c r="L15495" t="s">
        <v>214</v>
      </c>
    </row>
    <row r="15496" spans="11:12">
      <c r="K15496" s="435">
        <v>47834</v>
      </c>
      <c r="L15496" t="s">
        <v>214</v>
      </c>
    </row>
    <row r="15497" spans="11:12">
      <c r="K15497" s="435">
        <v>47836</v>
      </c>
      <c r="L15497" t="s">
        <v>214</v>
      </c>
    </row>
    <row r="15498" spans="11:12">
      <c r="K15498" s="435">
        <v>47837</v>
      </c>
      <c r="L15498" t="s">
        <v>214</v>
      </c>
    </row>
    <row r="15499" spans="11:12">
      <c r="K15499" s="435">
        <v>47838</v>
      </c>
      <c r="L15499" t="s">
        <v>214</v>
      </c>
    </row>
    <row r="15500" spans="11:12">
      <c r="K15500" s="435">
        <v>47840</v>
      </c>
      <c r="L15500" t="s">
        <v>214</v>
      </c>
    </row>
    <row r="15501" spans="11:12">
      <c r="K15501" s="435">
        <v>47841</v>
      </c>
      <c r="L15501" t="s">
        <v>214</v>
      </c>
    </row>
    <row r="15502" spans="11:12">
      <c r="K15502" s="435">
        <v>47842</v>
      </c>
      <c r="L15502" t="s">
        <v>214</v>
      </c>
    </row>
    <row r="15503" spans="11:12">
      <c r="K15503" s="435">
        <v>47846</v>
      </c>
      <c r="L15503" t="s">
        <v>214</v>
      </c>
    </row>
    <row r="15504" spans="11:12">
      <c r="K15504" s="435">
        <v>47847</v>
      </c>
      <c r="L15504" t="s">
        <v>214</v>
      </c>
    </row>
    <row r="15505" spans="11:12">
      <c r="K15505" s="435">
        <v>47848</v>
      </c>
      <c r="L15505" t="s">
        <v>214</v>
      </c>
    </row>
    <row r="15506" spans="11:12">
      <c r="K15506" s="435">
        <v>47849</v>
      </c>
      <c r="L15506" t="s">
        <v>214</v>
      </c>
    </row>
    <row r="15507" spans="11:12">
      <c r="K15507" s="435">
        <v>47850</v>
      </c>
      <c r="L15507" t="s">
        <v>214</v>
      </c>
    </row>
    <row r="15508" spans="11:12">
      <c r="K15508" s="435">
        <v>47853</v>
      </c>
      <c r="L15508" t="s">
        <v>214</v>
      </c>
    </row>
    <row r="15509" spans="11:12">
      <c r="K15509" s="435">
        <v>47854</v>
      </c>
      <c r="L15509" t="s">
        <v>214</v>
      </c>
    </row>
    <row r="15510" spans="11:12">
      <c r="K15510" s="435">
        <v>47855</v>
      </c>
      <c r="L15510" t="s">
        <v>214</v>
      </c>
    </row>
    <row r="15511" spans="11:12">
      <c r="K15511" s="435">
        <v>47857</v>
      </c>
      <c r="L15511" t="s">
        <v>214</v>
      </c>
    </row>
    <row r="15512" spans="11:12">
      <c r="K15512" s="435">
        <v>47858</v>
      </c>
      <c r="L15512" t="s">
        <v>214</v>
      </c>
    </row>
    <row r="15513" spans="11:12">
      <c r="K15513" s="435">
        <v>47859</v>
      </c>
      <c r="L15513" t="s">
        <v>214</v>
      </c>
    </row>
    <row r="15514" spans="11:12">
      <c r="K15514" s="435">
        <v>47860</v>
      </c>
      <c r="L15514" t="s">
        <v>214</v>
      </c>
    </row>
    <row r="15515" spans="11:12">
      <c r="K15515" s="435">
        <v>47861</v>
      </c>
      <c r="L15515" t="s">
        <v>214</v>
      </c>
    </row>
    <row r="15516" spans="11:12">
      <c r="K15516" s="435">
        <v>47862</v>
      </c>
      <c r="L15516" t="s">
        <v>214</v>
      </c>
    </row>
    <row r="15517" spans="11:12">
      <c r="K15517" s="435">
        <v>47863</v>
      </c>
      <c r="L15517" t="s">
        <v>214</v>
      </c>
    </row>
    <row r="15518" spans="11:12">
      <c r="K15518" s="435">
        <v>47865</v>
      </c>
      <c r="L15518" t="s">
        <v>214</v>
      </c>
    </row>
    <row r="15519" spans="11:12">
      <c r="K15519" s="435">
        <v>47866</v>
      </c>
      <c r="L15519" t="s">
        <v>214</v>
      </c>
    </row>
    <row r="15520" spans="11:12">
      <c r="K15520" s="435">
        <v>47868</v>
      </c>
      <c r="L15520" t="s">
        <v>214</v>
      </c>
    </row>
    <row r="15521" spans="11:12">
      <c r="K15521" s="435">
        <v>47869</v>
      </c>
      <c r="L15521" t="s">
        <v>214</v>
      </c>
    </row>
    <row r="15522" spans="11:12">
      <c r="K15522" s="435">
        <v>47871</v>
      </c>
      <c r="L15522" t="s">
        <v>214</v>
      </c>
    </row>
    <row r="15523" spans="11:12">
      <c r="K15523" s="435">
        <v>47872</v>
      </c>
      <c r="L15523" t="s">
        <v>214</v>
      </c>
    </row>
    <row r="15524" spans="11:12">
      <c r="K15524" s="435">
        <v>47874</v>
      </c>
      <c r="L15524" t="s">
        <v>214</v>
      </c>
    </row>
    <row r="15525" spans="11:12">
      <c r="K15525" s="435">
        <v>47876</v>
      </c>
      <c r="L15525" t="s">
        <v>214</v>
      </c>
    </row>
    <row r="15526" spans="11:12">
      <c r="K15526" s="435">
        <v>47879</v>
      </c>
      <c r="L15526" t="s">
        <v>214</v>
      </c>
    </row>
    <row r="15527" spans="11:12">
      <c r="K15527" s="435">
        <v>47880</v>
      </c>
      <c r="L15527" t="s">
        <v>214</v>
      </c>
    </row>
    <row r="15528" spans="11:12">
      <c r="K15528" s="435">
        <v>47881</v>
      </c>
      <c r="L15528" t="s">
        <v>214</v>
      </c>
    </row>
    <row r="15529" spans="11:12">
      <c r="K15529" s="435">
        <v>47882</v>
      </c>
      <c r="L15529" t="s">
        <v>214</v>
      </c>
    </row>
    <row r="15530" spans="11:12">
      <c r="K15530" s="435">
        <v>47884</v>
      </c>
      <c r="L15530" t="s">
        <v>214</v>
      </c>
    </row>
    <row r="15531" spans="11:12">
      <c r="K15531" s="435">
        <v>47885</v>
      </c>
      <c r="L15531" t="s">
        <v>214</v>
      </c>
    </row>
    <row r="15532" spans="11:12">
      <c r="K15532" s="435">
        <v>47901</v>
      </c>
      <c r="L15532" t="s">
        <v>214</v>
      </c>
    </row>
    <row r="15533" spans="11:12">
      <c r="K15533" s="435">
        <v>47904</v>
      </c>
      <c r="L15533" t="s">
        <v>214</v>
      </c>
    </row>
    <row r="15534" spans="11:12">
      <c r="K15534" s="435">
        <v>47905</v>
      </c>
      <c r="L15534" t="s">
        <v>214</v>
      </c>
    </row>
    <row r="15535" spans="11:12">
      <c r="K15535" s="435">
        <v>47906</v>
      </c>
      <c r="L15535" t="s">
        <v>214</v>
      </c>
    </row>
    <row r="15536" spans="11:12">
      <c r="K15536" s="435">
        <v>47907</v>
      </c>
      <c r="L15536" t="s">
        <v>214</v>
      </c>
    </row>
    <row r="15537" spans="11:12">
      <c r="K15537" s="435">
        <v>47909</v>
      </c>
      <c r="L15537" t="s">
        <v>214</v>
      </c>
    </row>
    <row r="15538" spans="11:12">
      <c r="K15538" s="435">
        <v>47916</v>
      </c>
      <c r="L15538" t="s">
        <v>214</v>
      </c>
    </row>
    <row r="15539" spans="11:12">
      <c r="K15539" s="435">
        <v>47917</v>
      </c>
      <c r="L15539" t="s">
        <v>214</v>
      </c>
    </row>
    <row r="15540" spans="11:12">
      <c r="K15540" s="435">
        <v>47918</v>
      </c>
      <c r="L15540" t="s">
        <v>214</v>
      </c>
    </row>
    <row r="15541" spans="11:12">
      <c r="K15541" s="435">
        <v>47920</v>
      </c>
      <c r="L15541" t="s">
        <v>214</v>
      </c>
    </row>
    <row r="15542" spans="11:12">
      <c r="K15542" s="435">
        <v>47921</v>
      </c>
      <c r="L15542" t="s">
        <v>214</v>
      </c>
    </row>
    <row r="15543" spans="11:12">
      <c r="K15543" s="435">
        <v>47922</v>
      </c>
      <c r="L15543" t="s">
        <v>214</v>
      </c>
    </row>
    <row r="15544" spans="11:12">
      <c r="K15544" s="435">
        <v>47923</v>
      </c>
      <c r="L15544" t="s">
        <v>214</v>
      </c>
    </row>
    <row r="15545" spans="11:12">
      <c r="K15545" s="435">
        <v>47924</v>
      </c>
      <c r="L15545" t="s">
        <v>214</v>
      </c>
    </row>
    <row r="15546" spans="11:12">
      <c r="K15546" s="435">
        <v>47925</v>
      </c>
      <c r="L15546" t="s">
        <v>214</v>
      </c>
    </row>
    <row r="15547" spans="11:12">
      <c r="K15547" s="435">
        <v>47926</v>
      </c>
      <c r="L15547" t="s">
        <v>214</v>
      </c>
    </row>
    <row r="15548" spans="11:12">
      <c r="K15548" s="435">
        <v>47928</v>
      </c>
      <c r="L15548" t="s">
        <v>214</v>
      </c>
    </row>
    <row r="15549" spans="11:12">
      <c r="K15549" s="435">
        <v>47929</v>
      </c>
      <c r="L15549" t="s">
        <v>214</v>
      </c>
    </row>
    <row r="15550" spans="11:12">
      <c r="K15550" s="435">
        <v>47930</v>
      </c>
      <c r="L15550" t="s">
        <v>214</v>
      </c>
    </row>
    <row r="15551" spans="11:12">
      <c r="K15551" s="435">
        <v>47932</v>
      </c>
      <c r="L15551" t="s">
        <v>214</v>
      </c>
    </row>
    <row r="15552" spans="11:12">
      <c r="K15552" s="435">
        <v>47933</v>
      </c>
      <c r="L15552" t="s">
        <v>214</v>
      </c>
    </row>
    <row r="15553" spans="11:12">
      <c r="K15553" s="435">
        <v>47940</v>
      </c>
      <c r="L15553" t="s">
        <v>214</v>
      </c>
    </row>
    <row r="15554" spans="11:12">
      <c r="K15554" s="435">
        <v>47941</v>
      </c>
      <c r="L15554" t="s">
        <v>214</v>
      </c>
    </row>
    <row r="15555" spans="11:12">
      <c r="K15555" s="435">
        <v>47942</v>
      </c>
      <c r="L15555" t="s">
        <v>214</v>
      </c>
    </row>
    <row r="15556" spans="11:12">
      <c r="K15556" s="435">
        <v>47943</v>
      </c>
      <c r="L15556" t="s">
        <v>214</v>
      </c>
    </row>
    <row r="15557" spans="11:12">
      <c r="K15557" s="435">
        <v>47944</v>
      </c>
      <c r="L15557" t="s">
        <v>214</v>
      </c>
    </row>
    <row r="15558" spans="11:12">
      <c r="K15558" s="435">
        <v>47946</v>
      </c>
      <c r="L15558" t="s">
        <v>214</v>
      </c>
    </row>
    <row r="15559" spans="11:12">
      <c r="K15559" s="435">
        <v>47948</v>
      </c>
      <c r="L15559" t="s">
        <v>214</v>
      </c>
    </row>
    <row r="15560" spans="11:12">
      <c r="K15560" s="435">
        <v>47949</v>
      </c>
      <c r="L15560" t="s">
        <v>214</v>
      </c>
    </row>
    <row r="15561" spans="11:12">
      <c r="K15561" s="435">
        <v>47950</v>
      </c>
      <c r="L15561" t="s">
        <v>214</v>
      </c>
    </row>
    <row r="15562" spans="11:12">
      <c r="K15562" s="435">
        <v>47951</v>
      </c>
      <c r="L15562" t="s">
        <v>214</v>
      </c>
    </row>
    <row r="15563" spans="11:12">
      <c r="K15563" s="435">
        <v>47952</v>
      </c>
      <c r="L15563" t="s">
        <v>214</v>
      </c>
    </row>
    <row r="15564" spans="11:12">
      <c r="K15564" s="435">
        <v>47954</v>
      </c>
      <c r="L15564" t="s">
        <v>214</v>
      </c>
    </row>
    <row r="15565" spans="11:12">
      <c r="K15565" s="435">
        <v>47955</v>
      </c>
      <c r="L15565" t="s">
        <v>214</v>
      </c>
    </row>
    <row r="15566" spans="11:12">
      <c r="K15566" s="435">
        <v>47957</v>
      </c>
      <c r="L15566" t="s">
        <v>214</v>
      </c>
    </row>
    <row r="15567" spans="11:12">
      <c r="K15567" s="435">
        <v>47958</v>
      </c>
      <c r="L15567" t="s">
        <v>214</v>
      </c>
    </row>
    <row r="15568" spans="11:12">
      <c r="K15568" s="435">
        <v>47959</v>
      </c>
      <c r="L15568" t="s">
        <v>214</v>
      </c>
    </row>
    <row r="15569" spans="11:12">
      <c r="K15569" s="435">
        <v>47960</v>
      </c>
      <c r="L15569" t="s">
        <v>214</v>
      </c>
    </row>
    <row r="15570" spans="11:12">
      <c r="K15570" s="435">
        <v>47963</v>
      </c>
      <c r="L15570" t="s">
        <v>214</v>
      </c>
    </row>
    <row r="15571" spans="11:12">
      <c r="K15571" s="435">
        <v>47964</v>
      </c>
      <c r="L15571" t="s">
        <v>214</v>
      </c>
    </row>
    <row r="15572" spans="11:12">
      <c r="K15572" s="435">
        <v>47965</v>
      </c>
      <c r="L15572" t="s">
        <v>214</v>
      </c>
    </row>
    <row r="15573" spans="11:12">
      <c r="K15573" s="435">
        <v>47966</v>
      </c>
      <c r="L15573" t="s">
        <v>214</v>
      </c>
    </row>
    <row r="15574" spans="11:12">
      <c r="K15574" s="435">
        <v>47967</v>
      </c>
      <c r="L15574" t="s">
        <v>214</v>
      </c>
    </row>
    <row r="15575" spans="11:12">
      <c r="K15575" s="435">
        <v>47968</v>
      </c>
      <c r="L15575" t="s">
        <v>214</v>
      </c>
    </row>
    <row r="15576" spans="11:12">
      <c r="K15576" s="435">
        <v>47969</v>
      </c>
      <c r="L15576" t="s">
        <v>214</v>
      </c>
    </row>
    <row r="15577" spans="11:12">
      <c r="K15577" s="435">
        <v>47970</v>
      </c>
      <c r="L15577" t="s">
        <v>214</v>
      </c>
    </row>
    <row r="15578" spans="11:12">
      <c r="K15578" s="435">
        <v>47971</v>
      </c>
      <c r="L15578" t="s">
        <v>214</v>
      </c>
    </row>
    <row r="15579" spans="11:12">
      <c r="K15579" s="435">
        <v>47974</v>
      </c>
      <c r="L15579" t="s">
        <v>214</v>
      </c>
    </row>
    <row r="15580" spans="11:12">
      <c r="K15580" s="435">
        <v>47975</v>
      </c>
      <c r="L15580" t="s">
        <v>214</v>
      </c>
    </row>
    <row r="15581" spans="11:12">
      <c r="K15581" s="435">
        <v>47977</v>
      </c>
      <c r="L15581" t="s">
        <v>214</v>
      </c>
    </row>
    <row r="15582" spans="11:12">
      <c r="K15582" s="435">
        <v>47978</v>
      </c>
      <c r="L15582" t="s">
        <v>214</v>
      </c>
    </row>
    <row r="15583" spans="11:12">
      <c r="K15583" s="435">
        <v>47980</v>
      </c>
      <c r="L15583" t="s">
        <v>214</v>
      </c>
    </row>
    <row r="15584" spans="11:12">
      <c r="K15584" s="435">
        <v>47981</v>
      </c>
      <c r="L15584" t="s">
        <v>214</v>
      </c>
    </row>
    <row r="15585" spans="11:12">
      <c r="K15585" s="435">
        <v>47982</v>
      </c>
      <c r="L15585" t="s">
        <v>214</v>
      </c>
    </row>
    <row r="15586" spans="11:12">
      <c r="K15586" s="435">
        <v>47983</v>
      </c>
      <c r="L15586" t="s">
        <v>214</v>
      </c>
    </row>
    <row r="15587" spans="11:12">
      <c r="K15587" s="435">
        <v>47987</v>
      </c>
      <c r="L15587" t="s">
        <v>214</v>
      </c>
    </row>
    <row r="15588" spans="11:12">
      <c r="K15588" s="435">
        <v>47989</v>
      </c>
      <c r="L15588" t="s">
        <v>214</v>
      </c>
    </row>
    <row r="15589" spans="11:12">
      <c r="K15589" s="435">
        <v>47990</v>
      </c>
      <c r="L15589" t="s">
        <v>214</v>
      </c>
    </row>
    <row r="15590" spans="11:12">
      <c r="K15590" s="435">
        <v>47991</v>
      </c>
      <c r="L15590" t="s">
        <v>214</v>
      </c>
    </row>
    <row r="15591" spans="11:12">
      <c r="K15591" s="435">
        <v>47992</v>
      </c>
      <c r="L15591" t="s">
        <v>214</v>
      </c>
    </row>
    <row r="15592" spans="11:12">
      <c r="K15592" s="435">
        <v>47993</v>
      </c>
      <c r="L15592" t="s">
        <v>214</v>
      </c>
    </row>
    <row r="15593" spans="11:12">
      <c r="K15593" s="435">
        <v>47994</v>
      </c>
      <c r="L15593" t="s">
        <v>214</v>
      </c>
    </row>
    <row r="15594" spans="11:12">
      <c r="K15594" s="435">
        <v>47995</v>
      </c>
      <c r="L15594" t="s">
        <v>214</v>
      </c>
    </row>
    <row r="15595" spans="11:12">
      <c r="K15595" s="435">
        <v>47997</v>
      </c>
      <c r="L15595" t="s">
        <v>214</v>
      </c>
    </row>
    <row r="15596" spans="11:12">
      <c r="K15596" s="435">
        <v>48001</v>
      </c>
      <c r="L15596" t="s">
        <v>214</v>
      </c>
    </row>
    <row r="15597" spans="11:12">
      <c r="K15597" s="435">
        <v>48002</v>
      </c>
      <c r="L15597" t="s">
        <v>214</v>
      </c>
    </row>
    <row r="15598" spans="11:12">
      <c r="K15598" s="435">
        <v>48003</v>
      </c>
      <c r="L15598" t="s">
        <v>214</v>
      </c>
    </row>
    <row r="15599" spans="11:12">
      <c r="K15599" s="435">
        <v>48005</v>
      </c>
      <c r="L15599" t="s">
        <v>214</v>
      </c>
    </row>
    <row r="15600" spans="11:12">
      <c r="K15600" s="435">
        <v>48006</v>
      </c>
      <c r="L15600" t="s">
        <v>214</v>
      </c>
    </row>
    <row r="15601" spans="11:12">
      <c r="K15601" s="435">
        <v>48009</v>
      </c>
      <c r="L15601" t="s">
        <v>214</v>
      </c>
    </row>
    <row r="15602" spans="11:12">
      <c r="K15602" s="435">
        <v>48014</v>
      </c>
      <c r="L15602" t="s">
        <v>214</v>
      </c>
    </row>
    <row r="15603" spans="11:12">
      <c r="K15603" s="435">
        <v>48015</v>
      </c>
      <c r="L15603" t="s">
        <v>214</v>
      </c>
    </row>
    <row r="15604" spans="11:12">
      <c r="K15604" s="435">
        <v>48017</v>
      </c>
      <c r="L15604" t="s">
        <v>214</v>
      </c>
    </row>
    <row r="15605" spans="11:12">
      <c r="K15605" s="435">
        <v>48021</v>
      </c>
      <c r="L15605" t="s">
        <v>214</v>
      </c>
    </row>
    <row r="15606" spans="11:12">
      <c r="K15606" s="435">
        <v>48022</v>
      </c>
      <c r="L15606" t="s">
        <v>214</v>
      </c>
    </row>
    <row r="15607" spans="11:12">
      <c r="K15607" s="435">
        <v>48023</v>
      </c>
      <c r="L15607" t="s">
        <v>214</v>
      </c>
    </row>
    <row r="15608" spans="11:12">
      <c r="K15608" s="435">
        <v>48025</v>
      </c>
      <c r="L15608" t="s">
        <v>214</v>
      </c>
    </row>
    <row r="15609" spans="11:12">
      <c r="K15609" s="435">
        <v>48026</v>
      </c>
      <c r="L15609" t="s">
        <v>214</v>
      </c>
    </row>
    <row r="15610" spans="11:12">
      <c r="K15610" s="435">
        <v>48027</v>
      </c>
      <c r="L15610" t="s">
        <v>214</v>
      </c>
    </row>
    <row r="15611" spans="11:12">
      <c r="K15611" s="435">
        <v>48028</v>
      </c>
      <c r="L15611" t="s">
        <v>214</v>
      </c>
    </row>
    <row r="15612" spans="11:12">
      <c r="K15612" s="435">
        <v>48030</v>
      </c>
      <c r="L15612" t="s">
        <v>214</v>
      </c>
    </row>
    <row r="15613" spans="11:12">
      <c r="K15613" s="435">
        <v>48032</v>
      </c>
      <c r="L15613" t="s">
        <v>214</v>
      </c>
    </row>
    <row r="15614" spans="11:12">
      <c r="K15614" s="435">
        <v>48033</v>
      </c>
      <c r="L15614" t="s">
        <v>214</v>
      </c>
    </row>
    <row r="15615" spans="11:12">
      <c r="K15615" s="435">
        <v>48034</v>
      </c>
      <c r="L15615" t="s">
        <v>214</v>
      </c>
    </row>
    <row r="15616" spans="11:12">
      <c r="K15616" s="435">
        <v>48035</v>
      </c>
      <c r="L15616" t="s">
        <v>214</v>
      </c>
    </row>
    <row r="15617" spans="11:12">
      <c r="K15617" s="435">
        <v>48036</v>
      </c>
      <c r="L15617" t="s">
        <v>214</v>
      </c>
    </row>
    <row r="15618" spans="11:12">
      <c r="K15618" s="435">
        <v>48038</v>
      </c>
      <c r="L15618" t="s">
        <v>214</v>
      </c>
    </row>
    <row r="15619" spans="11:12">
      <c r="K15619" s="435">
        <v>48039</v>
      </c>
      <c r="L15619" t="s">
        <v>214</v>
      </c>
    </row>
    <row r="15620" spans="11:12">
      <c r="K15620" s="435">
        <v>48040</v>
      </c>
      <c r="L15620" t="s">
        <v>214</v>
      </c>
    </row>
    <row r="15621" spans="11:12">
      <c r="K15621" s="435">
        <v>48041</v>
      </c>
      <c r="L15621" t="s">
        <v>214</v>
      </c>
    </row>
    <row r="15622" spans="11:12">
      <c r="K15622" s="435">
        <v>48042</v>
      </c>
      <c r="L15622" t="s">
        <v>214</v>
      </c>
    </row>
    <row r="15623" spans="11:12">
      <c r="K15623" s="435">
        <v>48043</v>
      </c>
      <c r="L15623" t="s">
        <v>214</v>
      </c>
    </row>
    <row r="15624" spans="11:12">
      <c r="K15624" s="435">
        <v>48044</v>
      </c>
      <c r="L15624" t="s">
        <v>214</v>
      </c>
    </row>
    <row r="15625" spans="11:12">
      <c r="K15625" s="435">
        <v>48045</v>
      </c>
      <c r="L15625" t="s">
        <v>214</v>
      </c>
    </row>
    <row r="15626" spans="11:12">
      <c r="K15626" s="435">
        <v>48047</v>
      </c>
      <c r="L15626" t="s">
        <v>214</v>
      </c>
    </row>
    <row r="15627" spans="11:12">
      <c r="K15627" s="435">
        <v>48048</v>
      </c>
      <c r="L15627" t="s">
        <v>214</v>
      </c>
    </row>
    <row r="15628" spans="11:12">
      <c r="K15628" s="435">
        <v>48049</v>
      </c>
      <c r="L15628" t="s">
        <v>214</v>
      </c>
    </row>
    <row r="15629" spans="11:12">
      <c r="K15629" s="435">
        <v>48050</v>
      </c>
      <c r="L15629" t="s">
        <v>214</v>
      </c>
    </row>
    <row r="15630" spans="11:12">
      <c r="K15630" s="435">
        <v>48051</v>
      </c>
      <c r="L15630" t="s">
        <v>214</v>
      </c>
    </row>
    <row r="15631" spans="11:12">
      <c r="K15631" s="435">
        <v>48054</v>
      </c>
      <c r="L15631" t="s">
        <v>214</v>
      </c>
    </row>
    <row r="15632" spans="11:12">
      <c r="K15632" s="435">
        <v>48059</v>
      </c>
      <c r="L15632" t="s">
        <v>214</v>
      </c>
    </row>
    <row r="15633" spans="11:12">
      <c r="K15633" s="435">
        <v>48060</v>
      </c>
      <c r="L15633" t="s">
        <v>214</v>
      </c>
    </row>
    <row r="15634" spans="11:12">
      <c r="K15634" s="435">
        <v>48062</v>
      </c>
      <c r="L15634" t="s">
        <v>214</v>
      </c>
    </row>
    <row r="15635" spans="11:12">
      <c r="K15635" s="435">
        <v>48063</v>
      </c>
      <c r="L15635" t="s">
        <v>214</v>
      </c>
    </row>
    <row r="15636" spans="11:12">
      <c r="K15636" s="435">
        <v>48064</v>
      </c>
      <c r="L15636" t="s">
        <v>214</v>
      </c>
    </row>
    <row r="15637" spans="11:12">
      <c r="K15637" s="435">
        <v>48065</v>
      </c>
      <c r="L15637" t="s">
        <v>214</v>
      </c>
    </row>
    <row r="15638" spans="11:12">
      <c r="K15638" s="435">
        <v>48066</v>
      </c>
      <c r="L15638" t="s">
        <v>214</v>
      </c>
    </row>
    <row r="15639" spans="11:12">
      <c r="K15639" s="435">
        <v>48067</v>
      </c>
      <c r="L15639" t="s">
        <v>214</v>
      </c>
    </row>
    <row r="15640" spans="11:12">
      <c r="K15640" s="435">
        <v>48069</v>
      </c>
      <c r="L15640" t="s">
        <v>214</v>
      </c>
    </row>
    <row r="15641" spans="11:12">
      <c r="K15641" s="435">
        <v>48070</v>
      </c>
      <c r="L15641" t="s">
        <v>214</v>
      </c>
    </row>
    <row r="15642" spans="11:12">
      <c r="K15642" s="435">
        <v>48071</v>
      </c>
      <c r="L15642" t="s">
        <v>214</v>
      </c>
    </row>
    <row r="15643" spans="11:12">
      <c r="K15643" s="435">
        <v>48072</v>
      </c>
      <c r="L15643" t="s">
        <v>214</v>
      </c>
    </row>
    <row r="15644" spans="11:12">
      <c r="K15644" s="435">
        <v>48073</v>
      </c>
      <c r="L15644" t="s">
        <v>214</v>
      </c>
    </row>
    <row r="15645" spans="11:12">
      <c r="K15645" s="435">
        <v>48074</v>
      </c>
      <c r="L15645" t="s">
        <v>214</v>
      </c>
    </row>
    <row r="15646" spans="11:12">
      <c r="K15646" s="435">
        <v>48075</v>
      </c>
      <c r="L15646" t="s">
        <v>214</v>
      </c>
    </row>
    <row r="15647" spans="11:12">
      <c r="K15647" s="435">
        <v>48076</v>
      </c>
      <c r="L15647" t="s">
        <v>214</v>
      </c>
    </row>
    <row r="15648" spans="11:12">
      <c r="K15648" s="435">
        <v>48079</v>
      </c>
      <c r="L15648" t="s">
        <v>214</v>
      </c>
    </row>
    <row r="15649" spans="11:12">
      <c r="K15649" s="435">
        <v>48080</v>
      </c>
      <c r="L15649" t="s">
        <v>214</v>
      </c>
    </row>
    <row r="15650" spans="11:12">
      <c r="K15650" s="435">
        <v>48081</v>
      </c>
      <c r="L15650" t="s">
        <v>214</v>
      </c>
    </row>
    <row r="15651" spans="11:12">
      <c r="K15651" s="435">
        <v>48082</v>
      </c>
      <c r="L15651" t="s">
        <v>214</v>
      </c>
    </row>
    <row r="15652" spans="11:12">
      <c r="K15652" s="435">
        <v>48083</v>
      </c>
      <c r="L15652" t="s">
        <v>214</v>
      </c>
    </row>
    <row r="15653" spans="11:12">
      <c r="K15653" s="435">
        <v>48084</v>
      </c>
      <c r="L15653" t="s">
        <v>214</v>
      </c>
    </row>
    <row r="15654" spans="11:12">
      <c r="K15654" s="435">
        <v>48085</v>
      </c>
      <c r="L15654" t="s">
        <v>214</v>
      </c>
    </row>
    <row r="15655" spans="11:12">
      <c r="K15655" s="435">
        <v>48088</v>
      </c>
      <c r="L15655" t="s">
        <v>214</v>
      </c>
    </row>
    <row r="15656" spans="11:12">
      <c r="K15656" s="435">
        <v>48089</v>
      </c>
      <c r="L15656" t="s">
        <v>214</v>
      </c>
    </row>
    <row r="15657" spans="11:12">
      <c r="K15657" s="435">
        <v>48091</v>
      </c>
      <c r="L15657" t="s">
        <v>214</v>
      </c>
    </row>
    <row r="15658" spans="11:12">
      <c r="K15658" s="435">
        <v>48092</v>
      </c>
      <c r="L15658" t="s">
        <v>214</v>
      </c>
    </row>
    <row r="15659" spans="11:12">
      <c r="K15659" s="435">
        <v>48093</v>
      </c>
      <c r="L15659" t="s">
        <v>214</v>
      </c>
    </row>
    <row r="15660" spans="11:12">
      <c r="K15660" s="435">
        <v>48094</v>
      </c>
      <c r="L15660" t="s">
        <v>214</v>
      </c>
    </row>
    <row r="15661" spans="11:12">
      <c r="K15661" s="435">
        <v>48095</v>
      </c>
      <c r="L15661" t="s">
        <v>214</v>
      </c>
    </row>
    <row r="15662" spans="11:12">
      <c r="K15662" s="435">
        <v>48096</v>
      </c>
      <c r="L15662" t="s">
        <v>214</v>
      </c>
    </row>
    <row r="15663" spans="11:12">
      <c r="K15663" s="435">
        <v>48097</v>
      </c>
      <c r="L15663" t="s">
        <v>214</v>
      </c>
    </row>
    <row r="15664" spans="11:12">
      <c r="K15664" s="435">
        <v>48098</v>
      </c>
      <c r="L15664" t="s">
        <v>214</v>
      </c>
    </row>
    <row r="15665" spans="11:12">
      <c r="K15665" s="435">
        <v>48101</v>
      </c>
      <c r="L15665" t="s">
        <v>214</v>
      </c>
    </row>
    <row r="15666" spans="11:12">
      <c r="K15666" s="435">
        <v>48103</v>
      </c>
      <c r="L15666" t="s">
        <v>214</v>
      </c>
    </row>
    <row r="15667" spans="11:12">
      <c r="K15667" s="435">
        <v>48104</v>
      </c>
      <c r="L15667" t="s">
        <v>214</v>
      </c>
    </row>
    <row r="15668" spans="11:12">
      <c r="K15668" s="435">
        <v>48105</v>
      </c>
      <c r="L15668" t="s">
        <v>214</v>
      </c>
    </row>
    <row r="15669" spans="11:12">
      <c r="K15669" s="435">
        <v>48108</v>
      </c>
      <c r="L15669" t="s">
        <v>214</v>
      </c>
    </row>
    <row r="15670" spans="11:12">
      <c r="K15670" s="435">
        <v>48109</v>
      </c>
      <c r="L15670" t="s">
        <v>214</v>
      </c>
    </row>
    <row r="15671" spans="11:12">
      <c r="K15671" s="435">
        <v>48111</v>
      </c>
      <c r="L15671" t="s">
        <v>214</v>
      </c>
    </row>
    <row r="15672" spans="11:12">
      <c r="K15672" s="435">
        <v>48114</v>
      </c>
      <c r="L15672" t="s">
        <v>214</v>
      </c>
    </row>
    <row r="15673" spans="11:12">
      <c r="K15673" s="435">
        <v>48116</v>
      </c>
      <c r="L15673" t="s">
        <v>214</v>
      </c>
    </row>
    <row r="15674" spans="11:12">
      <c r="K15674" s="435">
        <v>48117</v>
      </c>
      <c r="L15674" t="s">
        <v>214</v>
      </c>
    </row>
    <row r="15675" spans="11:12">
      <c r="K15675" s="435">
        <v>48118</v>
      </c>
      <c r="L15675" t="s">
        <v>214</v>
      </c>
    </row>
    <row r="15676" spans="11:12">
      <c r="K15676" s="435">
        <v>48120</v>
      </c>
      <c r="L15676" t="s">
        <v>214</v>
      </c>
    </row>
    <row r="15677" spans="11:12">
      <c r="K15677" s="435">
        <v>48122</v>
      </c>
      <c r="L15677" t="s">
        <v>214</v>
      </c>
    </row>
    <row r="15678" spans="11:12">
      <c r="K15678" s="435">
        <v>48124</v>
      </c>
      <c r="L15678" t="s">
        <v>214</v>
      </c>
    </row>
    <row r="15679" spans="11:12">
      <c r="K15679" s="435">
        <v>48125</v>
      </c>
      <c r="L15679" t="s">
        <v>214</v>
      </c>
    </row>
    <row r="15680" spans="11:12">
      <c r="K15680" s="435">
        <v>48126</v>
      </c>
      <c r="L15680" t="s">
        <v>214</v>
      </c>
    </row>
    <row r="15681" spans="11:12">
      <c r="K15681" s="435">
        <v>48127</v>
      </c>
      <c r="L15681" t="s">
        <v>214</v>
      </c>
    </row>
    <row r="15682" spans="11:12">
      <c r="K15682" s="435">
        <v>48128</v>
      </c>
      <c r="L15682" t="s">
        <v>214</v>
      </c>
    </row>
    <row r="15683" spans="11:12">
      <c r="K15683" s="435">
        <v>48130</v>
      </c>
      <c r="L15683" t="s">
        <v>214</v>
      </c>
    </row>
    <row r="15684" spans="11:12">
      <c r="K15684" s="435">
        <v>48131</v>
      </c>
      <c r="L15684" t="s">
        <v>214</v>
      </c>
    </row>
    <row r="15685" spans="11:12">
      <c r="K15685" s="435">
        <v>48133</v>
      </c>
      <c r="L15685" t="s">
        <v>214</v>
      </c>
    </row>
    <row r="15686" spans="11:12">
      <c r="K15686" s="435">
        <v>48134</v>
      </c>
      <c r="L15686" t="s">
        <v>214</v>
      </c>
    </row>
    <row r="15687" spans="11:12">
      <c r="K15687" s="435">
        <v>48135</v>
      </c>
      <c r="L15687" t="s">
        <v>214</v>
      </c>
    </row>
    <row r="15688" spans="11:12">
      <c r="K15688" s="435">
        <v>48137</v>
      </c>
      <c r="L15688" t="s">
        <v>214</v>
      </c>
    </row>
    <row r="15689" spans="11:12">
      <c r="K15689" s="435">
        <v>48138</v>
      </c>
      <c r="L15689" t="s">
        <v>214</v>
      </c>
    </row>
    <row r="15690" spans="11:12">
      <c r="K15690" s="435">
        <v>48139</v>
      </c>
      <c r="L15690" t="s">
        <v>214</v>
      </c>
    </row>
    <row r="15691" spans="11:12">
      <c r="K15691" s="435">
        <v>48140</v>
      </c>
      <c r="L15691" t="s">
        <v>214</v>
      </c>
    </row>
    <row r="15692" spans="11:12">
      <c r="K15692" s="435">
        <v>48141</v>
      </c>
      <c r="L15692" t="s">
        <v>214</v>
      </c>
    </row>
    <row r="15693" spans="11:12">
      <c r="K15693" s="435">
        <v>48143</v>
      </c>
      <c r="L15693" t="s">
        <v>214</v>
      </c>
    </row>
    <row r="15694" spans="11:12">
      <c r="K15694" s="435">
        <v>48144</v>
      </c>
      <c r="L15694" t="s">
        <v>214</v>
      </c>
    </row>
    <row r="15695" spans="11:12">
      <c r="K15695" s="435">
        <v>48145</v>
      </c>
      <c r="L15695" t="s">
        <v>214</v>
      </c>
    </row>
    <row r="15696" spans="11:12">
      <c r="K15696" s="435">
        <v>48146</v>
      </c>
      <c r="L15696" t="s">
        <v>214</v>
      </c>
    </row>
    <row r="15697" spans="11:12">
      <c r="K15697" s="435">
        <v>48150</v>
      </c>
      <c r="L15697" t="s">
        <v>214</v>
      </c>
    </row>
    <row r="15698" spans="11:12">
      <c r="K15698" s="435">
        <v>48152</v>
      </c>
      <c r="L15698" t="s">
        <v>214</v>
      </c>
    </row>
    <row r="15699" spans="11:12">
      <c r="K15699" s="435">
        <v>48154</v>
      </c>
      <c r="L15699" t="s">
        <v>214</v>
      </c>
    </row>
    <row r="15700" spans="11:12">
      <c r="K15700" s="435">
        <v>48157</v>
      </c>
      <c r="L15700" t="s">
        <v>214</v>
      </c>
    </row>
    <row r="15701" spans="11:12">
      <c r="K15701" s="435">
        <v>48158</v>
      </c>
      <c r="L15701" t="s">
        <v>214</v>
      </c>
    </row>
    <row r="15702" spans="11:12">
      <c r="K15702" s="435">
        <v>48159</v>
      </c>
      <c r="L15702" t="s">
        <v>214</v>
      </c>
    </row>
    <row r="15703" spans="11:12">
      <c r="K15703" s="435">
        <v>48160</v>
      </c>
      <c r="L15703" t="s">
        <v>214</v>
      </c>
    </row>
    <row r="15704" spans="11:12">
      <c r="K15704" s="435">
        <v>48161</v>
      </c>
      <c r="L15704" t="s">
        <v>214</v>
      </c>
    </row>
    <row r="15705" spans="11:12">
      <c r="K15705" s="435">
        <v>48162</v>
      </c>
      <c r="L15705" t="s">
        <v>214</v>
      </c>
    </row>
    <row r="15706" spans="11:12">
      <c r="K15706" s="435">
        <v>48164</v>
      </c>
      <c r="L15706" t="s">
        <v>214</v>
      </c>
    </row>
    <row r="15707" spans="11:12">
      <c r="K15707" s="435">
        <v>48165</v>
      </c>
      <c r="L15707" t="s">
        <v>214</v>
      </c>
    </row>
    <row r="15708" spans="11:12">
      <c r="K15708" s="435">
        <v>48166</v>
      </c>
      <c r="L15708" t="s">
        <v>214</v>
      </c>
    </row>
    <row r="15709" spans="11:12">
      <c r="K15709" s="435">
        <v>48167</v>
      </c>
      <c r="L15709" t="s">
        <v>214</v>
      </c>
    </row>
    <row r="15710" spans="11:12">
      <c r="K15710" s="435">
        <v>48168</v>
      </c>
      <c r="L15710" t="s">
        <v>214</v>
      </c>
    </row>
    <row r="15711" spans="11:12">
      <c r="K15711" s="435">
        <v>48169</v>
      </c>
      <c r="L15711" t="s">
        <v>214</v>
      </c>
    </row>
    <row r="15712" spans="11:12">
      <c r="K15712" s="435">
        <v>48170</v>
      </c>
      <c r="L15712" t="s">
        <v>214</v>
      </c>
    </row>
    <row r="15713" spans="11:12">
      <c r="K15713" s="435">
        <v>48173</v>
      </c>
      <c r="L15713" t="s">
        <v>214</v>
      </c>
    </row>
    <row r="15714" spans="11:12">
      <c r="K15714" s="435">
        <v>48174</v>
      </c>
      <c r="L15714" t="s">
        <v>214</v>
      </c>
    </row>
    <row r="15715" spans="11:12">
      <c r="K15715" s="435">
        <v>48176</v>
      </c>
      <c r="L15715" t="s">
        <v>214</v>
      </c>
    </row>
    <row r="15716" spans="11:12">
      <c r="K15716" s="435">
        <v>48177</v>
      </c>
      <c r="L15716" t="s">
        <v>214</v>
      </c>
    </row>
    <row r="15717" spans="11:12">
      <c r="K15717" s="435">
        <v>48178</v>
      </c>
      <c r="L15717" t="s">
        <v>214</v>
      </c>
    </row>
    <row r="15718" spans="11:12">
      <c r="K15718" s="435">
        <v>48179</v>
      </c>
      <c r="L15718" t="s">
        <v>214</v>
      </c>
    </row>
    <row r="15719" spans="11:12">
      <c r="K15719" s="435">
        <v>48180</v>
      </c>
      <c r="L15719" t="s">
        <v>214</v>
      </c>
    </row>
    <row r="15720" spans="11:12">
      <c r="K15720" s="435">
        <v>48182</v>
      </c>
      <c r="L15720" t="s">
        <v>214</v>
      </c>
    </row>
    <row r="15721" spans="11:12">
      <c r="K15721" s="435">
        <v>48183</v>
      </c>
      <c r="L15721" t="s">
        <v>214</v>
      </c>
    </row>
    <row r="15722" spans="11:12">
      <c r="K15722" s="435">
        <v>48184</v>
      </c>
      <c r="L15722" t="s">
        <v>214</v>
      </c>
    </row>
    <row r="15723" spans="11:12">
      <c r="K15723" s="435">
        <v>48185</v>
      </c>
      <c r="L15723" t="s">
        <v>214</v>
      </c>
    </row>
    <row r="15724" spans="11:12">
      <c r="K15724" s="435">
        <v>48186</v>
      </c>
      <c r="L15724" t="s">
        <v>214</v>
      </c>
    </row>
    <row r="15725" spans="11:12">
      <c r="K15725" s="435">
        <v>48187</v>
      </c>
      <c r="L15725" t="s">
        <v>214</v>
      </c>
    </row>
    <row r="15726" spans="11:12">
      <c r="K15726" s="435">
        <v>48188</v>
      </c>
      <c r="L15726" t="s">
        <v>214</v>
      </c>
    </row>
    <row r="15727" spans="11:12">
      <c r="K15727" s="435">
        <v>48189</v>
      </c>
      <c r="L15727" t="s">
        <v>214</v>
      </c>
    </row>
    <row r="15728" spans="11:12">
      <c r="K15728" s="435">
        <v>48190</v>
      </c>
      <c r="L15728" t="s">
        <v>214</v>
      </c>
    </row>
    <row r="15729" spans="11:12">
      <c r="K15729" s="435">
        <v>48191</v>
      </c>
      <c r="L15729" t="s">
        <v>214</v>
      </c>
    </row>
    <row r="15730" spans="11:12">
      <c r="K15730" s="435">
        <v>48192</v>
      </c>
      <c r="L15730" t="s">
        <v>214</v>
      </c>
    </row>
    <row r="15731" spans="11:12">
      <c r="K15731" s="435">
        <v>48193</v>
      </c>
      <c r="L15731" t="s">
        <v>214</v>
      </c>
    </row>
    <row r="15732" spans="11:12">
      <c r="K15732" s="435">
        <v>48195</v>
      </c>
      <c r="L15732" t="s">
        <v>214</v>
      </c>
    </row>
    <row r="15733" spans="11:12">
      <c r="K15733" s="435">
        <v>48197</v>
      </c>
      <c r="L15733" t="s">
        <v>214</v>
      </c>
    </row>
    <row r="15734" spans="11:12">
      <c r="K15734" s="435">
        <v>48198</v>
      </c>
      <c r="L15734" t="s">
        <v>214</v>
      </c>
    </row>
    <row r="15735" spans="11:12">
      <c r="K15735" s="435">
        <v>48201</v>
      </c>
      <c r="L15735" t="s">
        <v>214</v>
      </c>
    </row>
    <row r="15736" spans="11:12">
      <c r="K15736" s="435">
        <v>48202</v>
      </c>
      <c r="L15736" t="s">
        <v>214</v>
      </c>
    </row>
    <row r="15737" spans="11:12">
      <c r="K15737" s="435">
        <v>48203</v>
      </c>
      <c r="L15737" t="s">
        <v>214</v>
      </c>
    </row>
    <row r="15738" spans="11:12">
      <c r="K15738" s="435">
        <v>48204</v>
      </c>
      <c r="L15738" t="s">
        <v>214</v>
      </c>
    </row>
    <row r="15739" spans="11:12">
      <c r="K15739" s="435">
        <v>48205</v>
      </c>
      <c r="L15739" t="s">
        <v>214</v>
      </c>
    </row>
    <row r="15740" spans="11:12">
      <c r="K15740" s="435">
        <v>48206</v>
      </c>
      <c r="L15740" t="s">
        <v>214</v>
      </c>
    </row>
    <row r="15741" spans="11:12">
      <c r="K15741" s="435">
        <v>48207</v>
      </c>
      <c r="L15741" t="s">
        <v>214</v>
      </c>
    </row>
    <row r="15742" spans="11:12">
      <c r="K15742" s="435">
        <v>48208</v>
      </c>
      <c r="L15742" t="s">
        <v>214</v>
      </c>
    </row>
    <row r="15743" spans="11:12">
      <c r="K15743" s="435">
        <v>48209</v>
      </c>
      <c r="L15743" t="s">
        <v>214</v>
      </c>
    </row>
    <row r="15744" spans="11:12">
      <c r="K15744" s="435">
        <v>48210</v>
      </c>
      <c r="L15744" t="s">
        <v>214</v>
      </c>
    </row>
    <row r="15745" spans="11:12">
      <c r="K15745" s="435">
        <v>48211</v>
      </c>
      <c r="L15745" t="s">
        <v>214</v>
      </c>
    </row>
    <row r="15746" spans="11:12">
      <c r="K15746" s="435">
        <v>48212</v>
      </c>
      <c r="L15746" t="s">
        <v>214</v>
      </c>
    </row>
    <row r="15747" spans="11:12">
      <c r="K15747" s="435">
        <v>48213</v>
      </c>
      <c r="L15747" t="s">
        <v>214</v>
      </c>
    </row>
    <row r="15748" spans="11:12">
      <c r="K15748" s="435">
        <v>48214</v>
      </c>
      <c r="L15748" t="s">
        <v>214</v>
      </c>
    </row>
    <row r="15749" spans="11:12">
      <c r="K15749" s="435">
        <v>48215</v>
      </c>
      <c r="L15749" t="s">
        <v>214</v>
      </c>
    </row>
    <row r="15750" spans="11:12">
      <c r="K15750" s="435">
        <v>48216</v>
      </c>
      <c r="L15750" t="s">
        <v>214</v>
      </c>
    </row>
    <row r="15751" spans="11:12">
      <c r="K15751" s="435">
        <v>48217</v>
      </c>
      <c r="L15751" t="s">
        <v>214</v>
      </c>
    </row>
    <row r="15752" spans="11:12">
      <c r="K15752" s="435">
        <v>48218</v>
      </c>
      <c r="L15752" t="s">
        <v>214</v>
      </c>
    </row>
    <row r="15753" spans="11:12">
      <c r="K15753" s="435">
        <v>48219</v>
      </c>
      <c r="L15753" t="s">
        <v>214</v>
      </c>
    </row>
    <row r="15754" spans="11:12">
      <c r="K15754" s="435">
        <v>48220</v>
      </c>
      <c r="L15754" t="s">
        <v>214</v>
      </c>
    </row>
    <row r="15755" spans="11:12">
      <c r="K15755" s="435">
        <v>48221</v>
      </c>
      <c r="L15755" t="s">
        <v>214</v>
      </c>
    </row>
    <row r="15756" spans="11:12">
      <c r="K15756" s="435">
        <v>48223</v>
      </c>
      <c r="L15756" t="s">
        <v>214</v>
      </c>
    </row>
    <row r="15757" spans="11:12">
      <c r="K15757" s="435">
        <v>48224</v>
      </c>
      <c r="L15757" t="s">
        <v>214</v>
      </c>
    </row>
    <row r="15758" spans="11:12">
      <c r="K15758" s="435">
        <v>48225</v>
      </c>
      <c r="L15758" t="s">
        <v>214</v>
      </c>
    </row>
    <row r="15759" spans="11:12">
      <c r="K15759" s="435">
        <v>48226</v>
      </c>
      <c r="L15759" t="s">
        <v>214</v>
      </c>
    </row>
    <row r="15760" spans="11:12">
      <c r="K15760" s="435">
        <v>48227</v>
      </c>
      <c r="L15760" t="s">
        <v>214</v>
      </c>
    </row>
    <row r="15761" spans="11:12">
      <c r="K15761" s="435">
        <v>48228</v>
      </c>
      <c r="L15761" t="s">
        <v>214</v>
      </c>
    </row>
    <row r="15762" spans="11:12">
      <c r="K15762" s="435">
        <v>48229</v>
      </c>
      <c r="L15762" t="s">
        <v>214</v>
      </c>
    </row>
    <row r="15763" spans="11:12">
      <c r="K15763" s="435">
        <v>48230</v>
      </c>
      <c r="L15763" t="s">
        <v>214</v>
      </c>
    </row>
    <row r="15764" spans="11:12">
      <c r="K15764" s="435">
        <v>48233</v>
      </c>
      <c r="L15764" t="s">
        <v>214</v>
      </c>
    </row>
    <row r="15765" spans="11:12">
      <c r="K15765" s="435">
        <v>48234</v>
      </c>
      <c r="L15765" t="s">
        <v>214</v>
      </c>
    </row>
    <row r="15766" spans="11:12">
      <c r="K15766" s="435">
        <v>48235</v>
      </c>
      <c r="L15766" t="s">
        <v>214</v>
      </c>
    </row>
    <row r="15767" spans="11:12">
      <c r="K15767" s="435">
        <v>48236</v>
      </c>
      <c r="L15767" t="s">
        <v>214</v>
      </c>
    </row>
    <row r="15768" spans="11:12">
      <c r="K15768" s="435">
        <v>48237</v>
      </c>
      <c r="L15768" t="s">
        <v>214</v>
      </c>
    </row>
    <row r="15769" spans="11:12">
      <c r="K15769" s="435">
        <v>48238</v>
      </c>
      <c r="L15769" t="s">
        <v>214</v>
      </c>
    </row>
    <row r="15770" spans="11:12">
      <c r="K15770" s="435">
        <v>48239</v>
      </c>
      <c r="L15770" t="s">
        <v>214</v>
      </c>
    </row>
    <row r="15771" spans="11:12">
      <c r="K15771" s="435">
        <v>48240</v>
      </c>
      <c r="L15771" t="s">
        <v>214</v>
      </c>
    </row>
    <row r="15772" spans="11:12">
      <c r="K15772" s="435">
        <v>48242</v>
      </c>
      <c r="L15772" t="s">
        <v>214</v>
      </c>
    </row>
    <row r="15773" spans="11:12">
      <c r="K15773" s="435">
        <v>48243</v>
      </c>
      <c r="L15773" t="s">
        <v>214</v>
      </c>
    </row>
    <row r="15774" spans="11:12">
      <c r="K15774" s="435">
        <v>48301</v>
      </c>
      <c r="L15774" t="s">
        <v>214</v>
      </c>
    </row>
    <row r="15775" spans="11:12">
      <c r="K15775" s="435">
        <v>48302</v>
      </c>
      <c r="L15775" t="s">
        <v>214</v>
      </c>
    </row>
    <row r="15776" spans="11:12">
      <c r="K15776" s="435">
        <v>48304</v>
      </c>
      <c r="L15776" t="s">
        <v>214</v>
      </c>
    </row>
    <row r="15777" spans="11:12">
      <c r="K15777" s="435">
        <v>48306</v>
      </c>
      <c r="L15777" t="s">
        <v>214</v>
      </c>
    </row>
    <row r="15778" spans="11:12">
      <c r="K15778" s="435">
        <v>48307</v>
      </c>
      <c r="L15778" t="s">
        <v>214</v>
      </c>
    </row>
    <row r="15779" spans="11:12">
      <c r="K15779" s="435">
        <v>48309</v>
      </c>
      <c r="L15779" t="s">
        <v>214</v>
      </c>
    </row>
    <row r="15780" spans="11:12">
      <c r="K15780" s="435">
        <v>48310</v>
      </c>
      <c r="L15780" t="s">
        <v>214</v>
      </c>
    </row>
    <row r="15781" spans="11:12">
      <c r="K15781" s="435">
        <v>48312</v>
      </c>
      <c r="L15781" t="s">
        <v>214</v>
      </c>
    </row>
    <row r="15782" spans="11:12">
      <c r="K15782" s="435">
        <v>48313</v>
      </c>
      <c r="L15782" t="s">
        <v>214</v>
      </c>
    </row>
    <row r="15783" spans="11:12">
      <c r="K15783" s="435">
        <v>48314</v>
      </c>
      <c r="L15783" t="s">
        <v>214</v>
      </c>
    </row>
    <row r="15784" spans="11:12">
      <c r="K15784" s="435">
        <v>48315</v>
      </c>
      <c r="L15784" t="s">
        <v>214</v>
      </c>
    </row>
    <row r="15785" spans="11:12">
      <c r="K15785" s="435">
        <v>48316</v>
      </c>
      <c r="L15785" t="s">
        <v>214</v>
      </c>
    </row>
    <row r="15786" spans="11:12">
      <c r="K15786" s="435">
        <v>48317</v>
      </c>
      <c r="L15786" t="s">
        <v>214</v>
      </c>
    </row>
    <row r="15787" spans="11:12">
      <c r="K15787" s="435">
        <v>48320</v>
      </c>
      <c r="L15787" t="s">
        <v>214</v>
      </c>
    </row>
    <row r="15788" spans="11:12">
      <c r="K15788" s="435">
        <v>48322</v>
      </c>
      <c r="L15788" t="s">
        <v>214</v>
      </c>
    </row>
    <row r="15789" spans="11:12">
      <c r="K15789" s="435">
        <v>48323</v>
      </c>
      <c r="L15789" t="s">
        <v>214</v>
      </c>
    </row>
    <row r="15790" spans="11:12">
      <c r="K15790" s="435">
        <v>48324</v>
      </c>
      <c r="L15790" t="s">
        <v>214</v>
      </c>
    </row>
    <row r="15791" spans="11:12">
      <c r="K15791" s="435">
        <v>48326</v>
      </c>
      <c r="L15791" t="s">
        <v>214</v>
      </c>
    </row>
    <row r="15792" spans="11:12">
      <c r="K15792" s="435">
        <v>48327</v>
      </c>
      <c r="L15792" t="s">
        <v>214</v>
      </c>
    </row>
    <row r="15793" spans="11:12">
      <c r="K15793" s="435">
        <v>48328</v>
      </c>
      <c r="L15793" t="s">
        <v>214</v>
      </c>
    </row>
    <row r="15794" spans="11:12">
      <c r="K15794" s="435">
        <v>48329</v>
      </c>
      <c r="L15794" t="s">
        <v>214</v>
      </c>
    </row>
    <row r="15795" spans="11:12">
      <c r="K15795" s="435">
        <v>48331</v>
      </c>
      <c r="L15795" t="s">
        <v>214</v>
      </c>
    </row>
    <row r="15796" spans="11:12">
      <c r="K15796" s="435">
        <v>48334</v>
      </c>
      <c r="L15796" t="s">
        <v>214</v>
      </c>
    </row>
    <row r="15797" spans="11:12">
      <c r="K15797" s="435">
        <v>48335</v>
      </c>
      <c r="L15797" t="s">
        <v>214</v>
      </c>
    </row>
    <row r="15798" spans="11:12">
      <c r="K15798" s="435">
        <v>48336</v>
      </c>
      <c r="L15798" t="s">
        <v>214</v>
      </c>
    </row>
    <row r="15799" spans="11:12">
      <c r="K15799" s="435">
        <v>48340</v>
      </c>
      <c r="L15799" t="s">
        <v>214</v>
      </c>
    </row>
    <row r="15800" spans="11:12">
      <c r="K15800" s="435">
        <v>48341</v>
      </c>
      <c r="L15800" t="s">
        <v>214</v>
      </c>
    </row>
    <row r="15801" spans="11:12">
      <c r="K15801" s="435">
        <v>48342</v>
      </c>
      <c r="L15801" t="s">
        <v>214</v>
      </c>
    </row>
    <row r="15802" spans="11:12">
      <c r="K15802" s="435">
        <v>48346</v>
      </c>
      <c r="L15802" t="s">
        <v>214</v>
      </c>
    </row>
    <row r="15803" spans="11:12">
      <c r="K15803" s="435">
        <v>48348</v>
      </c>
      <c r="L15803" t="s">
        <v>214</v>
      </c>
    </row>
    <row r="15804" spans="11:12">
      <c r="K15804" s="435">
        <v>48350</v>
      </c>
      <c r="L15804" t="s">
        <v>214</v>
      </c>
    </row>
    <row r="15805" spans="11:12">
      <c r="K15805" s="435">
        <v>48353</v>
      </c>
      <c r="L15805" t="s">
        <v>214</v>
      </c>
    </row>
    <row r="15806" spans="11:12">
      <c r="K15806" s="435">
        <v>48356</v>
      </c>
      <c r="L15806" t="s">
        <v>214</v>
      </c>
    </row>
    <row r="15807" spans="11:12">
      <c r="K15807" s="435">
        <v>48357</v>
      </c>
      <c r="L15807" t="s">
        <v>214</v>
      </c>
    </row>
    <row r="15808" spans="11:12">
      <c r="K15808" s="435">
        <v>48359</v>
      </c>
      <c r="L15808" t="s">
        <v>214</v>
      </c>
    </row>
    <row r="15809" spans="11:12">
      <c r="K15809" s="435">
        <v>48360</v>
      </c>
      <c r="L15809" t="s">
        <v>214</v>
      </c>
    </row>
    <row r="15810" spans="11:12">
      <c r="K15810" s="435">
        <v>48362</v>
      </c>
      <c r="L15810" t="s">
        <v>214</v>
      </c>
    </row>
    <row r="15811" spans="11:12">
      <c r="K15811" s="435">
        <v>48363</v>
      </c>
      <c r="L15811" t="s">
        <v>214</v>
      </c>
    </row>
    <row r="15812" spans="11:12">
      <c r="K15812" s="435">
        <v>48367</v>
      </c>
      <c r="L15812" t="s">
        <v>214</v>
      </c>
    </row>
    <row r="15813" spans="11:12">
      <c r="K15813" s="435">
        <v>48370</v>
      </c>
      <c r="L15813" t="s">
        <v>214</v>
      </c>
    </row>
    <row r="15814" spans="11:12">
      <c r="K15814" s="435">
        <v>48371</v>
      </c>
      <c r="L15814" t="s">
        <v>214</v>
      </c>
    </row>
    <row r="15815" spans="11:12">
      <c r="K15815" s="435">
        <v>48374</v>
      </c>
      <c r="L15815" t="s">
        <v>214</v>
      </c>
    </row>
    <row r="15816" spans="11:12">
      <c r="K15816" s="435">
        <v>48375</v>
      </c>
      <c r="L15816" t="s">
        <v>214</v>
      </c>
    </row>
    <row r="15817" spans="11:12">
      <c r="K15817" s="435">
        <v>48377</v>
      </c>
      <c r="L15817" t="s">
        <v>214</v>
      </c>
    </row>
    <row r="15818" spans="11:12">
      <c r="K15818" s="435">
        <v>48380</v>
      </c>
      <c r="L15818" t="s">
        <v>214</v>
      </c>
    </row>
    <row r="15819" spans="11:12">
      <c r="K15819" s="435">
        <v>48381</v>
      </c>
      <c r="L15819" t="s">
        <v>214</v>
      </c>
    </row>
    <row r="15820" spans="11:12">
      <c r="K15820" s="435">
        <v>48382</v>
      </c>
      <c r="L15820" t="s">
        <v>214</v>
      </c>
    </row>
    <row r="15821" spans="11:12">
      <c r="K15821" s="435">
        <v>48383</v>
      </c>
      <c r="L15821" t="s">
        <v>214</v>
      </c>
    </row>
    <row r="15822" spans="11:12">
      <c r="K15822" s="435">
        <v>48386</v>
      </c>
      <c r="L15822" t="s">
        <v>214</v>
      </c>
    </row>
    <row r="15823" spans="11:12">
      <c r="K15823" s="435">
        <v>48390</v>
      </c>
      <c r="L15823" t="s">
        <v>214</v>
      </c>
    </row>
    <row r="15824" spans="11:12">
      <c r="K15824" s="435">
        <v>48393</v>
      </c>
      <c r="L15824" t="s">
        <v>214</v>
      </c>
    </row>
    <row r="15825" spans="11:12">
      <c r="K15825" s="435">
        <v>48397</v>
      </c>
      <c r="L15825" t="s">
        <v>214</v>
      </c>
    </row>
    <row r="15826" spans="11:12">
      <c r="K15826" s="435">
        <v>48401</v>
      </c>
      <c r="L15826" t="s">
        <v>214</v>
      </c>
    </row>
    <row r="15827" spans="11:12">
      <c r="K15827" s="435">
        <v>48411</v>
      </c>
      <c r="L15827" t="s">
        <v>214</v>
      </c>
    </row>
    <row r="15828" spans="11:12">
      <c r="K15828" s="435">
        <v>48412</v>
      </c>
      <c r="L15828" t="s">
        <v>214</v>
      </c>
    </row>
    <row r="15829" spans="11:12">
      <c r="K15829" s="435">
        <v>48413</v>
      </c>
      <c r="L15829" t="s">
        <v>219</v>
      </c>
    </row>
    <row r="15830" spans="11:12">
      <c r="K15830" s="435">
        <v>48414</v>
      </c>
      <c r="L15830" t="s">
        <v>214</v>
      </c>
    </row>
    <row r="15831" spans="11:12">
      <c r="K15831" s="435">
        <v>48415</v>
      </c>
      <c r="L15831" t="s">
        <v>214</v>
      </c>
    </row>
    <row r="15832" spans="11:12">
      <c r="K15832" s="435">
        <v>48416</v>
      </c>
      <c r="L15832" t="s">
        <v>214</v>
      </c>
    </row>
    <row r="15833" spans="11:12">
      <c r="K15833" s="435">
        <v>48417</v>
      </c>
      <c r="L15833" t="s">
        <v>214</v>
      </c>
    </row>
    <row r="15834" spans="11:12">
      <c r="K15834" s="435">
        <v>48418</v>
      </c>
      <c r="L15834" t="s">
        <v>214</v>
      </c>
    </row>
    <row r="15835" spans="11:12">
      <c r="K15835" s="435">
        <v>48419</v>
      </c>
      <c r="L15835" t="s">
        <v>219</v>
      </c>
    </row>
    <row r="15836" spans="11:12">
      <c r="K15836" s="435">
        <v>48420</v>
      </c>
      <c r="L15836" t="s">
        <v>214</v>
      </c>
    </row>
    <row r="15837" spans="11:12">
      <c r="K15837" s="435">
        <v>48421</v>
      </c>
      <c r="L15837" t="s">
        <v>214</v>
      </c>
    </row>
    <row r="15838" spans="11:12">
      <c r="K15838" s="435">
        <v>48422</v>
      </c>
      <c r="L15838" t="s">
        <v>219</v>
      </c>
    </row>
    <row r="15839" spans="11:12">
      <c r="K15839" s="435">
        <v>48423</v>
      </c>
      <c r="L15839" t="s">
        <v>214</v>
      </c>
    </row>
    <row r="15840" spans="11:12">
      <c r="K15840" s="435">
        <v>48426</v>
      </c>
      <c r="L15840" t="s">
        <v>214</v>
      </c>
    </row>
    <row r="15841" spans="11:12">
      <c r="K15841" s="435">
        <v>48427</v>
      </c>
      <c r="L15841" t="s">
        <v>219</v>
      </c>
    </row>
    <row r="15842" spans="11:12">
      <c r="K15842" s="435">
        <v>48428</v>
      </c>
      <c r="L15842" t="s">
        <v>214</v>
      </c>
    </row>
    <row r="15843" spans="11:12">
      <c r="K15843" s="435">
        <v>48429</v>
      </c>
      <c r="L15843" t="s">
        <v>214</v>
      </c>
    </row>
    <row r="15844" spans="11:12">
      <c r="K15844" s="435">
        <v>48430</v>
      </c>
      <c r="L15844" t="s">
        <v>214</v>
      </c>
    </row>
    <row r="15845" spans="11:12">
      <c r="K15845" s="435">
        <v>48432</v>
      </c>
      <c r="L15845" t="s">
        <v>219</v>
      </c>
    </row>
    <row r="15846" spans="11:12">
      <c r="K15846" s="435">
        <v>48433</v>
      </c>
      <c r="L15846" t="s">
        <v>214</v>
      </c>
    </row>
    <row r="15847" spans="11:12">
      <c r="K15847" s="435">
        <v>48434</v>
      </c>
      <c r="L15847" t="s">
        <v>214</v>
      </c>
    </row>
    <row r="15848" spans="11:12">
      <c r="K15848" s="435">
        <v>48435</v>
      </c>
      <c r="L15848" t="s">
        <v>214</v>
      </c>
    </row>
    <row r="15849" spans="11:12">
      <c r="K15849" s="435">
        <v>48436</v>
      </c>
      <c r="L15849" t="s">
        <v>214</v>
      </c>
    </row>
    <row r="15850" spans="11:12">
      <c r="K15850" s="435">
        <v>48437</v>
      </c>
      <c r="L15850" t="s">
        <v>214</v>
      </c>
    </row>
    <row r="15851" spans="11:12">
      <c r="K15851" s="435">
        <v>48438</v>
      </c>
      <c r="L15851" t="s">
        <v>214</v>
      </c>
    </row>
    <row r="15852" spans="11:12">
      <c r="K15852" s="435">
        <v>48439</v>
      </c>
      <c r="L15852" t="s">
        <v>214</v>
      </c>
    </row>
    <row r="15853" spans="11:12">
      <c r="K15853" s="435">
        <v>48440</v>
      </c>
      <c r="L15853" t="s">
        <v>214</v>
      </c>
    </row>
    <row r="15854" spans="11:12">
      <c r="K15854" s="435">
        <v>48441</v>
      </c>
      <c r="L15854" t="s">
        <v>219</v>
      </c>
    </row>
    <row r="15855" spans="11:12">
      <c r="K15855" s="435">
        <v>48442</v>
      </c>
      <c r="L15855" t="s">
        <v>214</v>
      </c>
    </row>
    <row r="15856" spans="11:12">
      <c r="K15856" s="435">
        <v>48444</v>
      </c>
      <c r="L15856" t="s">
        <v>214</v>
      </c>
    </row>
    <row r="15857" spans="11:12">
      <c r="K15857" s="435">
        <v>48445</v>
      </c>
      <c r="L15857" t="s">
        <v>219</v>
      </c>
    </row>
    <row r="15858" spans="11:12">
      <c r="K15858" s="435">
        <v>48446</v>
      </c>
      <c r="L15858" t="s">
        <v>214</v>
      </c>
    </row>
    <row r="15859" spans="11:12">
      <c r="K15859" s="435">
        <v>48449</v>
      </c>
      <c r="L15859" t="s">
        <v>214</v>
      </c>
    </row>
    <row r="15860" spans="11:12">
      <c r="K15860" s="435">
        <v>48450</v>
      </c>
      <c r="L15860" t="s">
        <v>214</v>
      </c>
    </row>
    <row r="15861" spans="11:12">
      <c r="K15861" s="435">
        <v>48451</v>
      </c>
      <c r="L15861" t="s">
        <v>214</v>
      </c>
    </row>
    <row r="15862" spans="11:12">
      <c r="K15862" s="435">
        <v>48453</v>
      </c>
      <c r="L15862" t="s">
        <v>214</v>
      </c>
    </row>
    <row r="15863" spans="11:12">
      <c r="K15863" s="435">
        <v>48454</v>
      </c>
      <c r="L15863" t="s">
        <v>214</v>
      </c>
    </row>
    <row r="15864" spans="11:12">
      <c r="K15864" s="435">
        <v>48455</v>
      </c>
      <c r="L15864" t="s">
        <v>214</v>
      </c>
    </row>
    <row r="15865" spans="11:12">
      <c r="K15865" s="435">
        <v>48456</v>
      </c>
      <c r="L15865" t="s">
        <v>219</v>
      </c>
    </row>
    <row r="15866" spans="11:12">
      <c r="K15866" s="435">
        <v>48457</v>
      </c>
      <c r="L15866" t="s">
        <v>214</v>
      </c>
    </row>
    <row r="15867" spans="11:12">
      <c r="K15867" s="435">
        <v>48458</v>
      </c>
      <c r="L15867" t="s">
        <v>214</v>
      </c>
    </row>
    <row r="15868" spans="11:12">
      <c r="K15868" s="435">
        <v>48460</v>
      </c>
      <c r="L15868" t="s">
        <v>214</v>
      </c>
    </row>
    <row r="15869" spans="11:12">
      <c r="K15869" s="435">
        <v>48461</v>
      </c>
      <c r="L15869" t="s">
        <v>214</v>
      </c>
    </row>
    <row r="15870" spans="11:12">
      <c r="K15870" s="435">
        <v>48462</v>
      </c>
      <c r="L15870" t="s">
        <v>214</v>
      </c>
    </row>
    <row r="15871" spans="11:12">
      <c r="K15871" s="435">
        <v>48463</v>
      </c>
      <c r="L15871" t="s">
        <v>214</v>
      </c>
    </row>
    <row r="15872" spans="11:12">
      <c r="K15872" s="435">
        <v>48464</v>
      </c>
      <c r="L15872" t="s">
        <v>214</v>
      </c>
    </row>
    <row r="15873" spans="11:12">
      <c r="K15873" s="435">
        <v>48465</v>
      </c>
      <c r="L15873" t="s">
        <v>214</v>
      </c>
    </row>
    <row r="15874" spans="11:12">
      <c r="K15874" s="435">
        <v>48466</v>
      </c>
      <c r="L15874" t="s">
        <v>214</v>
      </c>
    </row>
    <row r="15875" spans="11:12">
      <c r="K15875" s="435">
        <v>48467</v>
      </c>
      <c r="L15875" t="s">
        <v>219</v>
      </c>
    </row>
    <row r="15876" spans="11:12">
      <c r="K15876" s="435">
        <v>48468</v>
      </c>
      <c r="L15876" t="s">
        <v>219</v>
      </c>
    </row>
    <row r="15877" spans="11:12">
      <c r="K15877" s="435">
        <v>48469</v>
      </c>
      <c r="L15877" t="s">
        <v>219</v>
      </c>
    </row>
    <row r="15878" spans="11:12">
      <c r="K15878" s="435">
        <v>48470</v>
      </c>
      <c r="L15878" t="s">
        <v>214</v>
      </c>
    </row>
    <row r="15879" spans="11:12">
      <c r="K15879" s="435">
        <v>48471</v>
      </c>
      <c r="L15879" t="s">
        <v>214</v>
      </c>
    </row>
    <row r="15880" spans="11:12">
      <c r="K15880" s="435">
        <v>48472</v>
      </c>
      <c r="L15880" t="s">
        <v>214</v>
      </c>
    </row>
    <row r="15881" spans="11:12">
      <c r="K15881" s="435">
        <v>48473</v>
      </c>
      <c r="L15881" t="s">
        <v>214</v>
      </c>
    </row>
    <row r="15882" spans="11:12">
      <c r="K15882" s="435">
        <v>48475</v>
      </c>
      <c r="L15882" t="s">
        <v>214</v>
      </c>
    </row>
    <row r="15883" spans="11:12">
      <c r="K15883" s="435">
        <v>48476</v>
      </c>
      <c r="L15883" t="s">
        <v>214</v>
      </c>
    </row>
    <row r="15884" spans="11:12">
      <c r="K15884" s="435">
        <v>48502</v>
      </c>
      <c r="L15884" t="s">
        <v>214</v>
      </c>
    </row>
    <row r="15885" spans="11:12">
      <c r="K15885" s="435">
        <v>48503</v>
      </c>
      <c r="L15885" t="s">
        <v>214</v>
      </c>
    </row>
    <row r="15886" spans="11:12">
      <c r="K15886" s="435">
        <v>48504</v>
      </c>
      <c r="L15886" t="s">
        <v>214</v>
      </c>
    </row>
    <row r="15887" spans="11:12">
      <c r="K15887" s="435">
        <v>48505</v>
      </c>
      <c r="L15887" t="s">
        <v>214</v>
      </c>
    </row>
    <row r="15888" spans="11:12">
      <c r="K15888" s="435">
        <v>48506</v>
      </c>
      <c r="L15888" t="s">
        <v>214</v>
      </c>
    </row>
    <row r="15889" spans="11:12">
      <c r="K15889" s="435">
        <v>48507</v>
      </c>
      <c r="L15889" t="s">
        <v>214</v>
      </c>
    </row>
    <row r="15890" spans="11:12">
      <c r="K15890" s="435">
        <v>48509</v>
      </c>
      <c r="L15890" t="s">
        <v>214</v>
      </c>
    </row>
    <row r="15891" spans="11:12">
      <c r="K15891" s="435">
        <v>48519</v>
      </c>
      <c r="L15891" t="s">
        <v>214</v>
      </c>
    </row>
    <row r="15892" spans="11:12">
      <c r="K15892" s="435">
        <v>48529</v>
      </c>
      <c r="L15892" t="s">
        <v>214</v>
      </c>
    </row>
    <row r="15893" spans="11:12">
      <c r="K15893" s="435">
        <v>48532</v>
      </c>
      <c r="L15893" t="s">
        <v>214</v>
      </c>
    </row>
    <row r="15894" spans="11:12">
      <c r="K15894" s="435">
        <v>48551</v>
      </c>
      <c r="L15894" t="s">
        <v>214</v>
      </c>
    </row>
    <row r="15895" spans="11:12">
      <c r="K15895" s="435">
        <v>48553</v>
      </c>
      <c r="L15895" t="s">
        <v>214</v>
      </c>
    </row>
    <row r="15896" spans="11:12">
      <c r="K15896" s="435">
        <v>48554</v>
      </c>
      <c r="L15896" t="s">
        <v>214</v>
      </c>
    </row>
    <row r="15897" spans="11:12">
      <c r="K15897" s="435">
        <v>48601</v>
      </c>
      <c r="L15897" t="s">
        <v>214</v>
      </c>
    </row>
    <row r="15898" spans="11:12">
      <c r="K15898" s="435">
        <v>48602</v>
      </c>
      <c r="L15898" t="s">
        <v>214</v>
      </c>
    </row>
    <row r="15899" spans="11:12">
      <c r="K15899" s="435">
        <v>48603</v>
      </c>
      <c r="L15899" t="s">
        <v>214</v>
      </c>
    </row>
    <row r="15900" spans="11:12">
      <c r="K15900" s="435">
        <v>48604</v>
      </c>
      <c r="L15900" t="s">
        <v>214</v>
      </c>
    </row>
    <row r="15901" spans="11:12">
      <c r="K15901" s="435">
        <v>48607</v>
      </c>
      <c r="L15901" t="s">
        <v>214</v>
      </c>
    </row>
    <row r="15902" spans="11:12">
      <c r="K15902" s="435">
        <v>48609</v>
      </c>
      <c r="L15902" t="s">
        <v>214</v>
      </c>
    </row>
    <row r="15903" spans="11:12">
      <c r="K15903" s="435">
        <v>48610</v>
      </c>
      <c r="L15903" t="s">
        <v>214</v>
      </c>
    </row>
    <row r="15904" spans="11:12">
      <c r="K15904" s="435">
        <v>48611</v>
      </c>
      <c r="L15904" t="s">
        <v>214</v>
      </c>
    </row>
    <row r="15905" spans="11:12">
      <c r="K15905" s="435">
        <v>48612</v>
      </c>
      <c r="L15905" t="s">
        <v>214</v>
      </c>
    </row>
    <row r="15906" spans="11:12">
      <c r="K15906" s="435">
        <v>48613</v>
      </c>
      <c r="L15906" t="s">
        <v>214</v>
      </c>
    </row>
    <row r="15907" spans="11:12">
      <c r="K15907" s="435">
        <v>48614</v>
      </c>
      <c r="L15907" t="s">
        <v>214</v>
      </c>
    </row>
    <row r="15908" spans="11:12">
      <c r="K15908" s="435">
        <v>48615</v>
      </c>
      <c r="L15908" t="s">
        <v>214</v>
      </c>
    </row>
    <row r="15909" spans="11:12">
      <c r="K15909" s="435">
        <v>48616</v>
      </c>
      <c r="L15909" t="s">
        <v>214</v>
      </c>
    </row>
    <row r="15910" spans="11:12">
      <c r="K15910" s="435">
        <v>48617</v>
      </c>
      <c r="L15910" t="s">
        <v>219</v>
      </c>
    </row>
    <row r="15911" spans="11:12">
      <c r="K15911" s="435">
        <v>48618</v>
      </c>
      <c r="L15911" t="s">
        <v>214</v>
      </c>
    </row>
    <row r="15912" spans="11:12">
      <c r="K15912" s="435">
        <v>48619</v>
      </c>
      <c r="L15912" t="s">
        <v>219</v>
      </c>
    </row>
    <row r="15913" spans="11:12">
      <c r="K15913" s="435">
        <v>48621</v>
      </c>
      <c r="L15913" t="s">
        <v>219</v>
      </c>
    </row>
    <row r="15914" spans="11:12">
      <c r="K15914" s="435">
        <v>48622</v>
      </c>
      <c r="L15914" t="s">
        <v>219</v>
      </c>
    </row>
    <row r="15915" spans="11:12">
      <c r="K15915" s="435">
        <v>48623</v>
      </c>
      <c r="L15915" t="s">
        <v>214</v>
      </c>
    </row>
    <row r="15916" spans="11:12">
      <c r="K15916" s="435">
        <v>48624</v>
      </c>
      <c r="L15916" t="s">
        <v>219</v>
      </c>
    </row>
    <row r="15917" spans="11:12">
      <c r="K15917" s="435">
        <v>48625</v>
      </c>
      <c r="L15917" t="s">
        <v>219</v>
      </c>
    </row>
    <row r="15918" spans="11:12">
      <c r="K15918" s="435">
        <v>48626</v>
      </c>
      <c r="L15918" t="s">
        <v>214</v>
      </c>
    </row>
    <row r="15919" spans="11:12">
      <c r="K15919" s="435">
        <v>48627</v>
      </c>
      <c r="L15919" t="s">
        <v>219</v>
      </c>
    </row>
    <row r="15920" spans="11:12">
      <c r="K15920" s="435">
        <v>48628</v>
      </c>
      <c r="L15920" t="s">
        <v>214</v>
      </c>
    </row>
    <row r="15921" spans="11:12">
      <c r="K15921" s="435">
        <v>48629</v>
      </c>
      <c r="L15921" t="s">
        <v>219</v>
      </c>
    </row>
    <row r="15922" spans="11:12">
      <c r="K15922" s="435">
        <v>48630</v>
      </c>
      <c r="L15922" t="s">
        <v>219</v>
      </c>
    </row>
    <row r="15923" spans="11:12">
      <c r="K15923" s="435">
        <v>48631</v>
      </c>
      <c r="L15923" t="s">
        <v>214</v>
      </c>
    </row>
    <row r="15924" spans="11:12">
      <c r="K15924" s="435">
        <v>48632</v>
      </c>
      <c r="L15924" t="s">
        <v>219</v>
      </c>
    </row>
    <row r="15925" spans="11:12">
      <c r="K15925" s="435">
        <v>48633</v>
      </c>
      <c r="L15925" t="s">
        <v>219</v>
      </c>
    </row>
    <row r="15926" spans="11:12">
      <c r="K15926" s="435">
        <v>48634</v>
      </c>
      <c r="L15926" t="s">
        <v>214</v>
      </c>
    </row>
    <row r="15927" spans="11:12">
      <c r="K15927" s="435">
        <v>48635</v>
      </c>
      <c r="L15927" t="s">
        <v>219</v>
      </c>
    </row>
    <row r="15928" spans="11:12">
      <c r="K15928" s="435">
        <v>48636</v>
      </c>
      <c r="L15928" t="s">
        <v>219</v>
      </c>
    </row>
    <row r="15929" spans="11:12">
      <c r="K15929" s="435">
        <v>48637</v>
      </c>
      <c r="L15929" t="s">
        <v>214</v>
      </c>
    </row>
    <row r="15930" spans="11:12">
      <c r="K15930" s="435">
        <v>48638</v>
      </c>
      <c r="L15930" t="s">
        <v>214</v>
      </c>
    </row>
    <row r="15931" spans="11:12">
      <c r="K15931" s="435">
        <v>48640</v>
      </c>
      <c r="L15931" t="s">
        <v>214</v>
      </c>
    </row>
    <row r="15932" spans="11:12">
      <c r="K15932" s="435">
        <v>48642</v>
      </c>
      <c r="L15932" t="s">
        <v>214</v>
      </c>
    </row>
    <row r="15933" spans="11:12">
      <c r="K15933" s="435">
        <v>48647</v>
      </c>
      <c r="L15933" t="s">
        <v>219</v>
      </c>
    </row>
    <row r="15934" spans="11:12">
      <c r="K15934" s="435">
        <v>48649</v>
      </c>
      <c r="L15934" t="s">
        <v>214</v>
      </c>
    </row>
    <row r="15935" spans="11:12">
      <c r="K15935" s="435">
        <v>48650</v>
      </c>
      <c r="L15935" t="s">
        <v>214</v>
      </c>
    </row>
    <row r="15936" spans="11:12">
      <c r="K15936" s="435">
        <v>48651</v>
      </c>
      <c r="L15936" t="s">
        <v>219</v>
      </c>
    </row>
    <row r="15937" spans="11:12">
      <c r="K15937" s="435">
        <v>48652</v>
      </c>
      <c r="L15937" t="s">
        <v>214</v>
      </c>
    </row>
    <row r="15938" spans="11:12">
      <c r="K15938" s="435">
        <v>48653</v>
      </c>
      <c r="L15938" t="s">
        <v>219</v>
      </c>
    </row>
    <row r="15939" spans="11:12">
      <c r="K15939" s="435">
        <v>48654</v>
      </c>
      <c r="L15939" t="s">
        <v>219</v>
      </c>
    </row>
    <row r="15940" spans="11:12">
      <c r="K15940" s="435">
        <v>48655</v>
      </c>
      <c r="L15940" t="s">
        <v>214</v>
      </c>
    </row>
    <row r="15941" spans="11:12">
      <c r="K15941" s="435">
        <v>48656</v>
      </c>
      <c r="L15941" t="s">
        <v>219</v>
      </c>
    </row>
    <row r="15942" spans="11:12">
      <c r="K15942" s="435">
        <v>48657</v>
      </c>
      <c r="L15942" t="s">
        <v>214</v>
      </c>
    </row>
    <row r="15943" spans="11:12">
      <c r="K15943" s="435">
        <v>48658</v>
      </c>
      <c r="L15943" t="s">
        <v>219</v>
      </c>
    </row>
    <row r="15944" spans="11:12">
      <c r="K15944" s="435">
        <v>48659</v>
      </c>
      <c r="L15944" t="s">
        <v>214</v>
      </c>
    </row>
    <row r="15945" spans="11:12">
      <c r="K15945" s="435">
        <v>48661</v>
      </c>
      <c r="L15945" t="s">
        <v>219</v>
      </c>
    </row>
    <row r="15946" spans="11:12">
      <c r="K15946" s="435">
        <v>48662</v>
      </c>
      <c r="L15946" t="s">
        <v>214</v>
      </c>
    </row>
    <row r="15947" spans="11:12">
      <c r="K15947" s="435">
        <v>48667</v>
      </c>
      <c r="L15947" t="s">
        <v>214</v>
      </c>
    </row>
    <row r="15948" spans="11:12">
      <c r="K15948" s="435">
        <v>48701</v>
      </c>
      <c r="L15948" t="s">
        <v>214</v>
      </c>
    </row>
    <row r="15949" spans="11:12">
      <c r="K15949" s="435">
        <v>48703</v>
      </c>
      <c r="L15949" t="s">
        <v>219</v>
      </c>
    </row>
    <row r="15950" spans="11:12">
      <c r="K15950" s="435">
        <v>48705</v>
      </c>
      <c r="L15950" t="s">
        <v>219</v>
      </c>
    </row>
    <row r="15951" spans="11:12">
      <c r="K15951" s="435">
        <v>48706</v>
      </c>
      <c r="L15951" t="s">
        <v>214</v>
      </c>
    </row>
    <row r="15952" spans="11:12">
      <c r="K15952" s="435">
        <v>48708</v>
      </c>
      <c r="L15952" t="s">
        <v>214</v>
      </c>
    </row>
    <row r="15953" spans="11:12">
      <c r="K15953" s="435">
        <v>48710</v>
      </c>
      <c r="L15953" t="s">
        <v>214</v>
      </c>
    </row>
    <row r="15954" spans="11:12">
      <c r="K15954" s="435">
        <v>48720</v>
      </c>
      <c r="L15954" t="s">
        <v>219</v>
      </c>
    </row>
    <row r="15955" spans="11:12">
      <c r="K15955" s="435">
        <v>48721</v>
      </c>
      <c r="L15955" t="s">
        <v>219</v>
      </c>
    </row>
    <row r="15956" spans="11:12">
      <c r="K15956" s="435">
        <v>48722</v>
      </c>
      <c r="L15956" t="s">
        <v>214</v>
      </c>
    </row>
    <row r="15957" spans="11:12">
      <c r="K15957" s="435">
        <v>48723</v>
      </c>
      <c r="L15957" t="s">
        <v>214</v>
      </c>
    </row>
    <row r="15958" spans="11:12">
      <c r="K15958" s="435">
        <v>48724</v>
      </c>
      <c r="L15958" t="s">
        <v>214</v>
      </c>
    </row>
    <row r="15959" spans="11:12">
      <c r="K15959" s="435">
        <v>48725</v>
      </c>
      <c r="L15959" t="s">
        <v>219</v>
      </c>
    </row>
    <row r="15960" spans="11:12">
      <c r="K15960" s="435">
        <v>48726</v>
      </c>
      <c r="L15960" t="s">
        <v>214</v>
      </c>
    </row>
    <row r="15961" spans="11:12">
      <c r="K15961" s="435">
        <v>48727</v>
      </c>
      <c r="L15961" t="s">
        <v>214</v>
      </c>
    </row>
    <row r="15962" spans="11:12">
      <c r="K15962" s="435">
        <v>48728</v>
      </c>
      <c r="L15962" t="s">
        <v>219</v>
      </c>
    </row>
    <row r="15963" spans="11:12">
      <c r="K15963" s="435">
        <v>48729</v>
      </c>
      <c r="L15963" t="s">
        <v>214</v>
      </c>
    </row>
    <row r="15964" spans="11:12">
      <c r="K15964" s="435">
        <v>48730</v>
      </c>
      <c r="L15964" t="s">
        <v>219</v>
      </c>
    </row>
    <row r="15965" spans="11:12">
      <c r="K15965" s="435">
        <v>48731</v>
      </c>
      <c r="L15965" t="s">
        <v>219</v>
      </c>
    </row>
    <row r="15966" spans="11:12">
      <c r="K15966" s="435">
        <v>48732</v>
      </c>
      <c r="L15966" t="s">
        <v>214</v>
      </c>
    </row>
    <row r="15967" spans="11:12">
      <c r="K15967" s="435">
        <v>48733</v>
      </c>
      <c r="L15967" t="s">
        <v>214</v>
      </c>
    </row>
    <row r="15968" spans="11:12">
      <c r="K15968" s="435">
        <v>48734</v>
      </c>
      <c r="L15968" t="s">
        <v>214</v>
      </c>
    </row>
    <row r="15969" spans="11:12">
      <c r="K15969" s="435">
        <v>48735</v>
      </c>
      <c r="L15969" t="s">
        <v>219</v>
      </c>
    </row>
    <row r="15970" spans="11:12">
      <c r="K15970" s="435">
        <v>48737</v>
      </c>
      <c r="L15970" t="s">
        <v>219</v>
      </c>
    </row>
    <row r="15971" spans="11:12">
      <c r="K15971" s="435">
        <v>48738</v>
      </c>
      <c r="L15971" t="s">
        <v>219</v>
      </c>
    </row>
    <row r="15972" spans="11:12">
      <c r="K15972" s="435">
        <v>48739</v>
      </c>
      <c r="L15972" t="s">
        <v>219</v>
      </c>
    </row>
    <row r="15973" spans="11:12">
      <c r="K15973" s="435">
        <v>48740</v>
      </c>
      <c r="L15973" t="s">
        <v>219</v>
      </c>
    </row>
    <row r="15974" spans="11:12">
      <c r="K15974" s="435">
        <v>48741</v>
      </c>
      <c r="L15974" t="s">
        <v>214</v>
      </c>
    </row>
    <row r="15975" spans="11:12">
      <c r="K15975" s="435">
        <v>48742</v>
      </c>
      <c r="L15975" t="s">
        <v>219</v>
      </c>
    </row>
    <row r="15976" spans="11:12">
      <c r="K15976" s="435">
        <v>48743</v>
      </c>
      <c r="L15976" t="s">
        <v>219</v>
      </c>
    </row>
    <row r="15977" spans="11:12">
      <c r="K15977" s="435">
        <v>48744</v>
      </c>
      <c r="L15977" t="s">
        <v>214</v>
      </c>
    </row>
    <row r="15978" spans="11:12">
      <c r="K15978" s="435">
        <v>48745</v>
      </c>
      <c r="L15978" t="s">
        <v>219</v>
      </c>
    </row>
    <row r="15979" spans="11:12">
      <c r="K15979" s="435">
        <v>48746</v>
      </c>
      <c r="L15979" t="s">
        <v>214</v>
      </c>
    </row>
    <row r="15980" spans="11:12">
      <c r="K15980" s="435">
        <v>48747</v>
      </c>
      <c r="L15980" t="s">
        <v>214</v>
      </c>
    </row>
    <row r="15981" spans="11:12">
      <c r="K15981" s="435">
        <v>48748</v>
      </c>
      <c r="L15981" t="s">
        <v>219</v>
      </c>
    </row>
    <row r="15982" spans="11:12">
      <c r="K15982" s="435">
        <v>48749</v>
      </c>
      <c r="L15982" t="s">
        <v>214</v>
      </c>
    </row>
    <row r="15983" spans="11:12">
      <c r="K15983" s="435">
        <v>48750</v>
      </c>
      <c r="L15983" t="s">
        <v>219</v>
      </c>
    </row>
    <row r="15984" spans="11:12">
      <c r="K15984" s="435">
        <v>48754</v>
      </c>
      <c r="L15984" t="s">
        <v>219</v>
      </c>
    </row>
    <row r="15985" spans="11:12">
      <c r="K15985" s="435">
        <v>48755</v>
      </c>
      <c r="L15985" t="s">
        <v>214</v>
      </c>
    </row>
    <row r="15986" spans="11:12">
      <c r="K15986" s="435">
        <v>48756</v>
      </c>
      <c r="L15986" t="s">
        <v>219</v>
      </c>
    </row>
    <row r="15987" spans="11:12">
      <c r="K15987" s="435">
        <v>48757</v>
      </c>
      <c r="L15987" t="s">
        <v>214</v>
      </c>
    </row>
    <row r="15988" spans="11:12">
      <c r="K15988" s="435">
        <v>48759</v>
      </c>
      <c r="L15988" t="s">
        <v>214</v>
      </c>
    </row>
    <row r="15989" spans="11:12">
      <c r="K15989" s="435">
        <v>48760</v>
      </c>
      <c r="L15989" t="s">
        <v>214</v>
      </c>
    </row>
    <row r="15990" spans="11:12">
      <c r="K15990" s="435">
        <v>48761</v>
      </c>
      <c r="L15990" t="s">
        <v>219</v>
      </c>
    </row>
    <row r="15991" spans="11:12">
      <c r="K15991" s="435">
        <v>48762</v>
      </c>
      <c r="L15991" t="s">
        <v>219</v>
      </c>
    </row>
    <row r="15992" spans="11:12">
      <c r="K15992" s="435">
        <v>48763</v>
      </c>
      <c r="L15992" t="s">
        <v>219</v>
      </c>
    </row>
    <row r="15993" spans="11:12">
      <c r="K15993" s="435">
        <v>48765</v>
      </c>
      <c r="L15993" t="s">
        <v>219</v>
      </c>
    </row>
    <row r="15994" spans="11:12">
      <c r="K15994" s="435">
        <v>48766</v>
      </c>
      <c r="L15994" t="s">
        <v>219</v>
      </c>
    </row>
    <row r="15995" spans="11:12">
      <c r="K15995" s="435">
        <v>48767</v>
      </c>
      <c r="L15995" t="s">
        <v>214</v>
      </c>
    </row>
    <row r="15996" spans="11:12">
      <c r="K15996" s="435">
        <v>48768</v>
      </c>
      <c r="L15996" t="s">
        <v>214</v>
      </c>
    </row>
    <row r="15997" spans="11:12">
      <c r="K15997" s="435">
        <v>48770</v>
      </c>
      <c r="L15997" t="s">
        <v>219</v>
      </c>
    </row>
    <row r="15998" spans="11:12">
      <c r="K15998" s="435">
        <v>48801</v>
      </c>
      <c r="L15998" t="s">
        <v>214</v>
      </c>
    </row>
    <row r="15999" spans="11:12">
      <c r="K15999" s="435">
        <v>48806</v>
      </c>
      <c r="L15999" t="s">
        <v>214</v>
      </c>
    </row>
    <row r="16000" spans="11:12">
      <c r="K16000" s="435">
        <v>48807</v>
      </c>
      <c r="L16000" t="s">
        <v>214</v>
      </c>
    </row>
    <row r="16001" spans="11:12">
      <c r="K16001" s="435">
        <v>48808</v>
      </c>
      <c r="L16001" t="s">
        <v>214</v>
      </c>
    </row>
    <row r="16002" spans="11:12">
      <c r="K16002" s="435">
        <v>48809</v>
      </c>
      <c r="L16002" t="s">
        <v>214</v>
      </c>
    </row>
    <row r="16003" spans="11:12">
      <c r="K16003" s="435">
        <v>48811</v>
      </c>
      <c r="L16003" t="s">
        <v>214</v>
      </c>
    </row>
    <row r="16004" spans="11:12">
      <c r="K16004" s="435">
        <v>48813</v>
      </c>
      <c r="L16004" t="s">
        <v>214</v>
      </c>
    </row>
    <row r="16005" spans="11:12">
      <c r="K16005" s="435">
        <v>48815</v>
      </c>
      <c r="L16005" t="s">
        <v>214</v>
      </c>
    </row>
    <row r="16006" spans="11:12">
      <c r="K16006" s="435">
        <v>48816</v>
      </c>
      <c r="L16006" t="s">
        <v>214</v>
      </c>
    </row>
    <row r="16007" spans="11:12">
      <c r="K16007" s="435">
        <v>48817</v>
      </c>
      <c r="L16007" t="s">
        <v>214</v>
      </c>
    </row>
    <row r="16008" spans="11:12">
      <c r="K16008" s="435">
        <v>48818</v>
      </c>
      <c r="L16008" t="s">
        <v>214</v>
      </c>
    </row>
    <row r="16009" spans="11:12">
      <c r="K16009" s="435">
        <v>48819</v>
      </c>
      <c r="L16009" t="s">
        <v>214</v>
      </c>
    </row>
    <row r="16010" spans="11:12">
      <c r="K16010" s="435">
        <v>48820</v>
      </c>
      <c r="L16010" t="s">
        <v>214</v>
      </c>
    </row>
    <row r="16011" spans="11:12">
      <c r="K16011" s="435">
        <v>48821</v>
      </c>
      <c r="L16011" t="s">
        <v>214</v>
      </c>
    </row>
    <row r="16012" spans="11:12">
      <c r="K16012" s="435">
        <v>48822</v>
      </c>
      <c r="L16012" t="s">
        <v>214</v>
      </c>
    </row>
    <row r="16013" spans="11:12">
      <c r="K16013" s="435">
        <v>48823</v>
      </c>
      <c r="L16013" t="s">
        <v>214</v>
      </c>
    </row>
    <row r="16014" spans="11:12">
      <c r="K16014" s="435">
        <v>48825</v>
      </c>
      <c r="L16014" t="s">
        <v>214</v>
      </c>
    </row>
    <row r="16015" spans="11:12">
      <c r="K16015" s="435">
        <v>48827</v>
      </c>
      <c r="L16015" t="s">
        <v>214</v>
      </c>
    </row>
    <row r="16016" spans="11:12">
      <c r="K16016" s="435">
        <v>48829</v>
      </c>
      <c r="L16016" t="s">
        <v>214</v>
      </c>
    </row>
    <row r="16017" spans="11:12">
      <c r="K16017" s="435">
        <v>48831</v>
      </c>
      <c r="L16017" t="s">
        <v>214</v>
      </c>
    </row>
    <row r="16018" spans="11:12">
      <c r="K16018" s="435">
        <v>48832</v>
      </c>
      <c r="L16018" t="s">
        <v>214</v>
      </c>
    </row>
    <row r="16019" spans="11:12">
      <c r="K16019" s="435">
        <v>48834</v>
      </c>
      <c r="L16019" t="s">
        <v>214</v>
      </c>
    </row>
    <row r="16020" spans="11:12">
      <c r="K16020" s="435">
        <v>48835</v>
      </c>
      <c r="L16020" t="s">
        <v>214</v>
      </c>
    </row>
    <row r="16021" spans="11:12">
      <c r="K16021" s="435">
        <v>48836</v>
      </c>
      <c r="L16021" t="s">
        <v>214</v>
      </c>
    </row>
    <row r="16022" spans="11:12">
      <c r="K16022" s="435">
        <v>48837</v>
      </c>
      <c r="L16022" t="s">
        <v>214</v>
      </c>
    </row>
    <row r="16023" spans="11:12">
      <c r="K16023" s="435">
        <v>48838</v>
      </c>
      <c r="L16023" t="s">
        <v>214</v>
      </c>
    </row>
    <row r="16024" spans="11:12">
      <c r="K16024" s="435">
        <v>48840</v>
      </c>
      <c r="L16024" t="s">
        <v>214</v>
      </c>
    </row>
    <row r="16025" spans="11:12">
      <c r="K16025" s="435">
        <v>48841</v>
      </c>
      <c r="L16025" t="s">
        <v>214</v>
      </c>
    </row>
    <row r="16026" spans="11:12">
      <c r="K16026" s="435">
        <v>48842</v>
      </c>
      <c r="L16026" t="s">
        <v>214</v>
      </c>
    </row>
    <row r="16027" spans="11:12">
      <c r="K16027" s="435">
        <v>48843</v>
      </c>
      <c r="L16027" t="s">
        <v>214</v>
      </c>
    </row>
    <row r="16028" spans="11:12">
      <c r="K16028" s="435">
        <v>48845</v>
      </c>
      <c r="L16028" t="s">
        <v>214</v>
      </c>
    </row>
    <row r="16029" spans="11:12">
      <c r="K16029" s="435">
        <v>48846</v>
      </c>
      <c r="L16029" t="s">
        <v>214</v>
      </c>
    </row>
    <row r="16030" spans="11:12">
      <c r="K16030" s="435">
        <v>48847</v>
      </c>
      <c r="L16030" t="s">
        <v>214</v>
      </c>
    </row>
    <row r="16031" spans="11:12">
      <c r="K16031" s="435">
        <v>48848</v>
      </c>
      <c r="L16031" t="s">
        <v>214</v>
      </c>
    </row>
    <row r="16032" spans="11:12">
      <c r="K16032" s="435">
        <v>48849</v>
      </c>
      <c r="L16032" t="s">
        <v>214</v>
      </c>
    </row>
    <row r="16033" spans="11:12">
      <c r="K16033" s="435">
        <v>48850</v>
      </c>
      <c r="L16033" t="s">
        <v>214</v>
      </c>
    </row>
    <row r="16034" spans="11:12">
      <c r="K16034" s="435">
        <v>48851</v>
      </c>
      <c r="L16034" t="s">
        <v>214</v>
      </c>
    </row>
    <row r="16035" spans="11:12">
      <c r="K16035" s="435">
        <v>48852</v>
      </c>
      <c r="L16035" t="s">
        <v>214</v>
      </c>
    </row>
    <row r="16036" spans="11:12">
      <c r="K16036" s="435">
        <v>48853</v>
      </c>
      <c r="L16036" t="s">
        <v>214</v>
      </c>
    </row>
    <row r="16037" spans="11:12">
      <c r="K16037" s="435">
        <v>48854</v>
      </c>
      <c r="L16037" t="s">
        <v>214</v>
      </c>
    </row>
    <row r="16038" spans="11:12">
      <c r="K16038" s="435">
        <v>48855</v>
      </c>
      <c r="L16038" t="s">
        <v>214</v>
      </c>
    </row>
    <row r="16039" spans="11:12">
      <c r="K16039" s="435">
        <v>48856</v>
      </c>
      <c r="L16039" t="s">
        <v>214</v>
      </c>
    </row>
    <row r="16040" spans="11:12">
      <c r="K16040" s="435">
        <v>48857</v>
      </c>
      <c r="L16040" t="s">
        <v>214</v>
      </c>
    </row>
    <row r="16041" spans="11:12">
      <c r="K16041" s="435">
        <v>48858</v>
      </c>
      <c r="L16041" t="s">
        <v>214</v>
      </c>
    </row>
    <row r="16042" spans="11:12">
      <c r="K16042" s="435">
        <v>48860</v>
      </c>
      <c r="L16042" t="s">
        <v>214</v>
      </c>
    </row>
    <row r="16043" spans="11:12">
      <c r="K16043" s="435">
        <v>48861</v>
      </c>
      <c r="L16043" t="s">
        <v>214</v>
      </c>
    </row>
    <row r="16044" spans="11:12">
      <c r="K16044" s="435">
        <v>48864</v>
      </c>
      <c r="L16044" t="s">
        <v>214</v>
      </c>
    </row>
    <row r="16045" spans="11:12">
      <c r="K16045" s="435">
        <v>48865</v>
      </c>
      <c r="L16045" t="s">
        <v>214</v>
      </c>
    </row>
    <row r="16046" spans="11:12">
      <c r="K16046" s="435">
        <v>48866</v>
      </c>
      <c r="L16046" t="s">
        <v>214</v>
      </c>
    </row>
    <row r="16047" spans="11:12">
      <c r="K16047" s="435">
        <v>48867</v>
      </c>
      <c r="L16047" t="s">
        <v>214</v>
      </c>
    </row>
    <row r="16048" spans="11:12">
      <c r="K16048" s="435">
        <v>48870</v>
      </c>
      <c r="L16048" t="s">
        <v>214</v>
      </c>
    </row>
    <row r="16049" spans="11:12">
      <c r="K16049" s="435">
        <v>48871</v>
      </c>
      <c r="L16049" t="s">
        <v>214</v>
      </c>
    </row>
    <row r="16050" spans="11:12">
      <c r="K16050" s="435">
        <v>48872</v>
      </c>
      <c r="L16050" t="s">
        <v>214</v>
      </c>
    </row>
    <row r="16051" spans="11:12">
      <c r="K16051" s="435">
        <v>48873</v>
      </c>
      <c r="L16051" t="s">
        <v>214</v>
      </c>
    </row>
    <row r="16052" spans="11:12">
      <c r="K16052" s="435">
        <v>48874</v>
      </c>
      <c r="L16052" t="s">
        <v>214</v>
      </c>
    </row>
    <row r="16053" spans="11:12">
      <c r="K16053" s="435">
        <v>48875</v>
      </c>
      <c r="L16053" t="s">
        <v>214</v>
      </c>
    </row>
    <row r="16054" spans="11:12">
      <c r="K16054" s="435">
        <v>48876</v>
      </c>
      <c r="L16054" t="s">
        <v>214</v>
      </c>
    </row>
    <row r="16055" spans="11:12">
      <c r="K16055" s="435">
        <v>48877</v>
      </c>
      <c r="L16055" t="s">
        <v>214</v>
      </c>
    </row>
    <row r="16056" spans="11:12">
      <c r="K16056" s="435">
        <v>48878</v>
      </c>
      <c r="L16056" t="s">
        <v>214</v>
      </c>
    </row>
    <row r="16057" spans="11:12">
      <c r="K16057" s="435">
        <v>48879</v>
      </c>
      <c r="L16057" t="s">
        <v>214</v>
      </c>
    </row>
    <row r="16058" spans="11:12">
      <c r="K16058" s="435">
        <v>48880</v>
      </c>
      <c r="L16058" t="s">
        <v>214</v>
      </c>
    </row>
    <row r="16059" spans="11:12">
      <c r="K16059" s="435">
        <v>48881</v>
      </c>
      <c r="L16059" t="s">
        <v>214</v>
      </c>
    </row>
    <row r="16060" spans="11:12">
      <c r="K16060" s="435">
        <v>48883</v>
      </c>
      <c r="L16060" t="s">
        <v>214</v>
      </c>
    </row>
    <row r="16061" spans="11:12">
      <c r="K16061" s="435">
        <v>48884</v>
      </c>
      <c r="L16061" t="s">
        <v>214</v>
      </c>
    </row>
    <row r="16062" spans="11:12">
      <c r="K16062" s="435">
        <v>48885</v>
      </c>
      <c r="L16062" t="s">
        <v>214</v>
      </c>
    </row>
    <row r="16063" spans="11:12">
      <c r="K16063" s="435">
        <v>48886</v>
      </c>
      <c r="L16063" t="s">
        <v>214</v>
      </c>
    </row>
    <row r="16064" spans="11:12">
      <c r="K16064" s="435">
        <v>48888</v>
      </c>
      <c r="L16064" t="s">
        <v>214</v>
      </c>
    </row>
    <row r="16065" spans="11:12">
      <c r="K16065" s="435">
        <v>48889</v>
      </c>
      <c r="L16065" t="s">
        <v>214</v>
      </c>
    </row>
    <row r="16066" spans="11:12">
      <c r="K16066" s="435">
        <v>48890</v>
      </c>
      <c r="L16066" t="s">
        <v>214</v>
      </c>
    </row>
    <row r="16067" spans="11:12">
      <c r="K16067" s="435">
        <v>48891</v>
      </c>
      <c r="L16067" t="s">
        <v>214</v>
      </c>
    </row>
    <row r="16068" spans="11:12">
      <c r="K16068" s="435">
        <v>48892</v>
      </c>
      <c r="L16068" t="s">
        <v>214</v>
      </c>
    </row>
    <row r="16069" spans="11:12">
      <c r="K16069" s="435">
        <v>48893</v>
      </c>
      <c r="L16069" t="s">
        <v>219</v>
      </c>
    </row>
    <row r="16070" spans="11:12">
      <c r="K16070" s="435">
        <v>48894</v>
      </c>
      <c r="L16070" t="s">
        <v>214</v>
      </c>
    </row>
    <row r="16071" spans="11:12">
      <c r="K16071" s="435">
        <v>48895</v>
      </c>
      <c r="L16071" t="s">
        <v>214</v>
      </c>
    </row>
    <row r="16072" spans="11:12">
      <c r="K16072" s="435">
        <v>48896</v>
      </c>
      <c r="L16072" t="s">
        <v>214</v>
      </c>
    </row>
    <row r="16073" spans="11:12">
      <c r="K16073" s="435">
        <v>48897</v>
      </c>
      <c r="L16073" t="s">
        <v>214</v>
      </c>
    </row>
    <row r="16074" spans="11:12">
      <c r="K16074" s="435">
        <v>48906</v>
      </c>
      <c r="L16074" t="s">
        <v>214</v>
      </c>
    </row>
    <row r="16075" spans="11:12">
      <c r="K16075" s="435">
        <v>48910</v>
      </c>
      <c r="L16075" t="s">
        <v>214</v>
      </c>
    </row>
    <row r="16076" spans="11:12">
      <c r="K16076" s="435">
        <v>48911</v>
      </c>
      <c r="L16076" t="s">
        <v>214</v>
      </c>
    </row>
    <row r="16077" spans="11:12">
      <c r="K16077" s="435">
        <v>48912</v>
      </c>
      <c r="L16077" t="s">
        <v>214</v>
      </c>
    </row>
    <row r="16078" spans="11:12">
      <c r="K16078" s="435">
        <v>48915</v>
      </c>
      <c r="L16078" t="s">
        <v>214</v>
      </c>
    </row>
    <row r="16079" spans="11:12">
      <c r="K16079" s="435">
        <v>48917</v>
      </c>
      <c r="L16079" t="s">
        <v>214</v>
      </c>
    </row>
    <row r="16080" spans="11:12">
      <c r="K16080" s="435">
        <v>48921</v>
      </c>
      <c r="L16080" t="s">
        <v>214</v>
      </c>
    </row>
    <row r="16081" spans="11:12">
      <c r="K16081" s="435">
        <v>48933</v>
      </c>
      <c r="L16081" t="s">
        <v>214</v>
      </c>
    </row>
    <row r="16082" spans="11:12">
      <c r="K16082" s="435">
        <v>49001</v>
      </c>
      <c r="L16082" t="s">
        <v>214</v>
      </c>
    </row>
    <row r="16083" spans="11:12">
      <c r="K16083" s="435">
        <v>49002</v>
      </c>
      <c r="L16083" t="s">
        <v>214</v>
      </c>
    </row>
    <row r="16084" spans="11:12">
      <c r="K16084" s="435">
        <v>49004</v>
      </c>
      <c r="L16084" t="s">
        <v>214</v>
      </c>
    </row>
    <row r="16085" spans="11:12">
      <c r="K16085" s="435">
        <v>49006</v>
      </c>
      <c r="L16085" t="s">
        <v>214</v>
      </c>
    </row>
    <row r="16086" spans="11:12">
      <c r="K16086" s="435">
        <v>49007</v>
      </c>
      <c r="L16086" t="s">
        <v>214</v>
      </c>
    </row>
    <row r="16087" spans="11:12">
      <c r="K16087" s="435">
        <v>49008</v>
      </c>
      <c r="L16087" t="s">
        <v>214</v>
      </c>
    </row>
    <row r="16088" spans="11:12">
      <c r="K16088" s="435">
        <v>49009</v>
      </c>
      <c r="L16088" t="s">
        <v>214</v>
      </c>
    </row>
    <row r="16089" spans="11:12">
      <c r="K16089" s="435">
        <v>49010</v>
      </c>
      <c r="L16089" t="s">
        <v>214</v>
      </c>
    </row>
    <row r="16090" spans="11:12">
      <c r="K16090" s="435">
        <v>49011</v>
      </c>
      <c r="L16090" t="s">
        <v>214</v>
      </c>
    </row>
    <row r="16091" spans="11:12">
      <c r="K16091" s="435">
        <v>49012</v>
      </c>
      <c r="L16091" t="s">
        <v>214</v>
      </c>
    </row>
    <row r="16092" spans="11:12">
      <c r="K16092" s="435">
        <v>49013</v>
      </c>
      <c r="L16092" t="s">
        <v>214</v>
      </c>
    </row>
    <row r="16093" spans="11:12">
      <c r="K16093" s="435">
        <v>49014</v>
      </c>
      <c r="L16093" t="s">
        <v>214</v>
      </c>
    </row>
    <row r="16094" spans="11:12">
      <c r="K16094" s="435">
        <v>49015</v>
      </c>
      <c r="L16094" t="s">
        <v>214</v>
      </c>
    </row>
    <row r="16095" spans="11:12">
      <c r="K16095" s="435">
        <v>49017</v>
      </c>
      <c r="L16095" t="s">
        <v>214</v>
      </c>
    </row>
    <row r="16096" spans="11:12">
      <c r="K16096" s="435">
        <v>49021</v>
      </c>
      <c r="L16096" t="s">
        <v>214</v>
      </c>
    </row>
    <row r="16097" spans="11:12">
      <c r="K16097" s="435">
        <v>49022</v>
      </c>
      <c r="L16097" t="s">
        <v>214</v>
      </c>
    </row>
    <row r="16098" spans="11:12">
      <c r="K16098" s="435">
        <v>49024</v>
      </c>
      <c r="L16098" t="s">
        <v>214</v>
      </c>
    </row>
    <row r="16099" spans="11:12">
      <c r="K16099" s="435">
        <v>49026</v>
      </c>
      <c r="L16099" t="s">
        <v>214</v>
      </c>
    </row>
    <row r="16100" spans="11:12">
      <c r="K16100" s="435">
        <v>49027</v>
      </c>
      <c r="L16100" t="s">
        <v>214</v>
      </c>
    </row>
    <row r="16101" spans="11:12">
      <c r="K16101" s="435">
        <v>49028</v>
      </c>
      <c r="L16101" t="s">
        <v>214</v>
      </c>
    </row>
    <row r="16102" spans="11:12">
      <c r="K16102" s="435">
        <v>49029</v>
      </c>
      <c r="L16102" t="s">
        <v>214</v>
      </c>
    </row>
    <row r="16103" spans="11:12">
      <c r="K16103" s="435">
        <v>49030</v>
      </c>
      <c r="L16103" t="s">
        <v>214</v>
      </c>
    </row>
    <row r="16104" spans="11:12">
      <c r="K16104" s="435">
        <v>49031</v>
      </c>
      <c r="L16104" t="s">
        <v>214</v>
      </c>
    </row>
    <row r="16105" spans="11:12">
      <c r="K16105" s="435">
        <v>49032</v>
      </c>
      <c r="L16105" t="s">
        <v>214</v>
      </c>
    </row>
    <row r="16106" spans="11:12">
      <c r="K16106" s="435">
        <v>49033</v>
      </c>
      <c r="L16106" t="s">
        <v>214</v>
      </c>
    </row>
    <row r="16107" spans="11:12">
      <c r="K16107" s="435">
        <v>49034</v>
      </c>
      <c r="L16107" t="s">
        <v>214</v>
      </c>
    </row>
    <row r="16108" spans="11:12">
      <c r="K16108" s="435">
        <v>49036</v>
      </c>
      <c r="L16108" t="s">
        <v>214</v>
      </c>
    </row>
    <row r="16109" spans="11:12">
      <c r="K16109" s="435">
        <v>49037</v>
      </c>
      <c r="L16109" t="s">
        <v>214</v>
      </c>
    </row>
    <row r="16110" spans="11:12">
      <c r="K16110" s="435">
        <v>49038</v>
      </c>
      <c r="L16110" t="s">
        <v>214</v>
      </c>
    </row>
    <row r="16111" spans="11:12">
      <c r="K16111" s="435">
        <v>49040</v>
      </c>
      <c r="L16111" t="s">
        <v>214</v>
      </c>
    </row>
    <row r="16112" spans="11:12">
      <c r="K16112" s="435">
        <v>49042</v>
      </c>
      <c r="L16112" t="s">
        <v>214</v>
      </c>
    </row>
    <row r="16113" spans="11:12">
      <c r="K16113" s="435">
        <v>49043</v>
      </c>
      <c r="L16113" t="s">
        <v>214</v>
      </c>
    </row>
    <row r="16114" spans="11:12">
      <c r="K16114" s="435">
        <v>49045</v>
      </c>
      <c r="L16114" t="s">
        <v>214</v>
      </c>
    </row>
    <row r="16115" spans="11:12">
      <c r="K16115" s="435">
        <v>49046</v>
      </c>
      <c r="L16115" t="s">
        <v>214</v>
      </c>
    </row>
    <row r="16116" spans="11:12">
      <c r="K16116" s="435">
        <v>49047</v>
      </c>
      <c r="L16116" t="s">
        <v>214</v>
      </c>
    </row>
    <row r="16117" spans="11:12">
      <c r="K16117" s="435">
        <v>49048</v>
      </c>
      <c r="L16117" t="s">
        <v>214</v>
      </c>
    </row>
    <row r="16118" spans="11:12">
      <c r="K16118" s="435">
        <v>49050</v>
      </c>
      <c r="L16118" t="s">
        <v>214</v>
      </c>
    </row>
    <row r="16119" spans="11:12">
      <c r="K16119" s="435">
        <v>49051</v>
      </c>
      <c r="L16119" t="s">
        <v>214</v>
      </c>
    </row>
    <row r="16120" spans="11:12">
      <c r="K16120" s="435">
        <v>49052</v>
      </c>
      <c r="L16120" t="s">
        <v>214</v>
      </c>
    </row>
    <row r="16121" spans="11:12">
      <c r="K16121" s="435">
        <v>49053</v>
      </c>
      <c r="L16121" t="s">
        <v>214</v>
      </c>
    </row>
    <row r="16122" spans="11:12">
      <c r="K16122" s="435">
        <v>49055</v>
      </c>
      <c r="L16122" t="s">
        <v>214</v>
      </c>
    </row>
    <row r="16123" spans="11:12">
      <c r="K16123" s="435">
        <v>49056</v>
      </c>
      <c r="L16123" t="s">
        <v>214</v>
      </c>
    </row>
    <row r="16124" spans="11:12">
      <c r="K16124" s="435">
        <v>49057</v>
      </c>
      <c r="L16124" t="s">
        <v>214</v>
      </c>
    </row>
    <row r="16125" spans="11:12">
      <c r="K16125" s="435">
        <v>49058</v>
      </c>
      <c r="L16125" t="s">
        <v>214</v>
      </c>
    </row>
    <row r="16126" spans="11:12">
      <c r="K16126" s="435">
        <v>49060</v>
      </c>
      <c r="L16126" t="s">
        <v>214</v>
      </c>
    </row>
    <row r="16127" spans="11:12">
      <c r="K16127" s="435">
        <v>49061</v>
      </c>
      <c r="L16127" t="s">
        <v>214</v>
      </c>
    </row>
    <row r="16128" spans="11:12">
      <c r="K16128" s="435">
        <v>49064</v>
      </c>
      <c r="L16128" t="s">
        <v>214</v>
      </c>
    </row>
    <row r="16129" spans="11:12">
      <c r="K16129" s="435">
        <v>49065</v>
      </c>
      <c r="L16129" t="s">
        <v>214</v>
      </c>
    </row>
    <row r="16130" spans="11:12">
      <c r="K16130" s="435">
        <v>49066</v>
      </c>
      <c r="L16130" t="s">
        <v>214</v>
      </c>
    </row>
    <row r="16131" spans="11:12">
      <c r="K16131" s="435">
        <v>49067</v>
      </c>
      <c r="L16131" t="s">
        <v>214</v>
      </c>
    </row>
    <row r="16132" spans="11:12">
      <c r="K16132" s="435">
        <v>49068</v>
      </c>
      <c r="L16132" t="s">
        <v>214</v>
      </c>
    </row>
    <row r="16133" spans="11:12">
      <c r="K16133" s="435">
        <v>49070</v>
      </c>
      <c r="L16133" t="s">
        <v>214</v>
      </c>
    </row>
    <row r="16134" spans="11:12">
      <c r="K16134" s="435">
        <v>49071</v>
      </c>
      <c r="L16134" t="s">
        <v>214</v>
      </c>
    </row>
    <row r="16135" spans="11:12">
      <c r="K16135" s="435">
        <v>49072</v>
      </c>
      <c r="L16135" t="s">
        <v>214</v>
      </c>
    </row>
    <row r="16136" spans="11:12">
      <c r="K16136" s="435">
        <v>49073</v>
      </c>
      <c r="L16136" t="s">
        <v>214</v>
      </c>
    </row>
    <row r="16137" spans="11:12">
      <c r="K16137" s="435">
        <v>49074</v>
      </c>
      <c r="L16137" t="s">
        <v>214</v>
      </c>
    </row>
    <row r="16138" spans="11:12">
      <c r="K16138" s="435">
        <v>49075</v>
      </c>
      <c r="L16138" t="s">
        <v>214</v>
      </c>
    </row>
    <row r="16139" spans="11:12">
      <c r="K16139" s="435">
        <v>49076</v>
      </c>
      <c r="L16139" t="s">
        <v>214</v>
      </c>
    </row>
    <row r="16140" spans="11:12">
      <c r="K16140" s="435">
        <v>49078</v>
      </c>
      <c r="L16140" t="s">
        <v>214</v>
      </c>
    </row>
    <row r="16141" spans="11:12">
      <c r="K16141" s="435">
        <v>49079</v>
      </c>
      <c r="L16141" t="s">
        <v>214</v>
      </c>
    </row>
    <row r="16142" spans="11:12">
      <c r="K16142" s="435">
        <v>49080</v>
      </c>
      <c r="L16142" t="s">
        <v>214</v>
      </c>
    </row>
    <row r="16143" spans="11:12">
      <c r="K16143" s="435">
        <v>49082</v>
      </c>
      <c r="L16143" t="s">
        <v>214</v>
      </c>
    </row>
    <row r="16144" spans="11:12">
      <c r="K16144" s="435">
        <v>49083</v>
      </c>
      <c r="L16144" t="s">
        <v>214</v>
      </c>
    </row>
    <row r="16145" spans="11:12">
      <c r="K16145" s="435">
        <v>49084</v>
      </c>
      <c r="L16145" t="s">
        <v>214</v>
      </c>
    </row>
    <row r="16146" spans="11:12">
      <c r="K16146" s="435">
        <v>49085</v>
      </c>
      <c r="L16146" t="s">
        <v>214</v>
      </c>
    </row>
    <row r="16147" spans="11:12">
      <c r="K16147" s="435">
        <v>49087</v>
      </c>
      <c r="L16147" t="s">
        <v>214</v>
      </c>
    </row>
    <row r="16148" spans="11:12">
      <c r="K16148" s="435">
        <v>49088</v>
      </c>
      <c r="L16148" t="s">
        <v>214</v>
      </c>
    </row>
    <row r="16149" spans="11:12">
      <c r="K16149" s="435">
        <v>49089</v>
      </c>
      <c r="L16149" t="s">
        <v>214</v>
      </c>
    </row>
    <row r="16150" spans="11:12">
      <c r="K16150" s="435">
        <v>49090</v>
      </c>
      <c r="L16150" t="s">
        <v>214</v>
      </c>
    </row>
    <row r="16151" spans="11:12">
      <c r="K16151" s="435">
        <v>49091</v>
      </c>
      <c r="L16151" t="s">
        <v>214</v>
      </c>
    </row>
    <row r="16152" spans="11:12">
      <c r="K16152" s="435">
        <v>49092</v>
      </c>
      <c r="L16152" t="s">
        <v>214</v>
      </c>
    </row>
    <row r="16153" spans="11:12">
      <c r="K16153" s="435">
        <v>49093</v>
      </c>
      <c r="L16153" t="s">
        <v>214</v>
      </c>
    </row>
    <row r="16154" spans="11:12">
      <c r="K16154" s="435">
        <v>49094</v>
      </c>
      <c r="L16154" t="s">
        <v>214</v>
      </c>
    </row>
    <row r="16155" spans="11:12">
      <c r="K16155" s="435">
        <v>49095</v>
      </c>
      <c r="L16155" t="s">
        <v>214</v>
      </c>
    </row>
    <row r="16156" spans="11:12">
      <c r="K16156" s="435">
        <v>49096</v>
      </c>
      <c r="L16156" t="s">
        <v>214</v>
      </c>
    </row>
    <row r="16157" spans="11:12">
      <c r="K16157" s="435">
        <v>49097</v>
      </c>
      <c r="L16157" t="s">
        <v>214</v>
      </c>
    </row>
    <row r="16158" spans="11:12">
      <c r="K16158" s="435">
        <v>49098</v>
      </c>
      <c r="L16158" t="s">
        <v>214</v>
      </c>
    </row>
    <row r="16159" spans="11:12">
      <c r="K16159" s="435">
        <v>49099</v>
      </c>
      <c r="L16159" t="s">
        <v>214</v>
      </c>
    </row>
    <row r="16160" spans="11:12">
      <c r="K16160" s="435">
        <v>49101</v>
      </c>
      <c r="L16160" t="s">
        <v>214</v>
      </c>
    </row>
    <row r="16161" spans="11:12">
      <c r="K16161" s="435">
        <v>49102</v>
      </c>
      <c r="L16161" t="s">
        <v>214</v>
      </c>
    </row>
    <row r="16162" spans="11:12">
      <c r="K16162" s="435">
        <v>49103</v>
      </c>
      <c r="L16162" t="s">
        <v>214</v>
      </c>
    </row>
    <row r="16163" spans="11:12">
      <c r="K16163" s="435">
        <v>49104</v>
      </c>
      <c r="L16163" t="s">
        <v>214</v>
      </c>
    </row>
    <row r="16164" spans="11:12">
      <c r="K16164" s="435">
        <v>49106</v>
      </c>
      <c r="L16164" t="s">
        <v>214</v>
      </c>
    </row>
    <row r="16165" spans="11:12">
      <c r="K16165" s="435">
        <v>49107</v>
      </c>
      <c r="L16165" t="s">
        <v>214</v>
      </c>
    </row>
    <row r="16166" spans="11:12">
      <c r="K16166" s="435">
        <v>49111</v>
      </c>
      <c r="L16166" t="s">
        <v>214</v>
      </c>
    </row>
    <row r="16167" spans="11:12">
      <c r="K16167" s="435">
        <v>49112</v>
      </c>
      <c r="L16167" t="s">
        <v>214</v>
      </c>
    </row>
    <row r="16168" spans="11:12">
      <c r="K16168" s="435">
        <v>49113</v>
      </c>
      <c r="L16168" t="s">
        <v>214</v>
      </c>
    </row>
    <row r="16169" spans="11:12">
      <c r="K16169" s="435">
        <v>49115</v>
      </c>
      <c r="L16169" t="s">
        <v>214</v>
      </c>
    </row>
    <row r="16170" spans="11:12">
      <c r="K16170" s="435">
        <v>49116</v>
      </c>
      <c r="L16170" t="s">
        <v>214</v>
      </c>
    </row>
    <row r="16171" spans="11:12">
      <c r="K16171" s="435">
        <v>49117</v>
      </c>
      <c r="L16171" t="s">
        <v>214</v>
      </c>
    </row>
    <row r="16172" spans="11:12">
      <c r="K16172" s="435">
        <v>49119</v>
      </c>
      <c r="L16172" t="s">
        <v>214</v>
      </c>
    </row>
    <row r="16173" spans="11:12">
      <c r="K16173" s="435">
        <v>49120</v>
      </c>
      <c r="L16173" t="s">
        <v>214</v>
      </c>
    </row>
    <row r="16174" spans="11:12">
      <c r="K16174" s="435">
        <v>49125</v>
      </c>
      <c r="L16174" t="s">
        <v>214</v>
      </c>
    </row>
    <row r="16175" spans="11:12">
      <c r="K16175" s="435">
        <v>49126</v>
      </c>
      <c r="L16175" t="s">
        <v>214</v>
      </c>
    </row>
    <row r="16176" spans="11:12">
      <c r="K16176" s="435">
        <v>49127</v>
      </c>
      <c r="L16176" t="s">
        <v>214</v>
      </c>
    </row>
    <row r="16177" spans="11:12">
      <c r="K16177" s="435">
        <v>49128</v>
      </c>
      <c r="L16177" t="s">
        <v>214</v>
      </c>
    </row>
    <row r="16178" spans="11:12">
      <c r="K16178" s="435">
        <v>49129</v>
      </c>
      <c r="L16178" t="s">
        <v>214</v>
      </c>
    </row>
    <row r="16179" spans="11:12">
      <c r="K16179" s="435">
        <v>49130</v>
      </c>
      <c r="L16179" t="s">
        <v>214</v>
      </c>
    </row>
    <row r="16180" spans="11:12">
      <c r="K16180" s="435">
        <v>49201</v>
      </c>
      <c r="L16180" t="s">
        <v>214</v>
      </c>
    </row>
    <row r="16181" spans="11:12">
      <c r="K16181" s="435">
        <v>49202</v>
      </c>
      <c r="L16181" t="s">
        <v>214</v>
      </c>
    </row>
    <row r="16182" spans="11:12">
      <c r="K16182" s="435">
        <v>49203</v>
      </c>
      <c r="L16182" t="s">
        <v>214</v>
      </c>
    </row>
    <row r="16183" spans="11:12">
      <c r="K16183" s="435">
        <v>49220</v>
      </c>
      <c r="L16183" t="s">
        <v>214</v>
      </c>
    </row>
    <row r="16184" spans="11:12">
      <c r="K16184" s="435">
        <v>49221</v>
      </c>
      <c r="L16184" t="s">
        <v>214</v>
      </c>
    </row>
    <row r="16185" spans="11:12">
      <c r="K16185" s="435">
        <v>49224</v>
      </c>
      <c r="L16185" t="s">
        <v>214</v>
      </c>
    </row>
    <row r="16186" spans="11:12">
      <c r="K16186" s="435">
        <v>49227</v>
      </c>
      <c r="L16186" t="s">
        <v>214</v>
      </c>
    </row>
    <row r="16187" spans="11:12">
      <c r="K16187" s="435">
        <v>49228</v>
      </c>
      <c r="L16187" t="s">
        <v>214</v>
      </c>
    </row>
    <row r="16188" spans="11:12">
      <c r="K16188" s="435">
        <v>49229</v>
      </c>
      <c r="L16188" t="s">
        <v>214</v>
      </c>
    </row>
    <row r="16189" spans="11:12">
      <c r="K16189" s="435">
        <v>49230</v>
      </c>
      <c r="L16189" t="s">
        <v>214</v>
      </c>
    </row>
    <row r="16190" spans="11:12">
      <c r="K16190" s="435">
        <v>49232</v>
      </c>
      <c r="L16190" t="s">
        <v>214</v>
      </c>
    </row>
    <row r="16191" spans="11:12">
      <c r="K16191" s="435">
        <v>49233</v>
      </c>
      <c r="L16191" t="s">
        <v>214</v>
      </c>
    </row>
    <row r="16192" spans="11:12">
      <c r="K16192" s="435">
        <v>49234</v>
      </c>
      <c r="L16192" t="s">
        <v>214</v>
      </c>
    </row>
    <row r="16193" spans="11:12">
      <c r="K16193" s="435">
        <v>49235</v>
      </c>
      <c r="L16193" t="s">
        <v>214</v>
      </c>
    </row>
    <row r="16194" spans="11:12">
      <c r="K16194" s="435">
        <v>49236</v>
      </c>
      <c r="L16194" t="s">
        <v>214</v>
      </c>
    </row>
    <row r="16195" spans="11:12">
      <c r="K16195" s="435">
        <v>49237</v>
      </c>
      <c r="L16195" t="s">
        <v>214</v>
      </c>
    </row>
    <row r="16196" spans="11:12">
      <c r="K16196" s="435">
        <v>49238</v>
      </c>
      <c r="L16196" t="s">
        <v>214</v>
      </c>
    </row>
    <row r="16197" spans="11:12">
      <c r="K16197" s="435">
        <v>49240</v>
      </c>
      <c r="L16197" t="s">
        <v>214</v>
      </c>
    </row>
    <row r="16198" spans="11:12">
      <c r="K16198" s="435">
        <v>49241</v>
      </c>
      <c r="L16198" t="s">
        <v>214</v>
      </c>
    </row>
    <row r="16199" spans="11:12">
      <c r="K16199" s="435">
        <v>49242</v>
      </c>
      <c r="L16199" t="s">
        <v>214</v>
      </c>
    </row>
    <row r="16200" spans="11:12">
      <c r="K16200" s="435">
        <v>49245</v>
      </c>
      <c r="L16200" t="s">
        <v>214</v>
      </c>
    </row>
    <row r="16201" spans="11:12">
      <c r="K16201" s="435">
        <v>49246</v>
      </c>
      <c r="L16201" t="s">
        <v>214</v>
      </c>
    </row>
    <row r="16202" spans="11:12">
      <c r="K16202" s="435">
        <v>49247</v>
      </c>
      <c r="L16202" t="s">
        <v>214</v>
      </c>
    </row>
    <row r="16203" spans="11:12">
      <c r="K16203" s="435">
        <v>49248</v>
      </c>
      <c r="L16203" t="s">
        <v>214</v>
      </c>
    </row>
    <row r="16204" spans="11:12">
      <c r="K16204" s="435">
        <v>49249</v>
      </c>
      <c r="L16204" t="s">
        <v>214</v>
      </c>
    </row>
    <row r="16205" spans="11:12">
      <c r="K16205" s="435">
        <v>49250</v>
      </c>
      <c r="L16205" t="s">
        <v>214</v>
      </c>
    </row>
    <row r="16206" spans="11:12">
      <c r="K16206" s="435">
        <v>49251</v>
      </c>
      <c r="L16206" t="s">
        <v>214</v>
      </c>
    </row>
    <row r="16207" spans="11:12">
      <c r="K16207" s="435">
        <v>49252</v>
      </c>
      <c r="L16207" t="s">
        <v>214</v>
      </c>
    </row>
    <row r="16208" spans="11:12">
      <c r="K16208" s="435">
        <v>49253</v>
      </c>
      <c r="L16208" t="s">
        <v>214</v>
      </c>
    </row>
    <row r="16209" spans="11:12">
      <c r="K16209" s="435">
        <v>49254</v>
      </c>
      <c r="L16209" t="s">
        <v>214</v>
      </c>
    </row>
    <row r="16210" spans="11:12">
      <c r="K16210" s="435">
        <v>49255</v>
      </c>
      <c r="L16210" t="s">
        <v>214</v>
      </c>
    </row>
    <row r="16211" spans="11:12">
      <c r="K16211" s="435">
        <v>49256</v>
      </c>
      <c r="L16211" t="s">
        <v>214</v>
      </c>
    </row>
    <row r="16212" spans="11:12">
      <c r="K16212" s="435">
        <v>49259</v>
      </c>
      <c r="L16212" t="s">
        <v>214</v>
      </c>
    </row>
    <row r="16213" spans="11:12">
      <c r="K16213" s="435">
        <v>49261</v>
      </c>
      <c r="L16213" t="s">
        <v>214</v>
      </c>
    </row>
    <row r="16214" spans="11:12">
      <c r="K16214" s="435">
        <v>49262</v>
      </c>
      <c r="L16214" t="s">
        <v>214</v>
      </c>
    </row>
    <row r="16215" spans="11:12">
      <c r="K16215" s="435">
        <v>49263</v>
      </c>
      <c r="L16215" t="s">
        <v>214</v>
      </c>
    </row>
    <row r="16216" spans="11:12">
      <c r="K16216" s="435">
        <v>49264</v>
      </c>
      <c r="L16216" t="s">
        <v>214</v>
      </c>
    </row>
    <row r="16217" spans="11:12">
      <c r="K16217" s="435">
        <v>49265</v>
      </c>
      <c r="L16217" t="s">
        <v>214</v>
      </c>
    </row>
    <row r="16218" spans="11:12">
      <c r="K16218" s="435">
        <v>49266</v>
      </c>
      <c r="L16218" t="s">
        <v>214</v>
      </c>
    </row>
    <row r="16219" spans="11:12">
      <c r="K16219" s="435">
        <v>49267</v>
      </c>
      <c r="L16219" t="s">
        <v>214</v>
      </c>
    </row>
    <row r="16220" spans="11:12">
      <c r="K16220" s="435">
        <v>49268</v>
      </c>
      <c r="L16220" t="s">
        <v>214</v>
      </c>
    </row>
    <row r="16221" spans="11:12">
      <c r="K16221" s="435">
        <v>49269</v>
      </c>
      <c r="L16221" t="s">
        <v>214</v>
      </c>
    </row>
    <row r="16222" spans="11:12">
      <c r="K16222" s="435">
        <v>49270</v>
      </c>
      <c r="L16222" t="s">
        <v>214</v>
      </c>
    </row>
    <row r="16223" spans="11:12">
      <c r="K16223" s="435">
        <v>49271</v>
      </c>
      <c r="L16223" t="s">
        <v>214</v>
      </c>
    </row>
    <row r="16224" spans="11:12">
      <c r="K16224" s="435">
        <v>49272</v>
      </c>
      <c r="L16224" t="s">
        <v>214</v>
      </c>
    </row>
    <row r="16225" spans="11:12">
      <c r="K16225" s="435">
        <v>49274</v>
      </c>
      <c r="L16225" t="s">
        <v>214</v>
      </c>
    </row>
    <row r="16226" spans="11:12">
      <c r="K16226" s="435">
        <v>49276</v>
      </c>
      <c r="L16226" t="s">
        <v>214</v>
      </c>
    </row>
    <row r="16227" spans="11:12">
      <c r="K16227" s="435">
        <v>49277</v>
      </c>
      <c r="L16227" t="s">
        <v>214</v>
      </c>
    </row>
    <row r="16228" spans="11:12">
      <c r="K16228" s="435">
        <v>49279</v>
      </c>
      <c r="L16228" t="s">
        <v>214</v>
      </c>
    </row>
    <row r="16229" spans="11:12">
      <c r="K16229" s="435">
        <v>49282</v>
      </c>
      <c r="L16229" t="s">
        <v>214</v>
      </c>
    </row>
    <row r="16230" spans="11:12">
      <c r="K16230" s="435">
        <v>49283</v>
      </c>
      <c r="L16230" t="s">
        <v>214</v>
      </c>
    </row>
    <row r="16231" spans="11:12">
      <c r="K16231" s="435">
        <v>49284</v>
      </c>
      <c r="L16231" t="s">
        <v>214</v>
      </c>
    </row>
    <row r="16232" spans="11:12">
      <c r="K16232" s="435">
        <v>49285</v>
      </c>
      <c r="L16232" t="s">
        <v>214</v>
      </c>
    </row>
    <row r="16233" spans="11:12">
      <c r="K16233" s="435">
        <v>49286</v>
      </c>
      <c r="L16233" t="s">
        <v>214</v>
      </c>
    </row>
    <row r="16234" spans="11:12">
      <c r="K16234" s="435">
        <v>49287</v>
      </c>
      <c r="L16234" t="s">
        <v>214</v>
      </c>
    </row>
    <row r="16235" spans="11:12">
      <c r="K16235" s="435">
        <v>49288</v>
      </c>
      <c r="L16235" t="s">
        <v>214</v>
      </c>
    </row>
    <row r="16236" spans="11:12">
      <c r="K16236" s="435">
        <v>49289</v>
      </c>
      <c r="L16236" t="s">
        <v>214</v>
      </c>
    </row>
    <row r="16237" spans="11:12">
      <c r="K16237" s="435">
        <v>49301</v>
      </c>
      <c r="L16237" t="s">
        <v>214</v>
      </c>
    </row>
    <row r="16238" spans="11:12">
      <c r="K16238" s="435">
        <v>49302</v>
      </c>
      <c r="L16238" t="s">
        <v>214</v>
      </c>
    </row>
    <row r="16239" spans="11:12">
      <c r="K16239" s="435">
        <v>49303</v>
      </c>
      <c r="L16239" t="s">
        <v>214</v>
      </c>
    </row>
    <row r="16240" spans="11:12">
      <c r="K16240" s="435">
        <v>49304</v>
      </c>
      <c r="L16240" t="s">
        <v>219</v>
      </c>
    </row>
    <row r="16241" spans="11:12">
      <c r="K16241" s="435">
        <v>49305</v>
      </c>
      <c r="L16241" t="s">
        <v>219</v>
      </c>
    </row>
    <row r="16242" spans="11:12">
      <c r="K16242" s="435">
        <v>49306</v>
      </c>
      <c r="L16242" t="s">
        <v>214</v>
      </c>
    </row>
    <row r="16243" spans="11:12">
      <c r="K16243" s="435">
        <v>49307</v>
      </c>
      <c r="L16243" t="s">
        <v>219</v>
      </c>
    </row>
    <row r="16244" spans="11:12">
      <c r="K16244" s="435">
        <v>49309</v>
      </c>
      <c r="L16244" t="s">
        <v>219</v>
      </c>
    </row>
    <row r="16245" spans="11:12">
      <c r="K16245" s="435">
        <v>49310</v>
      </c>
      <c r="L16245" t="s">
        <v>219</v>
      </c>
    </row>
    <row r="16246" spans="11:12">
      <c r="K16246" s="435">
        <v>49312</v>
      </c>
      <c r="L16246" t="s">
        <v>219</v>
      </c>
    </row>
    <row r="16247" spans="11:12">
      <c r="K16247" s="435">
        <v>49315</v>
      </c>
      <c r="L16247" t="s">
        <v>214</v>
      </c>
    </row>
    <row r="16248" spans="11:12">
      <c r="K16248" s="435">
        <v>49316</v>
      </c>
      <c r="L16248" t="s">
        <v>214</v>
      </c>
    </row>
    <row r="16249" spans="11:12">
      <c r="K16249" s="435">
        <v>49318</v>
      </c>
      <c r="L16249" t="s">
        <v>214</v>
      </c>
    </row>
    <row r="16250" spans="11:12">
      <c r="K16250" s="435">
        <v>49319</v>
      </c>
      <c r="L16250" t="s">
        <v>214</v>
      </c>
    </row>
    <row r="16251" spans="11:12">
      <c r="K16251" s="435">
        <v>49320</v>
      </c>
      <c r="L16251" t="s">
        <v>219</v>
      </c>
    </row>
    <row r="16252" spans="11:12">
      <c r="K16252" s="435">
        <v>49321</v>
      </c>
      <c r="L16252" t="s">
        <v>214</v>
      </c>
    </row>
    <row r="16253" spans="11:12">
      <c r="K16253" s="435">
        <v>49322</v>
      </c>
      <c r="L16253" t="s">
        <v>214</v>
      </c>
    </row>
    <row r="16254" spans="11:12">
      <c r="K16254" s="435">
        <v>49323</v>
      </c>
      <c r="L16254" t="s">
        <v>214</v>
      </c>
    </row>
    <row r="16255" spans="11:12">
      <c r="K16255" s="435">
        <v>49325</v>
      </c>
      <c r="L16255" t="s">
        <v>214</v>
      </c>
    </row>
    <row r="16256" spans="11:12">
      <c r="K16256" s="435">
        <v>49326</v>
      </c>
      <c r="L16256" t="s">
        <v>214</v>
      </c>
    </row>
    <row r="16257" spans="11:12">
      <c r="K16257" s="435">
        <v>49327</v>
      </c>
      <c r="L16257" t="s">
        <v>214</v>
      </c>
    </row>
    <row r="16258" spans="11:12">
      <c r="K16258" s="435">
        <v>49328</v>
      </c>
      <c r="L16258" t="s">
        <v>214</v>
      </c>
    </row>
    <row r="16259" spans="11:12">
      <c r="K16259" s="435">
        <v>49329</v>
      </c>
      <c r="L16259" t="s">
        <v>214</v>
      </c>
    </row>
    <row r="16260" spans="11:12">
      <c r="K16260" s="435">
        <v>49330</v>
      </c>
      <c r="L16260" t="s">
        <v>214</v>
      </c>
    </row>
    <row r="16261" spans="11:12">
      <c r="K16261" s="435">
        <v>49331</v>
      </c>
      <c r="L16261" t="s">
        <v>214</v>
      </c>
    </row>
    <row r="16262" spans="11:12">
      <c r="K16262" s="435">
        <v>49332</v>
      </c>
      <c r="L16262" t="s">
        <v>219</v>
      </c>
    </row>
    <row r="16263" spans="11:12">
      <c r="K16263" s="435">
        <v>49333</v>
      </c>
      <c r="L16263" t="s">
        <v>214</v>
      </c>
    </row>
    <row r="16264" spans="11:12">
      <c r="K16264" s="435">
        <v>49335</v>
      </c>
      <c r="L16264" t="s">
        <v>214</v>
      </c>
    </row>
    <row r="16265" spans="11:12">
      <c r="K16265" s="435">
        <v>49336</v>
      </c>
      <c r="L16265" t="s">
        <v>214</v>
      </c>
    </row>
    <row r="16266" spans="11:12">
      <c r="K16266" s="435">
        <v>49337</v>
      </c>
      <c r="L16266" t="s">
        <v>214</v>
      </c>
    </row>
    <row r="16267" spans="11:12">
      <c r="K16267" s="435">
        <v>49338</v>
      </c>
      <c r="L16267" t="s">
        <v>219</v>
      </c>
    </row>
    <row r="16268" spans="11:12">
      <c r="K16268" s="435">
        <v>49339</v>
      </c>
      <c r="L16268" t="s">
        <v>214</v>
      </c>
    </row>
    <row r="16269" spans="11:12">
      <c r="K16269" s="435">
        <v>49340</v>
      </c>
      <c r="L16269" t="s">
        <v>219</v>
      </c>
    </row>
    <row r="16270" spans="11:12">
      <c r="K16270" s="435">
        <v>49341</v>
      </c>
      <c r="L16270" t="s">
        <v>214</v>
      </c>
    </row>
    <row r="16271" spans="11:12">
      <c r="K16271" s="435">
        <v>49342</v>
      </c>
      <c r="L16271" t="s">
        <v>219</v>
      </c>
    </row>
    <row r="16272" spans="11:12">
      <c r="K16272" s="435">
        <v>49343</v>
      </c>
      <c r="L16272" t="s">
        <v>214</v>
      </c>
    </row>
    <row r="16273" spans="11:12">
      <c r="K16273" s="435">
        <v>49344</v>
      </c>
      <c r="L16273" t="s">
        <v>214</v>
      </c>
    </row>
    <row r="16274" spans="11:12">
      <c r="K16274" s="435">
        <v>49345</v>
      </c>
      <c r="L16274" t="s">
        <v>214</v>
      </c>
    </row>
    <row r="16275" spans="11:12">
      <c r="K16275" s="435">
        <v>49346</v>
      </c>
      <c r="L16275" t="s">
        <v>219</v>
      </c>
    </row>
    <row r="16276" spans="11:12">
      <c r="K16276" s="435">
        <v>49347</v>
      </c>
      <c r="L16276" t="s">
        <v>214</v>
      </c>
    </row>
    <row r="16277" spans="11:12">
      <c r="K16277" s="435">
        <v>49348</v>
      </c>
      <c r="L16277" t="s">
        <v>214</v>
      </c>
    </row>
    <row r="16278" spans="11:12">
      <c r="K16278" s="435">
        <v>49349</v>
      </c>
      <c r="L16278" t="s">
        <v>214</v>
      </c>
    </row>
    <row r="16279" spans="11:12">
      <c r="K16279" s="435">
        <v>49401</v>
      </c>
      <c r="L16279" t="s">
        <v>214</v>
      </c>
    </row>
    <row r="16280" spans="11:12">
      <c r="K16280" s="435">
        <v>49402</v>
      </c>
      <c r="L16280" t="s">
        <v>219</v>
      </c>
    </row>
    <row r="16281" spans="11:12">
      <c r="K16281" s="435">
        <v>49403</v>
      </c>
      <c r="L16281" t="s">
        <v>214</v>
      </c>
    </row>
    <row r="16282" spans="11:12">
      <c r="K16282" s="435">
        <v>49404</v>
      </c>
      <c r="L16282" t="s">
        <v>214</v>
      </c>
    </row>
    <row r="16283" spans="11:12">
      <c r="K16283" s="435">
        <v>49405</v>
      </c>
      <c r="L16283" t="s">
        <v>219</v>
      </c>
    </row>
    <row r="16284" spans="11:12">
      <c r="K16284" s="435">
        <v>49406</v>
      </c>
      <c r="L16284" t="s">
        <v>214</v>
      </c>
    </row>
    <row r="16285" spans="11:12">
      <c r="K16285" s="435">
        <v>49408</v>
      </c>
      <c r="L16285" t="s">
        <v>214</v>
      </c>
    </row>
    <row r="16286" spans="11:12">
      <c r="K16286" s="435">
        <v>49410</v>
      </c>
      <c r="L16286" t="s">
        <v>219</v>
      </c>
    </row>
    <row r="16287" spans="11:12">
      <c r="K16287" s="435">
        <v>49411</v>
      </c>
      <c r="L16287" t="s">
        <v>219</v>
      </c>
    </row>
    <row r="16288" spans="11:12">
      <c r="K16288" s="435">
        <v>49412</v>
      </c>
      <c r="L16288" t="s">
        <v>214</v>
      </c>
    </row>
    <row r="16289" spans="11:12">
      <c r="K16289" s="435">
        <v>49415</v>
      </c>
      <c r="L16289" t="s">
        <v>214</v>
      </c>
    </row>
    <row r="16290" spans="11:12">
      <c r="K16290" s="435">
        <v>49417</v>
      </c>
      <c r="L16290" t="s">
        <v>214</v>
      </c>
    </row>
    <row r="16291" spans="11:12">
      <c r="K16291" s="435">
        <v>49418</v>
      </c>
      <c r="L16291" t="s">
        <v>214</v>
      </c>
    </row>
    <row r="16292" spans="11:12">
      <c r="K16292" s="435">
        <v>49419</v>
      </c>
      <c r="L16292" t="s">
        <v>214</v>
      </c>
    </row>
    <row r="16293" spans="11:12">
      <c r="K16293" s="435">
        <v>49420</v>
      </c>
      <c r="L16293" t="s">
        <v>219</v>
      </c>
    </row>
    <row r="16294" spans="11:12">
      <c r="K16294" s="435">
        <v>49421</v>
      </c>
      <c r="L16294" t="s">
        <v>219</v>
      </c>
    </row>
    <row r="16295" spans="11:12">
      <c r="K16295" s="435">
        <v>49423</v>
      </c>
      <c r="L16295" t="s">
        <v>214</v>
      </c>
    </row>
    <row r="16296" spans="11:12">
      <c r="K16296" s="435">
        <v>49424</v>
      </c>
      <c r="L16296" t="s">
        <v>214</v>
      </c>
    </row>
    <row r="16297" spans="11:12">
      <c r="K16297" s="435">
        <v>49425</v>
      </c>
      <c r="L16297" t="s">
        <v>219</v>
      </c>
    </row>
    <row r="16298" spans="11:12">
      <c r="K16298" s="435">
        <v>49426</v>
      </c>
      <c r="L16298" t="s">
        <v>214</v>
      </c>
    </row>
    <row r="16299" spans="11:12">
      <c r="K16299" s="435">
        <v>49428</v>
      </c>
      <c r="L16299" t="s">
        <v>214</v>
      </c>
    </row>
    <row r="16300" spans="11:12">
      <c r="K16300" s="435">
        <v>49431</v>
      </c>
      <c r="L16300" t="s">
        <v>214</v>
      </c>
    </row>
    <row r="16301" spans="11:12">
      <c r="K16301" s="435">
        <v>49434</v>
      </c>
      <c r="L16301" t="s">
        <v>214</v>
      </c>
    </row>
    <row r="16302" spans="11:12">
      <c r="K16302" s="435">
        <v>49435</v>
      </c>
      <c r="L16302" t="s">
        <v>214</v>
      </c>
    </row>
    <row r="16303" spans="11:12">
      <c r="K16303" s="435">
        <v>49436</v>
      </c>
      <c r="L16303" t="s">
        <v>219</v>
      </c>
    </row>
    <row r="16304" spans="11:12">
      <c r="K16304" s="435">
        <v>49437</v>
      </c>
      <c r="L16304" t="s">
        <v>214</v>
      </c>
    </row>
    <row r="16305" spans="11:12">
      <c r="K16305" s="435">
        <v>49440</v>
      </c>
      <c r="L16305" t="s">
        <v>214</v>
      </c>
    </row>
    <row r="16306" spans="11:12">
      <c r="K16306" s="435">
        <v>49441</v>
      </c>
      <c r="L16306" t="s">
        <v>214</v>
      </c>
    </row>
    <row r="16307" spans="11:12">
      <c r="K16307" s="435">
        <v>49442</v>
      </c>
      <c r="L16307" t="s">
        <v>214</v>
      </c>
    </row>
    <row r="16308" spans="11:12">
      <c r="K16308" s="435">
        <v>49444</v>
      </c>
      <c r="L16308" t="s">
        <v>214</v>
      </c>
    </row>
    <row r="16309" spans="11:12">
      <c r="K16309" s="435">
        <v>49445</v>
      </c>
      <c r="L16309" t="s">
        <v>214</v>
      </c>
    </row>
    <row r="16310" spans="11:12">
      <c r="K16310" s="435">
        <v>49446</v>
      </c>
      <c r="L16310" t="s">
        <v>219</v>
      </c>
    </row>
    <row r="16311" spans="11:12">
      <c r="K16311" s="435">
        <v>49448</v>
      </c>
      <c r="L16311" t="s">
        <v>214</v>
      </c>
    </row>
    <row r="16312" spans="11:12">
      <c r="K16312" s="435">
        <v>49449</v>
      </c>
      <c r="L16312" t="s">
        <v>219</v>
      </c>
    </row>
    <row r="16313" spans="11:12">
      <c r="K16313" s="435">
        <v>49450</v>
      </c>
      <c r="L16313" t="s">
        <v>214</v>
      </c>
    </row>
    <row r="16314" spans="11:12">
      <c r="K16314" s="435">
        <v>49451</v>
      </c>
      <c r="L16314" t="s">
        <v>214</v>
      </c>
    </row>
    <row r="16315" spans="11:12">
      <c r="K16315" s="435">
        <v>49452</v>
      </c>
      <c r="L16315" t="s">
        <v>214</v>
      </c>
    </row>
    <row r="16316" spans="11:12">
      <c r="K16316" s="435">
        <v>49453</v>
      </c>
      <c r="L16316" t="s">
        <v>214</v>
      </c>
    </row>
    <row r="16317" spans="11:12">
      <c r="K16317" s="435">
        <v>49454</v>
      </c>
      <c r="L16317" t="s">
        <v>219</v>
      </c>
    </row>
    <row r="16318" spans="11:12">
      <c r="K16318" s="435">
        <v>49455</v>
      </c>
      <c r="L16318" t="s">
        <v>214</v>
      </c>
    </row>
    <row r="16319" spans="11:12">
      <c r="K16319" s="435">
        <v>49456</v>
      </c>
      <c r="L16319" t="s">
        <v>214</v>
      </c>
    </row>
    <row r="16320" spans="11:12">
      <c r="K16320" s="435">
        <v>49457</v>
      </c>
      <c r="L16320" t="s">
        <v>214</v>
      </c>
    </row>
    <row r="16321" spans="11:12">
      <c r="K16321" s="435">
        <v>49458</v>
      </c>
      <c r="L16321" t="s">
        <v>219</v>
      </c>
    </row>
    <row r="16322" spans="11:12">
      <c r="K16322" s="435">
        <v>49459</v>
      </c>
      <c r="L16322" t="s">
        <v>219</v>
      </c>
    </row>
    <row r="16323" spans="11:12">
      <c r="K16323" s="435">
        <v>49460</v>
      </c>
      <c r="L16323" t="s">
        <v>214</v>
      </c>
    </row>
    <row r="16324" spans="11:12">
      <c r="K16324" s="435">
        <v>49461</v>
      </c>
      <c r="L16324" t="s">
        <v>214</v>
      </c>
    </row>
    <row r="16325" spans="11:12">
      <c r="K16325" s="435">
        <v>49464</v>
      </c>
      <c r="L16325" t="s">
        <v>214</v>
      </c>
    </row>
    <row r="16326" spans="11:12">
      <c r="K16326" s="435">
        <v>49503</v>
      </c>
      <c r="L16326" t="s">
        <v>214</v>
      </c>
    </row>
    <row r="16327" spans="11:12">
      <c r="K16327" s="435">
        <v>49504</v>
      </c>
      <c r="L16327" t="s">
        <v>214</v>
      </c>
    </row>
    <row r="16328" spans="11:12">
      <c r="K16328" s="435">
        <v>49505</v>
      </c>
      <c r="L16328" t="s">
        <v>214</v>
      </c>
    </row>
    <row r="16329" spans="11:12">
      <c r="K16329" s="435">
        <v>49506</v>
      </c>
      <c r="L16329" t="s">
        <v>214</v>
      </c>
    </row>
    <row r="16330" spans="11:12">
      <c r="K16330" s="435">
        <v>49507</v>
      </c>
      <c r="L16330" t="s">
        <v>214</v>
      </c>
    </row>
    <row r="16331" spans="11:12">
      <c r="K16331" s="435">
        <v>49508</v>
      </c>
      <c r="L16331" t="s">
        <v>214</v>
      </c>
    </row>
    <row r="16332" spans="11:12">
      <c r="K16332" s="435">
        <v>49509</v>
      </c>
      <c r="L16332" t="s">
        <v>214</v>
      </c>
    </row>
    <row r="16333" spans="11:12">
      <c r="K16333" s="435">
        <v>49512</v>
      </c>
      <c r="L16333" t="s">
        <v>214</v>
      </c>
    </row>
    <row r="16334" spans="11:12">
      <c r="K16334" s="435">
        <v>49519</v>
      </c>
      <c r="L16334" t="s">
        <v>214</v>
      </c>
    </row>
    <row r="16335" spans="11:12">
      <c r="K16335" s="435">
        <v>49525</v>
      </c>
      <c r="L16335" t="s">
        <v>214</v>
      </c>
    </row>
    <row r="16336" spans="11:12">
      <c r="K16336" s="435">
        <v>49534</v>
      </c>
      <c r="L16336" t="s">
        <v>214</v>
      </c>
    </row>
    <row r="16337" spans="11:12">
      <c r="K16337" s="435">
        <v>49544</v>
      </c>
      <c r="L16337" t="s">
        <v>214</v>
      </c>
    </row>
    <row r="16338" spans="11:12">
      <c r="K16338" s="435">
        <v>49546</v>
      </c>
      <c r="L16338" t="s">
        <v>214</v>
      </c>
    </row>
    <row r="16339" spans="11:12">
      <c r="K16339" s="435">
        <v>49548</v>
      </c>
      <c r="L16339" t="s">
        <v>214</v>
      </c>
    </row>
    <row r="16340" spans="11:12">
      <c r="K16340" s="435">
        <v>49601</v>
      </c>
      <c r="L16340" t="s">
        <v>219</v>
      </c>
    </row>
    <row r="16341" spans="11:12">
      <c r="K16341" s="435">
        <v>49611</v>
      </c>
      <c r="L16341" t="s">
        <v>219</v>
      </c>
    </row>
    <row r="16342" spans="11:12">
      <c r="K16342" s="435">
        <v>49612</v>
      </c>
      <c r="L16342" t="s">
        <v>219</v>
      </c>
    </row>
    <row r="16343" spans="11:12">
      <c r="K16343" s="435">
        <v>49613</v>
      </c>
      <c r="L16343" t="s">
        <v>219</v>
      </c>
    </row>
    <row r="16344" spans="11:12">
      <c r="K16344" s="435">
        <v>49614</v>
      </c>
      <c r="L16344" t="s">
        <v>219</v>
      </c>
    </row>
    <row r="16345" spans="11:12">
      <c r="K16345" s="435">
        <v>49615</v>
      </c>
      <c r="L16345" t="s">
        <v>219</v>
      </c>
    </row>
    <row r="16346" spans="11:12">
      <c r="K16346" s="435">
        <v>49616</v>
      </c>
      <c r="L16346" t="s">
        <v>219</v>
      </c>
    </row>
    <row r="16347" spans="11:12">
      <c r="K16347" s="435">
        <v>49617</v>
      </c>
      <c r="L16347" t="s">
        <v>219</v>
      </c>
    </row>
    <row r="16348" spans="11:12">
      <c r="K16348" s="435">
        <v>49618</v>
      </c>
      <c r="L16348" t="s">
        <v>219</v>
      </c>
    </row>
    <row r="16349" spans="11:12">
      <c r="K16349" s="435">
        <v>49619</v>
      </c>
      <c r="L16349" t="s">
        <v>219</v>
      </c>
    </row>
    <row r="16350" spans="11:12">
      <c r="K16350" s="435">
        <v>49620</v>
      </c>
      <c r="L16350" t="s">
        <v>219</v>
      </c>
    </row>
    <row r="16351" spans="11:12">
      <c r="K16351" s="435">
        <v>49621</v>
      </c>
      <c r="L16351" t="s">
        <v>219</v>
      </c>
    </row>
    <row r="16352" spans="11:12">
      <c r="K16352" s="435">
        <v>49622</v>
      </c>
      <c r="L16352" t="s">
        <v>219</v>
      </c>
    </row>
    <row r="16353" spans="11:12">
      <c r="K16353" s="435">
        <v>49623</v>
      </c>
      <c r="L16353" t="s">
        <v>219</v>
      </c>
    </row>
    <row r="16354" spans="11:12">
      <c r="K16354" s="435">
        <v>49625</v>
      </c>
      <c r="L16354" t="s">
        <v>219</v>
      </c>
    </row>
    <row r="16355" spans="11:12">
      <c r="K16355" s="435">
        <v>49626</v>
      </c>
      <c r="L16355" t="s">
        <v>219</v>
      </c>
    </row>
    <row r="16356" spans="11:12">
      <c r="K16356" s="435">
        <v>49627</v>
      </c>
      <c r="L16356" t="s">
        <v>219</v>
      </c>
    </row>
    <row r="16357" spans="11:12">
      <c r="K16357" s="435">
        <v>49628</v>
      </c>
      <c r="L16357" t="s">
        <v>219</v>
      </c>
    </row>
    <row r="16358" spans="11:12">
      <c r="K16358" s="435">
        <v>49629</v>
      </c>
      <c r="L16358" t="s">
        <v>219</v>
      </c>
    </row>
    <row r="16359" spans="11:12">
      <c r="K16359" s="435">
        <v>49630</v>
      </c>
      <c r="L16359" t="s">
        <v>219</v>
      </c>
    </row>
    <row r="16360" spans="11:12">
      <c r="K16360" s="435">
        <v>49631</v>
      </c>
      <c r="L16360" t="s">
        <v>219</v>
      </c>
    </row>
    <row r="16361" spans="11:12">
      <c r="K16361" s="435">
        <v>49632</v>
      </c>
      <c r="L16361" t="s">
        <v>219</v>
      </c>
    </row>
    <row r="16362" spans="11:12">
      <c r="K16362" s="435">
        <v>49633</v>
      </c>
      <c r="L16362" t="s">
        <v>219</v>
      </c>
    </row>
    <row r="16363" spans="11:12">
      <c r="K16363" s="435">
        <v>49634</v>
      </c>
      <c r="L16363" t="s">
        <v>219</v>
      </c>
    </row>
    <row r="16364" spans="11:12">
      <c r="K16364" s="435">
        <v>49635</v>
      </c>
      <c r="L16364" t="s">
        <v>219</v>
      </c>
    </row>
    <row r="16365" spans="11:12">
      <c r="K16365" s="435">
        <v>49636</v>
      </c>
      <c r="L16365" t="s">
        <v>219</v>
      </c>
    </row>
    <row r="16366" spans="11:12">
      <c r="K16366" s="435">
        <v>49637</v>
      </c>
      <c r="L16366" t="s">
        <v>219</v>
      </c>
    </row>
    <row r="16367" spans="11:12">
      <c r="K16367" s="435">
        <v>49638</v>
      </c>
      <c r="L16367" t="s">
        <v>219</v>
      </c>
    </row>
    <row r="16368" spans="11:12">
      <c r="K16368" s="435">
        <v>49639</v>
      </c>
      <c r="L16368" t="s">
        <v>219</v>
      </c>
    </row>
    <row r="16369" spans="11:12">
      <c r="K16369" s="435">
        <v>49640</v>
      </c>
      <c r="L16369" t="s">
        <v>219</v>
      </c>
    </row>
    <row r="16370" spans="11:12">
      <c r="K16370" s="435">
        <v>49642</v>
      </c>
      <c r="L16370" t="s">
        <v>219</v>
      </c>
    </row>
    <row r="16371" spans="11:12">
      <c r="K16371" s="435">
        <v>49643</v>
      </c>
      <c r="L16371" t="s">
        <v>219</v>
      </c>
    </row>
    <row r="16372" spans="11:12">
      <c r="K16372" s="435">
        <v>49644</v>
      </c>
      <c r="L16372" t="s">
        <v>219</v>
      </c>
    </row>
    <row r="16373" spans="11:12">
      <c r="K16373" s="435">
        <v>49645</v>
      </c>
      <c r="L16373" t="s">
        <v>219</v>
      </c>
    </row>
    <row r="16374" spans="11:12">
      <c r="K16374" s="435">
        <v>49646</v>
      </c>
      <c r="L16374" t="s">
        <v>219</v>
      </c>
    </row>
    <row r="16375" spans="11:12">
      <c r="K16375" s="435">
        <v>49648</v>
      </c>
      <c r="L16375" t="s">
        <v>219</v>
      </c>
    </row>
    <row r="16376" spans="11:12">
      <c r="K16376" s="435">
        <v>49649</v>
      </c>
      <c r="L16376" t="s">
        <v>219</v>
      </c>
    </row>
    <row r="16377" spans="11:12">
      <c r="K16377" s="435">
        <v>49650</v>
      </c>
      <c r="L16377" t="s">
        <v>219</v>
      </c>
    </row>
    <row r="16378" spans="11:12">
      <c r="K16378" s="435">
        <v>49651</v>
      </c>
      <c r="L16378" t="s">
        <v>219</v>
      </c>
    </row>
    <row r="16379" spans="11:12">
      <c r="K16379" s="435">
        <v>49653</v>
      </c>
      <c r="L16379" t="s">
        <v>219</v>
      </c>
    </row>
    <row r="16380" spans="11:12">
      <c r="K16380" s="435">
        <v>49654</v>
      </c>
      <c r="L16380" t="s">
        <v>219</v>
      </c>
    </row>
    <row r="16381" spans="11:12">
      <c r="K16381" s="435">
        <v>49655</v>
      </c>
      <c r="L16381" t="s">
        <v>219</v>
      </c>
    </row>
    <row r="16382" spans="11:12">
      <c r="K16382" s="435">
        <v>49656</v>
      </c>
      <c r="L16382" t="s">
        <v>219</v>
      </c>
    </row>
    <row r="16383" spans="11:12">
      <c r="K16383" s="435">
        <v>49657</v>
      </c>
      <c r="L16383" t="s">
        <v>219</v>
      </c>
    </row>
    <row r="16384" spans="11:12">
      <c r="K16384" s="435">
        <v>49659</v>
      </c>
      <c r="L16384" t="s">
        <v>219</v>
      </c>
    </row>
    <row r="16385" spans="11:12">
      <c r="K16385" s="435">
        <v>49660</v>
      </c>
      <c r="L16385" t="s">
        <v>219</v>
      </c>
    </row>
    <row r="16386" spans="11:12">
      <c r="K16386" s="435">
        <v>49663</v>
      </c>
      <c r="L16386" t="s">
        <v>219</v>
      </c>
    </row>
    <row r="16387" spans="11:12">
      <c r="K16387" s="435">
        <v>49664</v>
      </c>
      <c r="L16387" t="s">
        <v>219</v>
      </c>
    </row>
    <row r="16388" spans="11:12">
      <c r="K16388" s="435">
        <v>49665</v>
      </c>
      <c r="L16388" t="s">
        <v>219</v>
      </c>
    </row>
    <row r="16389" spans="11:12">
      <c r="K16389" s="435">
        <v>49666</v>
      </c>
      <c r="L16389" t="s">
        <v>219</v>
      </c>
    </row>
    <row r="16390" spans="11:12">
      <c r="K16390" s="435">
        <v>49667</v>
      </c>
      <c r="L16390" t="s">
        <v>219</v>
      </c>
    </row>
    <row r="16391" spans="11:12">
      <c r="K16391" s="435">
        <v>49668</v>
      </c>
      <c r="L16391" t="s">
        <v>219</v>
      </c>
    </row>
    <row r="16392" spans="11:12">
      <c r="K16392" s="435">
        <v>49670</v>
      </c>
      <c r="L16392" t="s">
        <v>219</v>
      </c>
    </row>
    <row r="16393" spans="11:12">
      <c r="K16393" s="435">
        <v>49674</v>
      </c>
      <c r="L16393" t="s">
        <v>219</v>
      </c>
    </row>
    <row r="16394" spans="11:12">
      <c r="K16394" s="435">
        <v>49675</v>
      </c>
      <c r="L16394" t="s">
        <v>219</v>
      </c>
    </row>
    <row r="16395" spans="11:12">
      <c r="K16395" s="435">
        <v>49676</v>
      </c>
      <c r="L16395" t="s">
        <v>219</v>
      </c>
    </row>
    <row r="16396" spans="11:12">
      <c r="K16396" s="435">
        <v>49677</v>
      </c>
      <c r="L16396" t="s">
        <v>219</v>
      </c>
    </row>
    <row r="16397" spans="11:12">
      <c r="K16397" s="435">
        <v>49679</v>
      </c>
      <c r="L16397" t="s">
        <v>219</v>
      </c>
    </row>
    <row r="16398" spans="11:12">
      <c r="K16398" s="435">
        <v>49680</v>
      </c>
      <c r="L16398" t="s">
        <v>219</v>
      </c>
    </row>
    <row r="16399" spans="11:12">
      <c r="K16399" s="435">
        <v>49682</v>
      </c>
      <c r="L16399" t="s">
        <v>219</v>
      </c>
    </row>
    <row r="16400" spans="11:12">
      <c r="K16400" s="435">
        <v>49683</v>
      </c>
      <c r="L16400" t="s">
        <v>219</v>
      </c>
    </row>
    <row r="16401" spans="11:12">
      <c r="K16401" s="435">
        <v>49684</v>
      </c>
      <c r="L16401" t="s">
        <v>219</v>
      </c>
    </row>
    <row r="16402" spans="11:12">
      <c r="K16402" s="435">
        <v>49686</v>
      </c>
      <c r="L16402" t="s">
        <v>219</v>
      </c>
    </row>
    <row r="16403" spans="11:12">
      <c r="K16403" s="435">
        <v>49688</v>
      </c>
      <c r="L16403" t="s">
        <v>219</v>
      </c>
    </row>
    <row r="16404" spans="11:12">
      <c r="K16404" s="435">
        <v>49689</v>
      </c>
      <c r="L16404" t="s">
        <v>219</v>
      </c>
    </row>
    <row r="16405" spans="11:12">
      <c r="K16405" s="435">
        <v>49690</v>
      </c>
      <c r="L16405" t="s">
        <v>219</v>
      </c>
    </row>
    <row r="16406" spans="11:12">
      <c r="K16406" s="435">
        <v>49701</v>
      </c>
      <c r="L16406" t="s">
        <v>219</v>
      </c>
    </row>
    <row r="16407" spans="11:12">
      <c r="K16407" s="435">
        <v>49705</v>
      </c>
      <c r="L16407" t="s">
        <v>219</v>
      </c>
    </row>
    <row r="16408" spans="11:12">
      <c r="K16408" s="435">
        <v>49706</v>
      </c>
      <c r="L16408" t="s">
        <v>219</v>
      </c>
    </row>
    <row r="16409" spans="11:12">
      <c r="K16409" s="435">
        <v>49707</v>
      </c>
      <c r="L16409" t="s">
        <v>219</v>
      </c>
    </row>
    <row r="16410" spans="11:12">
      <c r="K16410" s="435">
        <v>49709</v>
      </c>
      <c r="L16410" t="s">
        <v>219</v>
      </c>
    </row>
    <row r="16411" spans="11:12">
      <c r="K16411" s="435">
        <v>49710</v>
      </c>
      <c r="L16411">
        <v>7</v>
      </c>
    </row>
    <row r="16412" spans="11:12">
      <c r="K16412" s="435">
        <v>49712</v>
      </c>
      <c r="L16412" t="s">
        <v>219</v>
      </c>
    </row>
    <row r="16413" spans="11:12">
      <c r="K16413" s="435">
        <v>49713</v>
      </c>
      <c r="L16413" t="s">
        <v>219</v>
      </c>
    </row>
    <row r="16414" spans="11:12">
      <c r="K16414" s="435">
        <v>49715</v>
      </c>
      <c r="L16414">
        <v>7</v>
      </c>
    </row>
    <row r="16415" spans="11:12">
      <c r="K16415" s="435">
        <v>49716</v>
      </c>
      <c r="L16415" t="s">
        <v>219</v>
      </c>
    </row>
    <row r="16416" spans="11:12">
      <c r="K16416" s="435">
        <v>49717</v>
      </c>
      <c r="L16416" t="s">
        <v>219</v>
      </c>
    </row>
    <row r="16417" spans="11:12">
      <c r="K16417" s="435">
        <v>49718</v>
      </c>
      <c r="L16417" t="s">
        <v>219</v>
      </c>
    </row>
    <row r="16418" spans="11:12">
      <c r="K16418" s="435">
        <v>49719</v>
      </c>
      <c r="L16418" t="s">
        <v>219</v>
      </c>
    </row>
    <row r="16419" spans="11:12">
      <c r="K16419" s="435">
        <v>49720</v>
      </c>
      <c r="L16419" t="s">
        <v>219</v>
      </c>
    </row>
    <row r="16420" spans="11:12">
      <c r="K16420" s="435">
        <v>49721</v>
      </c>
      <c r="L16420" t="s">
        <v>219</v>
      </c>
    </row>
    <row r="16421" spans="11:12">
      <c r="K16421" s="435">
        <v>49722</v>
      </c>
      <c r="L16421" t="s">
        <v>219</v>
      </c>
    </row>
    <row r="16422" spans="11:12">
      <c r="K16422" s="435">
        <v>49724</v>
      </c>
      <c r="L16422">
        <v>7</v>
      </c>
    </row>
    <row r="16423" spans="11:12">
      <c r="K16423" s="435">
        <v>49725</v>
      </c>
      <c r="L16423">
        <v>7</v>
      </c>
    </row>
    <row r="16424" spans="11:12">
      <c r="K16424" s="435">
        <v>49726</v>
      </c>
      <c r="L16424" t="s">
        <v>219</v>
      </c>
    </row>
    <row r="16425" spans="11:12">
      <c r="K16425" s="435">
        <v>49727</v>
      </c>
      <c r="L16425" t="s">
        <v>219</v>
      </c>
    </row>
    <row r="16426" spans="11:12">
      <c r="K16426" s="435">
        <v>49728</v>
      </c>
      <c r="L16426">
        <v>7</v>
      </c>
    </row>
    <row r="16427" spans="11:12">
      <c r="K16427" s="435">
        <v>49729</v>
      </c>
      <c r="L16427" t="s">
        <v>219</v>
      </c>
    </row>
    <row r="16428" spans="11:12">
      <c r="K16428" s="435">
        <v>49730</v>
      </c>
      <c r="L16428" t="s">
        <v>219</v>
      </c>
    </row>
    <row r="16429" spans="11:12">
      <c r="K16429" s="435">
        <v>49733</v>
      </c>
      <c r="L16429" t="s">
        <v>219</v>
      </c>
    </row>
    <row r="16430" spans="11:12">
      <c r="K16430" s="435">
        <v>49735</v>
      </c>
      <c r="L16430" t="s">
        <v>219</v>
      </c>
    </row>
    <row r="16431" spans="11:12">
      <c r="K16431" s="435">
        <v>49736</v>
      </c>
      <c r="L16431" t="s">
        <v>219</v>
      </c>
    </row>
    <row r="16432" spans="11:12">
      <c r="K16432" s="435">
        <v>49738</v>
      </c>
      <c r="L16432" t="s">
        <v>219</v>
      </c>
    </row>
    <row r="16433" spans="11:12">
      <c r="K16433" s="435">
        <v>49740</v>
      </c>
      <c r="L16433" t="s">
        <v>219</v>
      </c>
    </row>
    <row r="16434" spans="11:12">
      <c r="K16434" s="435">
        <v>49743</v>
      </c>
      <c r="L16434" t="s">
        <v>219</v>
      </c>
    </row>
    <row r="16435" spans="11:12">
      <c r="K16435" s="435">
        <v>49744</v>
      </c>
      <c r="L16435" t="s">
        <v>219</v>
      </c>
    </row>
    <row r="16436" spans="11:12">
      <c r="K16436" s="435">
        <v>49745</v>
      </c>
      <c r="L16436" t="s">
        <v>219</v>
      </c>
    </row>
    <row r="16437" spans="11:12">
      <c r="K16437" s="435">
        <v>49746</v>
      </c>
      <c r="L16437" t="s">
        <v>219</v>
      </c>
    </row>
    <row r="16438" spans="11:12">
      <c r="K16438" s="435">
        <v>49747</v>
      </c>
      <c r="L16438" t="s">
        <v>219</v>
      </c>
    </row>
    <row r="16439" spans="11:12">
      <c r="K16439" s="435">
        <v>49748</v>
      </c>
      <c r="L16439">
        <v>7</v>
      </c>
    </row>
    <row r="16440" spans="11:12">
      <c r="K16440" s="435">
        <v>49749</v>
      </c>
      <c r="L16440" t="s">
        <v>219</v>
      </c>
    </row>
    <row r="16441" spans="11:12">
      <c r="K16441" s="435">
        <v>49751</v>
      </c>
      <c r="L16441" t="s">
        <v>219</v>
      </c>
    </row>
    <row r="16442" spans="11:12">
      <c r="K16442" s="435">
        <v>49752</v>
      </c>
      <c r="L16442">
        <v>7</v>
      </c>
    </row>
    <row r="16443" spans="11:12">
      <c r="K16443" s="435">
        <v>49753</v>
      </c>
      <c r="L16443" t="s">
        <v>219</v>
      </c>
    </row>
    <row r="16444" spans="11:12">
      <c r="K16444" s="435">
        <v>49755</v>
      </c>
      <c r="L16444" t="s">
        <v>219</v>
      </c>
    </row>
    <row r="16445" spans="11:12">
      <c r="K16445" s="435">
        <v>49756</v>
      </c>
      <c r="L16445" t="s">
        <v>219</v>
      </c>
    </row>
    <row r="16446" spans="11:12">
      <c r="K16446" s="435">
        <v>49757</v>
      </c>
      <c r="L16446" t="s">
        <v>219</v>
      </c>
    </row>
    <row r="16447" spans="11:12">
      <c r="K16447" s="435">
        <v>49759</v>
      </c>
      <c r="L16447" t="s">
        <v>219</v>
      </c>
    </row>
    <row r="16448" spans="11:12">
      <c r="K16448" s="435">
        <v>49760</v>
      </c>
      <c r="L16448" t="s">
        <v>219</v>
      </c>
    </row>
    <row r="16449" spans="11:12">
      <c r="K16449" s="435">
        <v>49762</v>
      </c>
      <c r="L16449" t="s">
        <v>219</v>
      </c>
    </row>
    <row r="16450" spans="11:12">
      <c r="K16450" s="435">
        <v>49764</v>
      </c>
      <c r="L16450" t="s">
        <v>219</v>
      </c>
    </row>
    <row r="16451" spans="11:12">
      <c r="K16451" s="435">
        <v>49765</v>
      </c>
      <c r="L16451" t="s">
        <v>219</v>
      </c>
    </row>
    <row r="16452" spans="11:12">
      <c r="K16452" s="435">
        <v>49766</v>
      </c>
      <c r="L16452" t="s">
        <v>219</v>
      </c>
    </row>
    <row r="16453" spans="11:12">
      <c r="K16453" s="435">
        <v>49768</v>
      </c>
      <c r="L16453">
        <v>7</v>
      </c>
    </row>
    <row r="16454" spans="11:12">
      <c r="K16454" s="435">
        <v>49769</v>
      </c>
      <c r="L16454" t="s">
        <v>219</v>
      </c>
    </row>
    <row r="16455" spans="11:12">
      <c r="K16455" s="435">
        <v>49770</v>
      </c>
      <c r="L16455" t="s">
        <v>219</v>
      </c>
    </row>
    <row r="16456" spans="11:12">
      <c r="K16456" s="435">
        <v>49774</v>
      </c>
      <c r="L16456">
        <v>7</v>
      </c>
    </row>
    <row r="16457" spans="11:12">
      <c r="K16457" s="435">
        <v>49775</v>
      </c>
      <c r="L16457" t="s">
        <v>219</v>
      </c>
    </row>
    <row r="16458" spans="11:12">
      <c r="K16458" s="435">
        <v>49776</v>
      </c>
      <c r="L16458" t="s">
        <v>219</v>
      </c>
    </row>
    <row r="16459" spans="11:12">
      <c r="K16459" s="435">
        <v>49777</v>
      </c>
      <c r="L16459" t="s">
        <v>219</v>
      </c>
    </row>
    <row r="16460" spans="11:12">
      <c r="K16460" s="435">
        <v>49779</v>
      </c>
      <c r="L16460" t="s">
        <v>219</v>
      </c>
    </row>
    <row r="16461" spans="11:12">
      <c r="K16461" s="435">
        <v>49780</v>
      </c>
      <c r="L16461">
        <v>7</v>
      </c>
    </row>
    <row r="16462" spans="11:12">
      <c r="K16462" s="435">
        <v>49781</v>
      </c>
      <c r="L16462" t="s">
        <v>219</v>
      </c>
    </row>
    <row r="16463" spans="11:12">
      <c r="K16463" s="435">
        <v>49782</v>
      </c>
      <c r="L16463" t="s">
        <v>219</v>
      </c>
    </row>
    <row r="16464" spans="11:12">
      <c r="K16464" s="435">
        <v>49783</v>
      </c>
      <c r="L16464">
        <v>7</v>
      </c>
    </row>
    <row r="16465" spans="11:12">
      <c r="K16465" s="435">
        <v>49788</v>
      </c>
      <c r="L16465">
        <v>7</v>
      </c>
    </row>
    <row r="16466" spans="11:12">
      <c r="K16466" s="435">
        <v>49791</v>
      </c>
      <c r="L16466" t="s">
        <v>219</v>
      </c>
    </row>
    <row r="16467" spans="11:12">
      <c r="K16467" s="435">
        <v>49793</v>
      </c>
      <c r="L16467">
        <v>7</v>
      </c>
    </row>
    <row r="16468" spans="11:12">
      <c r="K16468" s="435">
        <v>49795</v>
      </c>
      <c r="L16468" t="s">
        <v>219</v>
      </c>
    </row>
    <row r="16469" spans="11:12">
      <c r="K16469" s="435">
        <v>49796</v>
      </c>
      <c r="L16469" t="s">
        <v>219</v>
      </c>
    </row>
    <row r="16470" spans="11:12">
      <c r="K16470" s="435">
        <v>49799</v>
      </c>
      <c r="L16470" t="s">
        <v>219</v>
      </c>
    </row>
    <row r="16471" spans="11:12">
      <c r="K16471" s="435">
        <v>49801</v>
      </c>
      <c r="L16471" t="s">
        <v>219</v>
      </c>
    </row>
    <row r="16472" spans="11:12">
      <c r="K16472" s="435">
        <v>49802</v>
      </c>
      <c r="L16472" t="s">
        <v>219</v>
      </c>
    </row>
    <row r="16473" spans="11:12">
      <c r="K16473" s="435">
        <v>49805</v>
      </c>
      <c r="L16473">
        <v>7</v>
      </c>
    </row>
    <row r="16474" spans="11:12">
      <c r="K16474" s="435">
        <v>49806</v>
      </c>
      <c r="L16474">
        <v>7</v>
      </c>
    </row>
    <row r="16475" spans="11:12">
      <c r="K16475" s="435">
        <v>49807</v>
      </c>
      <c r="L16475" t="s">
        <v>219</v>
      </c>
    </row>
    <row r="16476" spans="11:12">
      <c r="K16476" s="435">
        <v>49808</v>
      </c>
      <c r="L16476">
        <v>7</v>
      </c>
    </row>
    <row r="16477" spans="11:12">
      <c r="K16477" s="435">
        <v>49812</v>
      </c>
      <c r="L16477" t="s">
        <v>219</v>
      </c>
    </row>
    <row r="16478" spans="11:12">
      <c r="K16478" s="435">
        <v>49814</v>
      </c>
      <c r="L16478">
        <v>7</v>
      </c>
    </row>
    <row r="16479" spans="11:12">
      <c r="K16479" s="435">
        <v>49815</v>
      </c>
      <c r="L16479" t="s">
        <v>219</v>
      </c>
    </row>
    <row r="16480" spans="11:12">
      <c r="K16480" s="435">
        <v>49816</v>
      </c>
      <c r="L16480">
        <v>7</v>
      </c>
    </row>
    <row r="16481" spans="11:12">
      <c r="K16481" s="435">
        <v>49817</v>
      </c>
      <c r="L16481" t="s">
        <v>219</v>
      </c>
    </row>
    <row r="16482" spans="11:12">
      <c r="K16482" s="435">
        <v>49818</v>
      </c>
      <c r="L16482" t="s">
        <v>219</v>
      </c>
    </row>
    <row r="16483" spans="11:12">
      <c r="K16483" s="435">
        <v>49819</v>
      </c>
      <c r="L16483" t="s">
        <v>219</v>
      </c>
    </row>
    <row r="16484" spans="11:12">
      <c r="K16484" s="435">
        <v>49820</v>
      </c>
      <c r="L16484">
        <v>7</v>
      </c>
    </row>
    <row r="16485" spans="11:12">
      <c r="K16485" s="435">
        <v>49821</v>
      </c>
      <c r="L16485" t="s">
        <v>219</v>
      </c>
    </row>
    <row r="16486" spans="11:12">
      <c r="K16486" s="435">
        <v>49822</v>
      </c>
      <c r="L16486">
        <v>7</v>
      </c>
    </row>
    <row r="16487" spans="11:12">
      <c r="K16487" s="435">
        <v>49825</v>
      </c>
      <c r="L16487" t="s">
        <v>219</v>
      </c>
    </row>
    <row r="16488" spans="11:12">
      <c r="K16488" s="435">
        <v>49826</v>
      </c>
      <c r="L16488">
        <v>7</v>
      </c>
    </row>
    <row r="16489" spans="11:12">
      <c r="K16489" s="435">
        <v>49827</v>
      </c>
      <c r="L16489">
        <v>7</v>
      </c>
    </row>
    <row r="16490" spans="11:12">
      <c r="K16490" s="435">
        <v>49829</v>
      </c>
      <c r="L16490" t="s">
        <v>219</v>
      </c>
    </row>
    <row r="16491" spans="11:12">
      <c r="K16491" s="435">
        <v>49831</v>
      </c>
      <c r="L16491" t="s">
        <v>219</v>
      </c>
    </row>
    <row r="16492" spans="11:12">
      <c r="K16492" s="435">
        <v>49833</v>
      </c>
      <c r="L16492">
        <v>7</v>
      </c>
    </row>
    <row r="16493" spans="11:12">
      <c r="K16493" s="435">
        <v>49834</v>
      </c>
      <c r="L16493" t="s">
        <v>219</v>
      </c>
    </row>
    <row r="16494" spans="11:12">
      <c r="K16494" s="435">
        <v>49835</v>
      </c>
      <c r="L16494" t="s">
        <v>219</v>
      </c>
    </row>
    <row r="16495" spans="11:12">
      <c r="K16495" s="435">
        <v>49836</v>
      </c>
      <c r="L16495">
        <v>7</v>
      </c>
    </row>
    <row r="16496" spans="11:12">
      <c r="K16496" s="435">
        <v>49837</v>
      </c>
      <c r="L16496" t="s">
        <v>219</v>
      </c>
    </row>
    <row r="16497" spans="11:12">
      <c r="K16497" s="435">
        <v>49838</v>
      </c>
      <c r="L16497" t="s">
        <v>219</v>
      </c>
    </row>
    <row r="16498" spans="11:12">
      <c r="K16498" s="435">
        <v>49839</v>
      </c>
      <c r="L16498">
        <v>7</v>
      </c>
    </row>
    <row r="16499" spans="11:12">
      <c r="K16499" s="435">
        <v>49840</v>
      </c>
      <c r="L16499" t="s">
        <v>219</v>
      </c>
    </row>
    <row r="16500" spans="11:12">
      <c r="K16500" s="435">
        <v>49841</v>
      </c>
      <c r="L16500">
        <v>7</v>
      </c>
    </row>
    <row r="16501" spans="11:12">
      <c r="K16501" s="435">
        <v>49847</v>
      </c>
      <c r="L16501" t="s">
        <v>219</v>
      </c>
    </row>
    <row r="16502" spans="11:12">
      <c r="K16502" s="435">
        <v>49848</v>
      </c>
      <c r="L16502" t="s">
        <v>219</v>
      </c>
    </row>
    <row r="16503" spans="11:12">
      <c r="K16503" s="435">
        <v>49849</v>
      </c>
      <c r="L16503">
        <v>7</v>
      </c>
    </row>
    <row r="16504" spans="11:12">
      <c r="K16504" s="435">
        <v>49852</v>
      </c>
      <c r="L16504" t="s">
        <v>219</v>
      </c>
    </row>
    <row r="16505" spans="11:12">
      <c r="K16505" s="435">
        <v>49853</v>
      </c>
      <c r="L16505">
        <v>7</v>
      </c>
    </row>
    <row r="16506" spans="11:12">
      <c r="K16506" s="435">
        <v>49854</v>
      </c>
      <c r="L16506" t="s">
        <v>219</v>
      </c>
    </row>
    <row r="16507" spans="11:12">
      <c r="K16507" s="435">
        <v>49855</v>
      </c>
      <c r="L16507" t="s">
        <v>219</v>
      </c>
    </row>
    <row r="16508" spans="11:12">
      <c r="K16508" s="435">
        <v>49858</v>
      </c>
      <c r="L16508" t="s">
        <v>219</v>
      </c>
    </row>
    <row r="16509" spans="11:12">
      <c r="K16509" s="435">
        <v>49861</v>
      </c>
      <c r="L16509">
        <v>7</v>
      </c>
    </row>
    <row r="16510" spans="11:12">
      <c r="K16510" s="435">
        <v>49862</v>
      </c>
      <c r="L16510">
        <v>7</v>
      </c>
    </row>
    <row r="16511" spans="11:12">
      <c r="K16511" s="435">
        <v>49863</v>
      </c>
      <c r="L16511" t="s">
        <v>219</v>
      </c>
    </row>
    <row r="16512" spans="11:12">
      <c r="K16512" s="435">
        <v>49864</v>
      </c>
      <c r="L16512" t="s">
        <v>219</v>
      </c>
    </row>
    <row r="16513" spans="11:12">
      <c r="K16513" s="435">
        <v>49866</v>
      </c>
      <c r="L16513">
        <v>7</v>
      </c>
    </row>
    <row r="16514" spans="11:12">
      <c r="K16514" s="435">
        <v>49868</v>
      </c>
      <c r="L16514">
        <v>7</v>
      </c>
    </row>
    <row r="16515" spans="11:12">
      <c r="K16515" s="435">
        <v>49870</v>
      </c>
      <c r="L16515" t="s">
        <v>219</v>
      </c>
    </row>
    <row r="16516" spans="11:12">
      <c r="K16516" s="435">
        <v>49871</v>
      </c>
      <c r="L16516">
        <v>7</v>
      </c>
    </row>
    <row r="16517" spans="11:12">
      <c r="K16517" s="435">
        <v>49872</v>
      </c>
      <c r="L16517">
        <v>7</v>
      </c>
    </row>
    <row r="16518" spans="11:12">
      <c r="K16518" s="435">
        <v>49873</v>
      </c>
      <c r="L16518" t="s">
        <v>219</v>
      </c>
    </row>
    <row r="16519" spans="11:12">
      <c r="K16519" s="435">
        <v>49874</v>
      </c>
      <c r="L16519" t="s">
        <v>219</v>
      </c>
    </row>
    <row r="16520" spans="11:12">
      <c r="K16520" s="435">
        <v>49876</v>
      </c>
      <c r="L16520" t="s">
        <v>219</v>
      </c>
    </row>
    <row r="16521" spans="11:12">
      <c r="K16521" s="435">
        <v>49877</v>
      </c>
      <c r="L16521" t="s">
        <v>219</v>
      </c>
    </row>
    <row r="16522" spans="11:12">
      <c r="K16522" s="435">
        <v>49878</v>
      </c>
      <c r="L16522" t="s">
        <v>219</v>
      </c>
    </row>
    <row r="16523" spans="11:12">
      <c r="K16523" s="435">
        <v>49879</v>
      </c>
      <c r="L16523">
        <v>7</v>
      </c>
    </row>
    <row r="16524" spans="11:12">
      <c r="K16524" s="435">
        <v>49880</v>
      </c>
      <c r="L16524">
        <v>7</v>
      </c>
    </row>
    <row r="16525" spans="11:12">
      <c r="K16525" s="435">
        <v>49881</v>
      </c>
      <c r="L16525" t="s">
        <v>219</v>
      </c>
    </row>
    <row r="16526" spans="11:12">
      <c r="K16526" s="435">
        <v>49883</v>
      </c>
      <c r="L16526">
        <v>7</v>
      </c>
    </row>
    <row r="16527" spans="11:12">
      <c r="K16527" s="435">
        <v>49884</v>
      </c>
      <c r="L16527">
        <v>7</v>
      </c>
    </row>
    <row r="16528" spans="11:12">
      <c r="K16528" s="435">
        <v>49885</v>
      </c>
      <c r="L16528">
        <v>7</v>
      </c>
    </row>
    <row r="16529" spans="11:12">
      <c r="K16529" s="435">
        <v>49886</v>
      </c>
      <c r="L16529" t="s">
        <v>219</v>
      </c>
    </row>
    <row r="16530" spans="11:12">
      <c r="K16530" s="435">
        <v>49887</v>
      </c>
      <c r="L16530" t="s">
        <v>219</v>
      </c>
    </row>
    <row r="16531" spans="11:12">
      <c r="K16531" s="435">
        <v>49891</v>
      </c>
      <c r="L16531">
        <v>7</v>
      </c>
    </row>
    <row r="16532" spans="11:12">
      <c r="K16532" s="435">
        <v>49892</v>
      </c>
      <c r="L16532" t="s">
        <v>219</v>
      </c>
    </row>
    <row r="16533" spans="11:12">
      <c r="K16533" s="435">
        <v>49893</v>
      </c>
      <c r="L16533" t="s">
        <v>219</v>
      </c>
    </row>
    <row r="16534" spans="11:12">
      <c r="K16534" s="435">
        <v>49894</v>
      </c>
      <c r="L16534" t="s">
        <v>219</v>
      </c>
    </row>
    <row r="16535" spans="11:12">
      <c r="K16535" s="435">
        <v>49895</v>
      </c>
      <c r="L16535">
        <v>7</v>
      </c>
    </row>
    <row r="16536" spans="11:12">
      <c r="K16536" s="435">
        <v>49896</v>
      </c>
      <c r="L16536" t="s">
        <v>219</v>
      </c>
    </row>
    <row r="16537" spans="11:12">
      <c r="K16537" s="435">
        <v>49901</v>
      </c>
      <c r="L16537">
        <v>7</v>
      </c>
    </row>
    <row r="16538" spans="11:12">
      <c r="K16538" s="435">
        <v>49902</v>
      </c>
      <c r="L16538" t="s">
        <v>219</v>
      </c>
    </row>
    <row r="16539" spans="11:12">
      <c r="K16539" s="435">
        <v>49903</v>
      </c>
      <c r="L16539">
        <v>7</v>
      </c>
    </row>
    <row r="16540" spans="11:12">
      <c r="K16540" s="435">
        <v>49905</v>
      </c>
      <c r="L16540">
        <v>7</v>
      </c>
    </row>
    <row r="16541" spans="11:12">
      <c r="K16541" s="435">
        <v>49908</v>
      </c>
      <c r="L16541" t="s">
        <v>219</v>
      </c>
    </row>
    <row r="16542" spans="11:12">
      <c r="K16542" s="435">
        <v>49910</v>
      </c>
      <c r="L16542">
        <v>7</v>
      </c>
    </row>
    <row r="16543" spans="11:12">
      <c r="K16543" s="435">
        <v>49911</v>
      </c>
      <c r="L16543">
        <v>7</v>
      </c>
    </row>
    <row r="16544" spans="11:12">
      <c r="K16544" s="435">
        <v>49912</v>
      </c>
      <c r="L16544" t="s">
        <v>219</v>
      </c>
    </row>
    <row r="16545" spans="11:12">
      <c r="K16545" s="435">
        <v>49913</v>
      </c>
      <c r="L16545">
        <v>7</v>
      </c>
    </row>
    <row r="16546" spans="11:12">
      <c r="K16546" s="435">
        <v>49915</v>
      </c>
      <c r="L16546" t="s">
        <v>219</v>
      </c>
    </row>
    <row r="16547" spans="11:12">
      <c r="K16547" s="435">
        <v>49916</v>
      </c>
      <c r="L16547">
        <v>7</v>
      </c>
    </row>
    <row r="16548" spans="11:12">
      <c r="K16548" s="435">
        <v>49917</v>
      </c>
      <c r="L16548">
        <v>7</v>
      </c>
    </row>
    <row r="16549" spans="11:12">
      <c r="K16549" s="435">
        <v>49918</v>
      </c>
      <c r="L16549">
        <v>7</v>
      </c>
    </row>
    <row r="16550" spans="11:12">
      <c r="K16550" s="435">
        <v>49919</v>
      </c>
      <c r="L16550">
        <v>7</v>
      </c>
    </row>
    <row r="16551" spans="11:12">
      <c r="K16551" s="435">
        <v>49920</v>
      </c>
      <c r="L16551" t="s">
        <v>219</v>
      </c>
    </row>
    <row r="16552" spans="11:12">
      <c r="K16552" s="435">
        <v>49921</v>
      </c>
      <c r="L16552">
        <v>7</v>
      </c>
    </row>
    <row r="16553" spans="11:12">
      <c r="K16553" s="435">
        <v>49922</v>
      </c>
      <c r="L16553">
        <v>7</v>
      </c>
    </row>
    <row r="16554" spans="11:12">
      <c r="K16554" s="435">
        <v>49925</v>
      </c>
      <c r="L16554">
        <v>7</v>
      </c>
    </row>
    <row r="16555" spans="11:12">
      <c r="K16555" s="435">
        <v>49927</v>
      </c>
      <c r="L16555">
        <v>7</v>
      </c>
    </row>
    <row r="16556" spans="11:12">
      <c r="K16556" s="435">
        <v>49929</v>
      </c>
      <c r="L16556">
        <v>7</v>
      </c>
    </row>
    <row r="16557" spans="11:12">
      <c r="K16557" s="435">
        <v>49930</v>
      </c>
      <c r="L16557">
        <v>7</v>
      </c>
    </row>
    <row r="16558" spans="11:12">
      <c r="K16558" s="435">
        <v>49931</v>
      </c>
      <c r="L16558">
        <v>7</v>
      </c>
    </row>
    <row r="16559" spans="11:12">
      <c r="K16559" s="435">
        <v>49934</v>
      </c>
      <c r="L16559">
        <v>7</v>
      </c>
    </row>
    <row r="16560" spans="11:12">
      <c r="K16560" s="435">
        <v>49935</v>
      </c>
      <c r="L16560">
        <v>7</v>
      </c>
    </row>
    <row r="16561" spans="11:12">
      <c r="K16561" s="435">
        <v>49938</v>
      </c>
      <c r="L16561">
        <v>7</v>
      </c>
    </row>
    <row r="16562" spans="11:12">
      <c r="K16562" s="435">
        <v>49942</v>
      </c>
      <c r="L16562">
        <v>7</v>
      </c>
    </row>
    <row r="16563" spans="11:12">
      <c r="K16563" s="435">
        <v>49945</v>
      </c>
      <c r="L16563">
        <v>7</v>
      </c>
    </row>
    <row r="16564" spans="11:12">
      <c r="K16564" s="435">
        <v>49946</v>
      </c>
      <c r="L16564">
        <v>7</v>
      </c>
    </row>
    <row r="16565" spans="11:12">
      <c r="K16565" s="435">
        <v>49947</v>
      </c>
      <c r="L16565">
        <v>7</v>
      </c>
    </row>
    <row r="16566" spans="11:12">
      <c r="K16566" s="435">
        <v>49948</v>
      </c>
      <c r="L16566">
        <v>7</v>
      </c>
    </row>
    <row r="16567" spans="11:12">
      <c r="K16567" s="435">
        <v>49950</v>
      </c>
      <c r="L16567">
        <v>7</v>
      </c>
    </row>
    <row r="16568" spans="11:12">
      <c r="K16568" s="435">
        <v>49952</v>
      </c>
      <c r="L16568" t="s">
        <v>219</v>
      </c>
    </row>
    <row r="16569" spans="11:12">
      <c r="K16569" s="435">
        <v>49953</v>
      </c>
      <c r="L16569">
        <v>7</v>
      </c>
    </row>
    <row r="16570" spans="11:12">
      <c r="K16570" s="435">
        <v>49955</v>
      </c>
      <c r="L16570">
        <v>7</v>
      </c>
    </row>
    <row r="16571" spans="11:12">
      <c r="K16571" s="435">
        <v>49958</v>
      </c>
      <c r="L16571" t="s">
        <v>219</v>
      </c>
    </row>
    <row r="16572" spans="11:12">
      <c r="K16572" s="435">
        <v>49959</v>
      </c>
      <c r="L16572">
        <v>7</v>
      </c>
    </row>
    <row r="16573" spans="11:12">
      <c r="K16573" s="435">
        <v>49960</v>
      </c>
      <c r="L16573">
        <v>7</v>
      </c>
    </row>
    <row r="16574" spans="11:12">
      <c r="K16574" s="435">
        <v>49961</v>
      </c>
      <c r="L16574">
        <v>7</v>
      </c>
    </row>
    <row r="16575" spans="11:12">
      <c r="K16575" s="435">
        <v>49962</v>
      </c>
      <c r="L16575">
        <v>7</v>
      </c>
    </row>
    <row r="16576" spans="11:12">
      <c r="K16576" s="435">
        <v>49963</v>
      </c>
      <c r="L16576">
        <v>7</v>
      </c>
    </row>
    <row r="16577" spans="11:12">
      <c r="K16577" s="435">
        <v>49965</v>
      </c>
      <c r="L16577">
        <v>7</v>
      </c>
    </row>
    <row r="16578" spans="11:12">
      <c r="K16578" s="435">
        <v>49967</v>
      </c>
      <c r="L16578">
        <v>7</v>
      </c>
    </row>
    <row r="16579" spans="11:12">
      <c r="K16579" s="435">
        <v>49968</v>
      </c>
      <c r="L16579">
        <v>7</v>
      </c>
    </row>
    <row r="16580" spans="11:12">
      <c r="K16580" s="435">
        <v>49969</v>
      </c>
      <c r="L16580">
        <v>7</v>
      </c>
    </row>
    <row r="16581" spans="11:12">
      <c r="K16581" s="435">
        <v>49970</v>
      </c>
      <c r="L16581">
        <v>7</v>
      </c>
    </row>
    <row r="16582" spans="11:12">
      <c r="K16582" s="435">
        <v>49971</v>
      </c>
      <c r="L16582">
        <v>7</v>
      </c>
    </row>
    <row r="16583" spans="11:12">
      <c r="K16583" s="435">
        <v>50001</v>
      </c>
      <c r="L16583" t="s">
        <v>214</v>
      </c>
    </row>
    <row r="16584" spans="11:12">
      <c r="K16584" s="435">
        <v>50002</v>
      </c>
      <c r="L16584" t="s">
        <v>214</v>
      </c>
    </row>
    <row r="16585" spans="11:12">
      <c r="K16585" s="435">
        <v>50003</v>
      </c>
      <c r="L16585" t="s">
        <v>214</v>
      </c>
    </row>
    <row r="16586" spans="11:12">
      <c r="K16586" s="435">
        <v>50005</v>
      </c>
      <c r="L16586" t="s">
        <v>219</v>
      </c>
    </row>
    <row r="16587" spans="11:12">
      <c r="K16587" s="435">
        <v>50006</v>
      </c>
      <c r="L16587" t="s">
        <v>219</v>
      </c>
    </row>
    <row r="16588" spans="11:12">
      <c r="K16588" s="435">
        <v>50007</v>
      </c>
      <c r="L16588" t="s">
        <v>214</v>
      </c>
    </row>
    <row r="16589" spans="11:12">
      <c r="K16589" s="435">
        <v>50008</v>
      </c>
      <c r="L16589" t="s">
        <v>214</v>
      </c>
    </row>
    <row r="16590" spans="11:12">
      <c r="K16590" s="435">
        <v>50009</v>
      </c>
      <c r="L16590" t="s">
        <v>214</v>
      </c>
    </row>
    <row r="16591" spans="11:12">
      <c r="K16591" s="435">
        <v>50010</v>
      </c>
      <c r="L16591" t="s">
        <v>214</v>
      </c>
    </row>
    <row r="16592" spans="11:12">
      <c r="K16592" s="435">
        <v>50011</v>
      </c>
      <c r="L16592" t="s">
        <v>214</v>
      </c>
    </row>
    <row r="16593" spans="11:12">
      <c r="K16593" s="435">
        <v>50012</v>
      </c>
      <c r="L16593" t="s">
        <v>214</v>
      </c>
    </row>
    <row r="16594" spans="11:12">
      <c r="K16594" s="435">
        <v>50014</v>
      </c>
      <c r="L16594" t="s">
        <v>214</v>
      </c>
    </row>
    <row r="16595" spans="11:12">
      <c r="K16595" s="435">
        <v>50020</v>
      </c>
      <c r="L16595" t="s">
        <v>214</v>
      </c>
    </row>
    <row r="16596" spans="11:12">
      <c r="K16596" s="435">
        <v>50021</v>
      </c>
      <c r="L16596" t="s">
        <v>214</v>
      </c>
    </row>
    <row r="16597" spans="11:12">
      <c r="K16597" s="435">
        <v>50022</v>
      </c>
      <c r="L16597" t="s">
        <v>214</v>
      </c>
    </row>
    <row r="16598" spans="11:12">
      <c r="K16598" s="435">
        <v>50023</v>
      </c>
      <c r="L16598" t="s">
        <v>214</v>
      </c>
    </row>
    <row r="16599" spans="11:12">
      <c r="K16599" s="435">
        <v>50025</v>
      </c>
      <c r="L16599" t="s">
        <v>214</v>
      </c>
    </row>
    <row r="16600" spans="11:12">
      <c r="K16600" s="435">
        <v>50026</v>
      </c>
      <c r="L16600" t="s">
        <v>214</v>
      </c>
    </row>
    <row r="16601" spans="11:12">
      <c r="K16601" s="435">
        <v>50027</v>
      </c>
      <c r="L16601" t="s">
        <v>214</v>
      </c>
    </row>
    <row r="16602" spans="11:12">
      <c r="K16602" s="435">
        <v>50028</v>
      </c>
      <c r="L16602" t="s">
        <v>214</v>
      </c>
    </row>
    <row r="16603" spans="11:12">
      <c r="K16603" s="435">
        <v>50029</v>
      </c>
      <c r="L16603" t="s">
        <v>214</v>
      </c>
    </row>
    <row r="16604" spans="11:12">
      <c r="K16604" s="435">
        <v>50032</v>
      </c>
      <c r="L16604" t="s">
        <v>214</v>
      </c>
    </row>
    <row r="16605" spans="11:12">
      <c r="K16605" s="435">
        <v>50033</v>
      </c>
      <c r="L16605" t="s">
        <v>214</v>
      </c>
    </row>
    <row r="16606" spans="11:12">
      <c r="K16606" s="435">
        <v>50034</v>
      </c>
      <c r="L16606" t="s">
        <v>219</v>
      </c>
    </row>
    <row r="16607" spans="11:12">
      <c r="K16607" s="435">
        <v>50035</v>
      </c>
      <c r="L16607" t="s">
        <v>214</v>
      </c>
    </row>
    <row r="16608" spans="11:12">
      <c r="K16608" s="435">
        <v>50036</v>
      </c>
      <c r="L16608" t="s">
        <v>214</v>
      </c>
    </row>
    <row r="16609" spans="11:12">
      <c r="K16609" s="435">
        <v>50038</v>
      </c>
      <c r="L16609" t="s">
        <v>214</v>
      </c>
    </row>
    <row r="16610" spans="11:12">
      <c r="K16610" s="435">
        <v>50039</v>
      </c>
      <c r="L16610" t="s">
        <v>214</v>
      </c>
    </row>
    <row r="16611" spans="11:12">
      <c r="K16611" s="435">
        <v>50041</v>
      </c>
      <c r="L16611" t="s">
        <v>219</v>
      </c>
    </row>
    <row r="16612" spans="11:12">
      <c r="K16612" s="435">
        <v>50042</v>
      </c>
      <c r="L16612" t="s">
        <v>214</v>
      </c>
    </row>
    <row r="16613" spans="11:12">
      <c r="K16613" s="435">
        <v>50044</v>
      </c>
      <c r="L16613" t="s">
        <v>214</v>
      </c>
    </row>
    <row r="16614" spans="11:12">
      <c r="K16614" s="435">
        <v>50046</v>
      </c>
      <c r="L16614" t="s">
        <v>214</v>
      </c>
    </row>
    <row r="16615" spans="11:12">
      <c r="K16615" s="435">
        <v>50047</v>
      </c>
      <c r="L16615" t="s">
        <v>214</v>
      </c>
    </row>
    <row r="16616" spans="11:12">
      <c r="K16616" s="435">
        <v>50048</v>
      </c>
      <c r="L16616" t="s">
        <v>214</v>
      </c>
    </row>
    <row r="16617" spans="11:12">
      <c r="K16617" s="435">
        <v>50049</v>
      </c>
      <c r="L16617" t="s">
        <v>214</v>
      </c>
    </row>
    <row r="16618" spans="11:12">
      <c r="K16618" s="435">
        <v>50050</v>
      </c>
      <c r="L16618" t="s">
        <v>214</v>
      </c>
    </row>
    <row r="16619" spans="11:12">
      <c r="K16619" s="435">
        <v>50051</v>
      </c>
      <c r="L16619" t="s">
        <v>214</v>
      </c>
    </row>
    <row r="16620" spans="11:12">
      <c r="K16620" s="435">
        <v>50052</v>
      </c>
      <c r="L16620" t="s">
        <v>214</v>
      </c>
    </row>
    <row r="16621" spans="11:12">
      <c r="K16621" s="435">
        <v>50054</v>
      </c>
      <c r="L16621" t="s">
        <v>214</v>
      </c>
    </row>
    <row r="16622" spans="11:12">
      <c r="K16622" s="435">
        <v>50055</v>
      </c>
      <c r="L16622" t="s">
        <v>214</v>
      </c>
    </row>
    <row r="16623" spans="11:12">
      <c r="K16623" s="435">
        <v>50056</v>
      </c>
      <c r="L16623" t="s">
        <v>214</v>
      </c>
    </row>
    <row r="16624" spans="11:12">
      <c r="K16624" s="435">
        <v>50057</v>
      </c>
      <c r="L16624" t="s">
        <v>214</v>
      </c>
    </row>
    <row r="16625" spans="11:12">
      <c r="K16625" s="435">
        <v>50058</v>
      </c>
      <c r="L16625" t="s">
        <v>214</v>
      </c>
    </row>
    <row r="16626" spans="11:12">
      <c r="K16626" s="435">
        <v>50060</v>
      </c>
      <c r="L16626" t="s">
        <v>214</v>
      </c>
    </row>
    <row r="16627" spans="11:12">
      <c r="K16627" s="435">
        <v>50061</v>
      </c>
      <c r="L16627" t="s">
        <v>214</v>
      </c>
    </row>
    <row r="16628" spans="11:12">
      <c r="K16628" s="435">
        <v>50062</v>
      </c>
      <c r="L16628" t="s">
        <v>214</v>
      </c>
    </row>
    <row r="16629" spans="11:12">
      <c r="K16629" s="435">
        <v>50063</v>
      </c>
      <c r="L16629" t="s">
        <v>214</v>
      </c>
    </row>
    <row r="16630" spans="11:12">
      <c r="K16630" s="435">
        <v>50064</v>
      </c>
      <c r="L16630" t="s">
        <v>214</v>
      </c>
    </row>
    <row r="16631" spans="11:12">
      <c r="K16631" s="435">
        <v>50065</v>
      </c>
      <c r="L16631" t="s">
        <v>214</v>
      </c>
    </row>
    <row r="16632" spans="11:12">
      <c r="K16632" s="435">
        <v>50066</v>
      </c>
      <c r="L16632" t="s">
        <v>214</v>
      </c>
    </row>
    <row r="16633" spans="11:12">
      <c r="K16633" s="435">
        <v>50067</v>
      </c>
      <c r="L16633" t="s">
        <v>214</v>
      </c>
    </row>
    <row r="16634" spans="11:12">
      <c r="K16634" s="435">
        <v>50068</v>
      </c>
      <c r="L16634" t="s">
        <v>214</v>
      </c>
    </row>
    <row r="16635" spans="11:12">
      <c r="K16635" s="435">
        <v>50069</v>
      </c>
      <c r="L16635" t="s">
        <v>214</v>
      </c>
    </row>
    <row r="16636" spans="11:12">
      <c r="K16636" s="435">
        <v>50070</v>
      </c>
      <c r="L16636" t="s">
        <v>214</v>
      </c>
    </row>
    <row r="16637" spans="11:12">
      <c r="K16637" s="435">
        <v>50071</v>
      </c>
      <c r="L16637" t="s">
        <v>219</v>
      </c>
    </row>
    <row r="16638" spans="11:12">
      <c r="K16638" s="435">
        <v>50072</v>
      </c>
      <c r="L16638" t="s">
        <v>214</v>
      </c>
    </row>
    <row r="16639" spans="11:12">
      <c r="K16639" s="435">
        <v>50073</v>
      </c>
      <c r="L16639" t="s">
        <v>214</v>
      </c>
    </row>
    <row r="16640" spans="11:12">
      <c r="K16640" s="435">
        <v>50074</v>
      </c>
      <c r="L16640" t="s">
        <v>214</v>
      </c>
    </row>
    <row r="16641" spans="11:12">
      <c r="K16641" s="435">
        <v>50075</v>
      </c>
      <c r="L16641" t="s">
        <v>214</v>
      </c>
    </row>
    <row r="16642" spans="11:12">
      <c r="K16642" s="435">
        <v>50076</v>
      </c>
      <c r="L16642" t="s">
        <v>214</v>
      </c>
    </row>
    <row r="16643" spans="11:12">
      <c r="K16643" s="435">
        <v>50078</v>
      </c>
      <c r="L16643" t="s">
        <v>219</v>
      </c>
    </row>
    <row r="16644" spans="11:12">
      <c r="K16644" s="435">
        <v>50101</v>
      </c>
      <c r="L16644" t="s">
        <v>219</v>
      </c>
    </row>
    <row r="16645" spans="11:12">
      <c r="K16645" s="435">
        <v>50102</v>
      </c>
      <c r="L16645" t="s">
        <v>214</v>
      </c>
    </row>
    <row r="16646" spans="11:12">
      <c r="K16646" s="435">
        <v>50103</v>
      </c>
      <c r="L16646" t="s">
        <v>214</v>
      </c>
    </row>
    <row r="16647" spans="11:12">
      <c r="K16647" s="435">
        <v>50104</v>
      </c>
      <c r="L16647" t="s">
        <v>214</v>
      </c>
    </row>
    <row r="16648" spans="11:12">
      <c r="K16648" s="435">
        <v>50105</v>
      </c>
      <c r="L16648" t="s">
        <v>214</v>
      </c>
    </row>
    <row r="16649" spans="11:12">
      <c r="K16649" s="435">
        <v>50106</v>
      </c>
      <c r="L16649" t="s">
        <v>214</v>
      </c>
    </row>
    <row r="16650" spans="11:12">
      <c r="K16650" s="435">
        <v>50107</v>
      </c>
      <c r="L16650" t="s">
        <v>214</v>
      </c>
    </row>
    <row r="16651" spans="11:12">
      <c r="K16651" s="435">
        <v>50108</v>
      </c>
      <c r="L16651" t="s">
        <v>214</v>
      </c>
    </row>
    <row r="16652" spans="11:12">
      <c r="K16652" s="435">
        <v>50109</v>
      </c>
      <c r="L16652" t="s">
        <v>214</v>
      </c>
    </row>
    <row r="16653" spans="11:12">
      <c r="K16653" s="435">
        <v>50111</v>
      </c>
      <c r="L16653" t="s">
        <v>214</v>
      </c>
    </row>
    <row r="16654" spans="11:12">
      <c r="K16654" s="435">
        <v>50112</v>
      </c>
      <c r="L16654" t="s">
        <v>214</v>
      </c>
    </row>
    <row r="16655" spans="11:12">
      <c r="K16655" s="435">
        <v>50115</v>
      </c>
      <c r="L16655" t="s">
        <v>214</v>
      </c>
    </row>
    <row r="16656" spans="11:12">
      <c r="K16656" s="435">
        <v>50116</v>
      </c>
      <c r="L16656" t="s">
        <v>214</v>
      </c>
    </row>
    <row r="16657" spans="11:12">
      <c r="K16657" s="435">
        <v>50117</v>
      </c>
      <c r="L16657" t="s">
        <v>214</v>
      </c>
    </row>
    <row r="16658" spans="11:12">
      <c r="K16658" s="435">
        <v>50118</v>
      </c>
      <c r="L16658" t="s">
        <v>214</v>
      </c>
    </row>
    <row r="16659" spans="11:12">
      <c r="K16659" s="435">
        <v>50119</v>
      </c>
      <c r="L16659" t="s">
        <v>214</v>
      </c>
    </row>
    <row r="16660" spans="11:12">
      <c r="K16660" s="435">
        <v>50120</v>
      </c>
      <c r="L16660" t="s">
        <v>214</v>
      </c>
    </row>
    <row r="16661" spans="11:12">
      <c r="K16661" s="435">
        <v>50122</v>
      </c>
      <c r="L16661" t="s">
        <v>219</v>
      </c>
    </row>
    <row r="16662" spans="11:12">
      <c r="K16662" s="435">
        <v>50123</v>
      </c>
      <c r="L16662" t="s">
        <v>214</v>
      </c>
    </row>
    <row r="16663" spans="11:12">
      <c r="K16663" s="435">
        <v>50124</v>
      </c>
      <c r="L16663" t="s">
        <v>214</v>
      </c>
    </row>
    <row r="16664" spans="11:12">
      <c r="K16664" s="435">
        <v>50125</v>
      </c>
      <c r="L16664" t="s">
        <v>214</v>
      </c>
    </row>
    <row r="16665" spans="11:12">
      <c r="K16665" s="435">
        <v>50126</v>
      </c>
      <c r="L16665" t="s">
        <v>219</v>
      </c>
    </row>
    <row r="16666" spans="11:12">
      <c r="K16666" s="435">
        <v>50127</v>
      </c>
      <c r="L16666" t="s">
        <v>214</v>
      </c>
    </row>
    <row r="16667" spans="11:12">
      <c r="K16667" s="435">
        <v>50128</v>
      </c>
      <c r="L16667" t="s">
        <v>214</v>
      </c>
    </row>
    <row r="16668" spans="11:12">
      <c r="K16668" s="435">
        <v>50129</v>
      </c>
      <c r="L16668" t="s">
        <v>214</v>
      </c>
    </row>
    <row r="16669" spans="11:12">
      <c r="K16669" s="435">
        <v>50130</v>
      </c>
      <c r="L16669" t="s">
        <v>219</v>
      </c>
    </row>
    <row r="16670" spans="11:12">
      <c r="K16670" s="435">
        <v>50131</v>
      </c>
      <c r="L16670" t="s">
        <v>214</v>
      </c>
    </row>
    <row r="16671" spans="11:12">
      <c r="K16671" s="435">
        <v>50132</v>
      </c>
      <c r="L16671" t="s">
        <v>219</v>
      </c>
    </row>
    <row r="16672" spans="11:12">
      <c r="K16672" s="435">
        <v>50133</v>
      </c>
      <c r="L16672" t="s">
        <v>214</v>
      </c>
    </row>
    <row r="16673" spans="11:12">
      <c r="K16673" s="435">
        <v>50134</v>
      </c>
      <c r="L16673" t="s">
        <v>214</v>
      </c>
    </row>
    <row r="16674" spans="11:12">
      <c r="K16674" s="435">
        <v>50135</v>
      </c>
      <c r="L16674" t="s">
        <v>214</v>
      </c>
    </row>
    <row r="16675" spans="11:12">
      <c r="K16675" s="435">
        <v>50136</v>
      </c>
      <c r="L16675" t="s">
        <v>214</v>
      </c>
    </row>
    <row r="16676" spans="11:12">
      <c r="K16676" s="435">
        <v>50138</v>
      </c>
      <c r="L16676" t="s">
        <v>214</v>
      </c>
    </row>
    <row r="16677" spans="11:12">
      <c r="K16677" s="435">
        <v>50139</v>
      </c>
      <c r="L16677" t="s">
        <v>214</v>
      </c>
    </row>
    <row r="16678" spans="11:12">
      <c r="K16678" s="435">
        <v>50140</v>
      </c>
      <c r="L16678" t="s">
        <v>214</v>
      </c>
    </row>
    <row r="16679" spans="11:12">
      <c r="K16679" s="435">
        <v>50141</v>
      </c>
      <c r="L16679" t="s">
        <v>214</v>
      </c>
    </row>
    <row r="16680" spans="11:12">
      <c r="K16680" s="435">
        <v>50142</v>
      </c>
      <c r="L16680" t="s">
        <v>219</v>
      </c>
    </row>
    <row r="16681" spans="11:12">
      <c r="K16681" s="435">
        <v>50143</v>
      </c>
      <c r="L16681" t="s">
        <v>214</v>
      </c>
    </row>
    <row r="16682" spans="11:12">
      <c r="K16682" s="435">
        <v>50144</v>
      </c>
      <c r="L16682" t="s">
        <v>214</v>
      </c>
    </row>
    <row r="16683" spans="11:12">
      <c r="K16683" s="435">
        <v>50146</v>
      </c>
      <c r="L16683" t="s">
        <v>214</v>
      </c>
    </row>
    <row r="16684" spans="11:12">
      <c r="K16684" s="435">
        <v>50147</v>
      </c>
      <c r="L16684" t="s">
        <v>214</v>
      </c>
    </row>
    <row r="16685" spans="11:12">
      <c r="K16685" s="435">
        <v>50148</v>
      </c>
      <c r="L16685" t="s">
        <v>219</v>
      </c>
    </row>
    <row r="16686" spans="11:12">
      <c r="K16686" s="435">
        <v>50149</v>
      </c>
      <c r="L16686" t="s">
        <v>214</v>
      </c>
    </row>
    <row r="16687" spans="11:12">
      <c r="K16687" s="435">
        <v>50150</v>
      </c>
      <c r="L16687" t="s">
        <v>214</v>
      </c>
    </row>
    <row r="16688" spans="11:12">
      <c r="K16688" s="435">
        <v>50151</v>
      </c>
      <c r="L16688" t="s">
        <v>214</v>
      </c>
    </row>
    <row r="16689" spans="11:12">
      <c r="K16689" s="435">
        <v>50153</v>
      </c>
      <c r="L16689" t="s">
        <v>214</v>
      </c>
    </row>
    <row r="16690" spans="11:12">
      <c r="K16690" s="435">
        <v>50154</v>
      </c>
      <c r="L16690" t="s">
        <v>214</v>
      </c>
    </row>
    <row r="16691" spans="11:12">
      <c r="K16691" s="435">
        <v>50155</v>
      </c>
      <c r="L16691" t="s">
        <v>214</v>
      </c>
    </row>
    <row r="16692" spans="11:12">
      <c r="K16692" s="435">
        <v>50156</v>
      </c>
      <c r="L16692" t="s">
        <v>214</v>
      </c>
    </row>
    <row r="16693" spans="11:12">
      <c r="K16693" s="435">
        <v>50157</v>
      </c>
      <c r="L16693" t="s">
        <v>214</v>
      </c>
    </row>
    <row r="16694" spans="11:12">
      <c r="K16694" s="435">
        <v>50158</v>
      </c>
      <c r="L16694" t="s">
        <v>214</v>
      </c>
    </row>
    <row r="16695" spans="11:12">
      <c r="K16695" s="435">
        <v>50160</v>
      </c>
      <c r="L16695" t="s">
        <v>214</v>
      </c>
    </row>
    <row r="16696" spans="11:12">
      <c r="K16696" s="435">
        <v>50161</v>
      </c>
      <c r="L16696" t="s">
        <v>214</v>
      </c>
    </row>
    <row r="16697" spans="11:12">
      <c r="K16697" s="435">
        <v>50162</v>
      </c>
      <c r="L16697" t="s">
        <v>214</v>
      </c>
    </row>
    <row r="16698" spans="11:12">
      <c r="K16698" s="435">
        <v>50163</v>
      </c>
      <c r="L16698" t="s">
        <v>214</v>
      </c>
    </row>
    <row r="16699" spans="11:12">
      <c r="K16699" s="435">
        <v>50164</v>
      </c>
      <c r="L16699" t="s">
        <v>214</v>
      </c>
    </row>
    <row r="16700" spans="11:12">
      <c r="K16700" s="435">
        <v>50165</v>
      </c>
      <c r="L16700" t="s">
        <v>214</v>
      </c>
    </row>
    <row r="16701" spans="11:12">
      <c r="K16701" s="435">
        <v>50166</v>
      </c>
      <c r="L16701" t="s">
        <v>214</v>
      </c>
    </row>
    <row r="16702" spans="11:12">
      <c r="K16702" s="435">
        <v>50167</v>
      </c>
      <c r="L16702" t="s">
        <v>214</v>
      </c>
    </row>
    <row r="16703" spans="11:12">
      <c r="K16703" s="435">
        <v>50168</v>
      </c>
      <c r="L16703" t="s">
        <v>214</v>
      </c>
    </row>
    <row r="16704" spans="11:12">
      <c r="K16704" s="435">
        <v>50169</v>
      </c>
      <c r="L16704" t="s">
        <v>214</v>
      </c>
    </row>
    <row r="16705" spans="11:12">
      <c r="K16705" s="435">
        <v>50170</v>
      </c>
      <c r="L16705" t="s">
        <v>214</v>
      </c>
    </row>
    <row r="16706" spans="11:12">
      <c r="K16706" s="435">
        <v>50171</v>
      </c>
      <c r="L16706" t="s">
        <v>214</v>
      </c>
    </row>
    <row r="16707" spans="11:12">
      <c r="K16707" s="435">
        <v>50173</v>
      </c>
      <c r="L16707" t="s">
        <v>214</v>
      </c>
    </row>
    <row r="16708" spans="11:12">
      <c r="K16708" s="435">
        <v>50174</v>
      </c>
      <c r="L16708" t="s">
        <v>214</v>
      </c>
    </row>
    <row r="16709" spans="11:12">
      <c r="K16709" s="435">
        <v>50201</v>
      </c>
      <c r="L16709" t="s">
        <v>214</v>
      </c>
    </row>
    <row r="16710" spans="11:12">
      <c r="K16710" s="435">
        <v>50206</v>
      </c>
      <c r="L16710" t="s">
        <v>219</v>
      </c>
    </row>
    <row r="16711" spans="11:12">
      <c r="K16711" s="435">
        <v>50207</v>
      </c>
      <c r="L16711" t="s">
        <v>214</v>
      </c>
    </row>
    <row r="16712" spans="11:12">
      <c r="K16712" s="435">
        <v>50208</v>
      </c>
      <c r="L16712" t="s">
        <v>214</v>
      </c>
    </row>
    <row r="16713" spans="11:12">
      <c r="K16713" s="435">
        <v>50210</v>
      </c>
      <c r="L16713" t="s">
        <v>214</v>
      </c>
    </row>
    <row r="16714" spans="11:12">
      <c r="K16714" s="435">
        <v>50211</v>
      </c>
      <c r="L16714" t="s">
        <v>214</v>
      </c>
    </row>
    <row r="16715" spans="11:12">
      <c r="K16715" s="435">
        <v>50212</v>
      </c>
      <c r="L16715" t="s">
        <v>214</v>
      </c>
    </row>
    <row r="16716" spans="11:12">
      <c r="K16716" s="435">
        <v>50213</v>
      </c>
      <c r="L16716" t="s">
        <v>214</v>
      </c>
    </row>
    <row r="16717" spans="11:12">
      <c r="K16717" s="435">
        <v>50214</v>
      </c>
      <c r="L16717" t="s">
        <v>214</v>
      </c>
    </row>
    <row r="16718" spans="11:12">
      <c r="K16718" s="435">
        <v>50216</v>
      </c>
      <c r="L16718" t="s">
        <v>214</v>
      </c>
    </row>
    <row r="16719" spans="11:12">
      <c r="K16719" s="435">
        <v>50217</v>
      </c>
      <c r="L16719" t="s">
        <v>214</v>
      </c>
    </row>
    <row r="16720" spans="11:12">
      <c r="K16720" s="435">
        <v>50218</v>
      </c>
      <c r="L16720" t="s">
        <v>214</v>
      </c>
    </row>
    <row r="16721" spans="11:12">
      <c r="K16721" s="435">
        <v>50219</v>
      </c>
      <c r="L16721" t="s">
        <v>214</v>
      </c>
    </row>
    <row r="16722" spans="11:12">
      <c r="K16722" s="435">
        <v>50220</v>
      </c>
      <c r="L16722" t="s">
        <v>214</v>
      </c>
    </row>
    <row r="16723" spans="11:12">
      <c r="K16723" s="435">
        <v>50222</v>
      </c>
      <c r="L16723" t="s">
        <v>214</v>
      </c>
    </row>
    <row r="16724" spans="11:12">
      <c r="K16724" s="435">
        <v>50223</v>
      </c>
      <c r="L16724" t="s">
        <v>214</v>
      </c>
    </row>
    <row r="16725" spans="11:12">
      <c r="K16725" s="435">
        <v>50225</v>
      </c>
      <c r="L16725" t="s">
        <v>214</v>
      </c>
    </row>
    <row r="16726" spans="11:12">
      <c r="K16726" s="435">
        <v>50226</v>
      </c>
      <c r="L16726" t="s">
        <v>214</v>
      </c>
    </row>
    <row r="16727" spans="11:12">
      <c r="K16727" s="435">
        <v>50227</v>
      </c>
      <c r="L16727" t="s">
        <v>219</v>
      </c>
    </row>
    <row r="16728" spans="11:12">
      <c r="K16728" s="435">
        <v>50228</v>
      </c>
      <c r="L16728" t="s">
        <v>214</v>
      </c>
    </row>
    <row r="16729" spans="11:12">
      <c r="K16729" s="435">
        <v>50229</v>
      </c>
      <c r="L16729" t="s">
        <v>214</v>
      </c>
    </row>
    <row r="16730" spans="11:12">
      <c r="K16730" s="435">
        <v>50230</v>
      </c>
      <c r="L16730" t="s">
        <v>219</v>
      </c>
    </row>
    <row r="16731" spans="11:12">
      <c r="K16731" s="435">
        <v>50231</v>
      </c>
      <c r="L16731" t="s">
        <v>214</v>
      </c>
    </row>
    <row r="16732" spans="11:12">
      <c r="K16732" s="435">
        <v>50232</v>
      </c>
      <c r="L16732" t="s">
        <v>214</v>
      </c>
    </row>
    <row r="16733" spans="11:12">
      <c r="K16733" s="435">
        <v>50233</v>
      </c>
      <c r="L16733" t="s">
        <v>214</v>
      </c>
    </row>
    <row r="16734" spans="11:12">
      <c r="K16734" s="435">
        <v>50234</v>
      </c>
      <c r="L16734" t="s">
        <v>214</v>
      </c>
    </row>
    <row r="16735" spans="11:12">
      <c r="K16735" s="435">
        <v>50235</v>
      </c>
      <c r="L16735" t="s">
        <v>214</v>
      </c>
    </row>
    <row r="16736" spans="11:12">
      <c r="K16736" s="435">
        <v>50236</v>
      </c>
      <c r="L16736" t="s">
        <v>214</v>
      </c>
    </row>
    <row r="16737" spans="11:12">
      <c r="K16737" s="435">
        <v>50237</v>
      </c>
      <c r="L16737" t="s">
        <v>214</v>
      </c>
    </row>
    <row r="16738" spans="11:12">
      <c r="K16738" s="435">
        <v>50238</v>
      </c>
      <c r="L16738" t="s">
        <v>214</v>
      </c>
    </row>
    <row r="16739" spans="11:12">
      <c r="K16739" s="435">
        <v>50239</v>
      </c>
      <c r="L16739" t="s">
        <v>214</v>
      </c>
    </row>
    <row r="16740" spans="11:12">
      <c r="K16740" s="435">
        <v>50240</v>
      </c>
      <c r="L16740" t="s">
        <v>214</v>
      </c>
    </row>
    <row r="16741" spans="11:12">
      <c r="K16741" s="435">
        <v>50242</v>
      </c>
      <c r="L16741" t="s">
        <v>214</v>
      </c>
    </row>
    <row r="16742" spans="11:12">
      <c r="K16742" s="435">
        <v>50243</v>
      </c>
      <c r="L16742" t="s">
        <v>214</v>
      </c>
    </row>
    <row r="16743" spans="11:12">
      <c r="K16743" s="435">
        <v>50244</v>
      </c>
      <c r="L16743" t="s">
        <v>214</v>
      </c>
    </row>
    <row r="16744" spans="11:12">
      <c r="K16744" s="435">
        <v>50246</v>
      </c>
      <c r="L16744" t="s">
        <v>219</v>
      </c>
    </row>
    <row r="16745" spans="11:12">
      <c r="K16745" s="435">
        <v>50247</v>
      </c>
      <c r="L16745" t="s">
        <v>219</v>
      </c>
    </row>
    <row r="16746" spans="11:12">
      <c r="K16746" s="435">
        <v>50248</v>
      </c>
      <c r="L16746" t="s">
        <v>214</v>
      </c>
    </row>
    <row r="16747" spans="11:12">
      <c r="K16747" s="435">
        <v>50249</v>
      </c>
      <c r="L16747" t="s">
        <v>219</v>
      </c>
    </row>
    <row r="16748" spans="11:12">
      <c r="K16748" s="435">
        <v>50250</v>
      </c>
      <c r="L16748" t="s">
        <v>214</v>
      </c>
    </row>
    <row r="16749" spans="11:12">
      <c r="K16749" s="435">
        <v>50251</v>
      </c>
      <c r="L16749" t="s">
        <v>214</v>
      </c>
    </row>
    <row r="16750" spans="11:12">
      <c r="K16750" s="435">
        <v>50252</v>
      </c>
      <c r="L16750" t="s">
        <v>214</v>
      </c>
    </row>
    <row r="16751" spans="11:12">
      <c r="K16751" s="435">
        <v>50254</v>
      </c>
      <c r="L16751" t="s">
        <v>214</v>
      </c>
    </row>
    <row r="16752" spans="11:12">
      <c r="K16752" s="435">
        <v>50255</v>
      </c>
      <c r="L16752" t="s">
        <v>214</v>
      </c>
    </row>
    <row r="16753" spans="11:12">
      <c r="K16753" s="435">
        <v>50256</v>
      </c>
      <c r="L16753" t="s">
        <v>214</v>
      </c>
    </row>
    <row r="16754" spans="11:12">
      <c r="K16754" s="435">
        <v>50257</v>
      </c>
      <c r="L16754" t="s">
        <v>214</v>
      </c>
    </row>
    <row r="16755" spans="11:12">
      <c r="K16755" s="435">
        <v>50258</v>
      </c>
      <c r="L16755" t="s">
        <v>214</v>
      </c>
    </row>
    <row r="16756" spans="11:12">
      <c r="K16756" s="435">
        <v>50261</v>
      </c>
      <c r="L16756" t="s">
        <v>214</v>
      </c>
    </row>
    <row r="16757" spans="11:12">
      <c r="K16757" s="435">
        <v>50262</v>
      </c>
      <c r="L16757" t="s">
        <v>214</v>
      </c>
    </row>
    <row r="16758" spans="11:12">
      <c r="K16758" s="435">
        <v>50263</v>
      </c>
      <c r="L16758" t="s">
        <v>214</v>
      </c>
    </row>
    <row r="16759" spans="11:12">
      <c r="K16759" s="435">
        <v>50264</v>
      </c>
      <c r="L16759" t="s">
        <v>214</v>
      </c>
    </row>
    <row r="16760" spans="11:12">
      <c r="K16760" s="435">
        <v>50265</v>
      </c>
      <c r="L16760" t="s">
        <v>214</v>
      </c>
    </row>
    <row r="16761" spans="11:12">
      <c r="K16761" s="435">
        <v>50266</v>
      </c>
      <c r="L16761" t="s">
        <v>214</v>
      </c>
    </row>
    <row r="16762" spans="11:12">
      <c r="K16762" s="435">
        <v>50268</v>
      </c>
      <c r="L16762" t="s">
        <v>214</v>
      </c>
    </row>
    <row r="16763" spans="11:12">
      <c r="K16763" s="435">
        <v>50271</v>
      </c>
      <c r="L16763" t="s">
        <v>219</v>
      </c>
    </row>
    <row r="16764" spans="11:12">
      <c r="K16764" s="435">
        <v>50272</v>
      </c>
      <c r="L16764" t="s">
        <v>214</v>
      </c>
    </row>
    <row r="16765" spans="11:12">
      <c r="K16765" s="435">
        <v>50273</v>
      </c>
      <c r="L16765" t="s">
        <v>214</v>
      </c>
    </row>
    <row r="16766" spans="11:12">
      <c r="K16766" s="435">
        <v>50274</v>
      </c>
      <c r="L16766" t="s">
        <v>214</v>
      </c>
    </row>
    <row r="16767" spans="11:12">
      <c r="K16767" s="435">
        <v>50275</v>
      </c>
      <c r="L16767" t="s">
        <v>214</v>
      </c>
    </row>
    <row r="16768" spans="11:12">
      <c r="K16768" s="435">
        <v>50276</v>
      </c>
      <c r="L16768" t="s">
        <v>214</v>
      </c>
    </row>
    <row r="16769" spans="11:12">
      <c r="K16769" s="435">
        <v>50277</v>
      </c>
      <c r="L16769" t="s">
        <v>214</v>
      </c>
    </row>
    <row r="16770" spans="11:12">
      <c r="K16770" s="435">
        <v>50278</v>
      </c>
      <c r="L16770" t="s">
        <v>214</v>
      </c>
    </row>
    <row r="16771" spans="11:12">
      <c r="K16771" s="435">
        <v>50309</v>
      </c>
      <c r="L16771" t="s">
        <v>214</v>
      </c>
    </row>
    <row r="16772" spans="11:12">
      <c r="K16772" s="435">
        <v>50310</v>
      </c>
      <c r="L16772" t="s">
        <v>214</v>
      </c>
    </row>
    <row r="16773" spans="11:12">
      <c r="K16773" s="435">
        <v>50311</v>
      </c>
      <c r="L16773" t="s">
        <v>214</v>
      </c>
    </row>
    <row r="16774" spans="11:12">
      <c r="K16774" s="435">
        <v>50312</v>
      </c>
      <c r="L16774" t="s">
        <v>214</v>
      </c>
    </row>
    <row r="16775" spans="11:12">
      <c r="K16775" s="435">
        <v>50313</v>
      </c>
      <c r="L16775" t="s">
        <v>214</v>
      </c>
    </row>
    <row r="16776" spans="11:12">
      <c r="K16776" s="435">
        <v>50314</v>
      </c>
      <c r="L16776" t="s">
        <v>214</v>
      </c>
    </row>
    <row r="16777" spans="11:12">
      <c r="K16777" s="435">
        <v>50315</v>
      </c>
      <c r="L16777" t="s">
        <v>214</v>
      </c>
    </row>
    <row r="16778" spans="11:12">
      <c r="K16778" s="435">
        <v>50316</v>
      </c>
      <c r="L16778" t="s">
        <v>214</v>
      </c>
    </row>
    <row r="16779" spans="11:12">
      <c r="K16779" s="435">
        <v>50317</v>
      </c>
      <c r="L16779" t="s">
        <v>214</v>
      </c>
    </row>
    <row r="16780" spans="11:12">
      <c r="K16780" s="435">
        <v>50319</v>
      </c>
      <c r="L16780" t="s">
        <v>214</v>
      </c>
    </row>
    <row r="16781" spans="11:12">
      <c r="K16781" s="435">
        <v>50320</v>
      </c>
      <c r="L16781" t="s">
        <v>214</v>
      </c>
    </row>
    <row r="16782" spans="11:12">
      <c r="K16782" s="435">
        <v>50321</v>
      </c>
      <c r="L16782" t="s">
        <v>214</v>
      </c>
    </row>
    <row r="16783" spans="11:12">
      <c r="K16783" s="435">
        <v>50322</v>
      </c>
      <c r="L16783" t="s">
        <v>214</v>
      </c>
    </row>
    <row r="16784" spans="11:12">
      <c r="K16784" s="435">
        <v>50323</v>
      </c>
      <c r="L16784" t="s">
        <v>214</v>
      </c>
    </row>
    <row r="16785" spans="11:12">
      <c r="K16785" s="435">
        <v>50324</v>
      </c>
      <c r="L16785" t="s">
        <v>214</v>
      </c>
    </row>
    <row r="16786" spans="11:12">
      <c r="K16786" s="435">
        <v>50325</v>
      </c>
      <c r="L16786" t="s">
        <v>214</v>
      </c>
    </row>
    <row r="16787" spans="11:12">
      <c r="K16787" s="435">
        <v>50327</v>
      </c>
      <c r="L16787" t="s">
        <v>214</v>
      </c>
    </row>
    <row r="16788" spans="11:12">
      <c r="K16788" s="435">
        <v>50401</v>
      </c>
      <c r="L16788" t="s">
        <v>219</v>
      </c>
    </row>
    <row r="16789" spans="11:12">
      <c r="K16789" s="435">
        <v>50420</v>
      </c>
      <c r="L16789" t="s">
        <v>219</v>
      </c>
    </row>
    <row r="16790" spans="11:12">
      <c r="K16790" s="435">
        <v>50421</v>
      </c>
      <c r="L16790" t="s">
        <v>219</v>
      </c>
    </row>
    <row r="16791" spans="11:12">
      <c r="K16791" s="435">
        <v>50423</v>
      </c>
      <c r="L16791" t="s">
        <v>219</v>
      </c>
    </row>
    <row r="16792" spans="11:12">
      <c r="K16792" s="435">
        <v>50424</v>
      </c>
      <c r="L16792" t="s">
        <v>219</v>
      </c>
    </row>
    <row r="16793" spans="11:12">
      <c r="K16793" s="435">
        <v>50426</v>
      </c>
      <c r="L16793" t="s">
        <v>219</v>
      </c>
    </row>
    <row r="16794" spans="11:12">
      <c r="K16794" s="435">
        <v>50428</v>
      </c>
      <c r="L16794" t="s">
        <v>219</v>
      </c>
    </row>
    <row r="16795" spans="11:12">
      <c r="K16795" s="435">
        <v>50430</v>
      </c>
      <c r="L16795" t="s">
        <v>219</v>
      </c>
    </row>
    <row r="16796" spans="11:12">
      <c r="K16796" s="435">
        <v>50431</v>
      </c>
      <c r="L16796" t="s">
        <v>219</v>
      </c>
    </row>
    <row r="16797" spans="11:12">
      <c r="K16797" s="435">
        <v>50432</v>
      </c>
      <c r="L16797" t="s">
        <v>219</v>
      </c>
    </row>
    <row r="16798" spans="11:12">
      <c r="K16798" s="435">
        <v>50433</v>
      </c>
      <c r="L16798" t="s">
        <v>219</v>
      </c>
    </row>
    <row r="16799" spans="11:12">
      <c r="K16799" s="435">
        <v>50434</v>
      </c>
      <c r="L16799" t="s">
        <v>219</v>
      </c>
    </row>
    <row r="16800" spans="11:12">
      <c r="K16800" s="435">
        <v>50435</v>
      </c>
      <c r="L16800" t="s">
        <v>219</v>
      </c>
    </row>
    <row r="16801" spans="11:12">
      <c r="K16801" s="435">
        <v>50436</v>
      </c>
      <c r="L16801" t="s">
        <v>219</v>
      </c>
    </row>
    <row r="16802" spans="11:12">
      <c r="K16802" s="435">
        <v>50438</v>
      </c>
      <c r="L16802" t="s">
        <v>219</v>
      </c>
    </row>
    <row r="16803" spans="11:12">
      <c r="K16803" s="435">
        <v>50439</v>
      </c>
      <c r="L16803" t="s">
        <v>219</v>
      </c>
    </row>
    <row r="16804" spans="11:12">
      <c r="K16804" s="435">
        <v>50440</v>
      </c>
      <c r="L16804" t="s">
        <v>219</v>
      </c>
    </row>
    <row r="16805" spans="11:12">
      <c r="K16805" s="435">
        <v>50441</v>
      </c>
      <c r="L16805" t="s">
        <v>219</v>
      </c>
    </row>
    <row r="16806" spans="11:12">
      <c r="K16806" s="435">
        <v>50444</v>
      </c>
      <c r="L16806" t="s">
        <v>219</v>
      </c>
    </row>
    <row r="16807" spans="11:12">
      <c r="K16807" s="435">
        <v>50446</v>
      </c>
      <c r="L16807" t="s">
        <v>219</v>
      </c>
    </row>
    <row r="16808" spans="11:12">
      <c r="K16808" s="435">
        <v>50447</v>
      </c>
      <c r="L16808" t="s">
        <v>219</v>
      </c>
    </row>
    <row r="16809" spans="11:12">
      <c r="K16809" s="435">
        <v>50448</v>
      </c>
      <c r="L16809" t="s">
        <v>219</v>
      </c>
    </row>
    <row r="16810" spans="11:12">
      <c r="K16810" s="435">
        <v>50449</v>
      </c>
      <c r="L16810" t="s">
        <v>219</v>
      </c>
    </row>
    <row r="16811" spans="11:12">
      <c r="K16811" s="435">
        <v>50450</v>
      </c>
      <c r="L16811" t="s">
        <v>219</v>
      </c>
    </row>
    <row r="16812" spans="11:12">
      <c r="K16812" s="435">
        <v>50451</v>
      </c>
      <c r="L16812" t="s">
        <v>219</v>
      </c>
    </row>
    <row r="16813" spans="11:12">
      <c r="K16813" s="435">
        <v>50452</v>
      </c>
      <c r="L16813" t="s">
        <v>219</v>
      </c>
    </row>
    <row r="16814" spans="11:12">
      <c r="K16814" s="435">
        <v>50453</v>
      </c>
      <c r="L16814" t="s">
        <v>219</v>
      </c>
    </row>
    <row r="16815" spans="11:12">
      <c r="K16815" s="435">
        <v>50454</v>
      </c>
      <c r="L16815" t="s">
        <v>219</v>
      </c>
    </row>
    <row r="16816" spans="11:12">
      <c r="K16816" s="435">
        <v>50455</v>
      </c>
      <c r="L16816" t="s">
        <v>219</v>
      </c>
    </row>
    <row r="16817" spans="11:12">
      <c r="K16817" s="435">
        <v>50456</v>
      </c>
      <c r="L16817" t="s">
        <v>219</v>
      </c>
    </row>
    <row r="16818" spans="11:12">
      <c r="K16818" s="435">
        <v>50457</v>
      </c>
      <c r="L16818" t="s">
        <v>219</v>
      </c>
    </row>
    <row r="16819" spans="11:12">
      <c r="K16819" s="435">
        <v>50458</v>
      </c>
      <c r="L16819" t="s">
        <v>219</v>
      </c>
    </row>
    <row r="16820" spans="11:12">
      <c r="K16820" s="435">
        <v>50459</v>
      </c>
      <c r="L16820" t="s">
        <v>219</v>
      </c>
    </row>
    <row r="16821" spans="11:12">
      <c r="K16821" s="435">
        <v>50460</v>
      </c>
      <c r="L16821" t="s">
        <v>219</v>
      </c>
    </row>
    <row r="16822" spans="11:12">
      <c r="K16822" s="435">
        <v>50461</v>
      </c>
      <c r="L16822" t="s">
        <v>219</v>
      </c>
    </row>
    <row r="16823" spans="11:12">
      <c r="K16823" s="435">
        <v>50464</v>
      </c>
      <c r="L16823" t="s">
        <v>219</v>
      </c>
    </row>
    <row r="16824" spans="11:12">
      <c r="K16824" s="435">
        <v>50465</v>
      </c>
      <c r="L16824" t="s">
        <v>219</v>
      </c>
    </row>
    <row r="16825" spans="11:12">
      <c r="K16825" s="435">
        <v>50466</v>
      </c>
      <c r="L16825" t="s">
        <v>219</v>
      </c>
    </row>
    <row r="16826" spans="11:12">
      <c r="K16826" s="435">
        <v>50467</v>
      </c>
      <c r="L16826" t="s">
        <v>219</v>
      </c>
    </row>
    <row r="16827" spans="11:12">
      <c r="K16827" s="435">
        <v>50468</v>
      </c>
      <c r="L16827" t="s">
        <v>219</v>
      </c>
    </row>
    <row r="16828" spans="11:12">
      <c r="K16828" s="435">
        <v>50469</v>
      </c>
      <c r="L16828" t="s">
        <v>219</v>
      </c>
    </row>
    <row r="16829" spans="11:12">
      <c r="K16829" s="435">
        <v>50470</v>
      </c>
      <c r="L16829" t="s">
        <v>219</v>
      </c>
    </row>
    <row r="16830" spans="11:12">
      <c r="K16830" s="435">
        <v>50471</v>
      </c>
      <c r="L16830" t="s">
        <v>219</v>
      </c>
    </row>
    <row r="16831" spans="11:12">
      <c r="K16831" s="435">
        <v>50472</v>
      </c>
      <c r="L16831" t="s">
        <v>219</v>
      </c>
    </row>
    <row r="16832" spans="11:12">
      <c r="K16832" s="435">
        <v>50473</v>
      </c>
      <c r="L16832" t="s">
        <v>219</v>
      </c>
    </row>
    <row r="16833" spans="11:12">
      <c r="K16833" s="435">
        <v>50475</v>
      </c>
      <c r="L16833" t="s">
        <v>219</v>
      </c>
    </row>
    <row r="16834" spans="11:12">
      <c r="K16834" s="435">
        <v>50476</v>
      </c>
      <c r="L16834" t="s">
        <v>219</v>
      </c>
    </row>
    <row r="16835" spans="11:12">
      <c r="K16835" s="435">
        <v>50477</v>
      </c>
      <c r="L16835" t="s">
        <v>219</v>
      </c>
    </row>
    <row r="16836" spans="11:12">
      <c r="K16836" s="435">
        <v>50478</v>
      </c>
      <c r="L16836" t="s">
        <v>219</v>
      </c>
    </row>
    <row r="16837" spans="11:12">
      <c r="K16837" s="435">
        <v>50479</v>
      </c>
      <c r="L16837" t="s">
        <v>219</v>
      </c>
    </row>
    <row r="16838" spans="11:12">
      <c r="K16838" s="435">
        <v>50480</v>
      </c>
      <c r="L16838" t="s">
        <v>219</v>
      </c>
    </row>
    <row r="16839" spans="11:12">
      <c r="K16839" s="435">
        <v>50482</v>
      </c>
      <c r="L16839" t="s">
        <v>219</v>
      </c>
    </row>
    <row r="16840" spans="11:12">
      <c r="K16840" s="435">
        <v>50483</v>
      </c>
      <c r="L16840" t="s">
        <v>219</v>
      </c>
    </row>
    <row r="16841" spans="11:12">
      <c r="K16841" s="435">
        <v>50484</v>
      </c>
      <c r="L16841" t="s">
        <v>219</v>
      </c>
    </row>
    <row r="16842" spans="11:12">
      <c r="K16842" s="435">
        <v>50501</v>
      </c>
      <c r="L16842" t="s">
        <v>219</v>
      </c>
    </row>
    <row r="16843" spans="11:12">
      <c r="K16843" s="435">
        <v>50510</v>
      </c>
      <c r="L16843" t="s">
        <v>219</v>
      </c>
    </row>
    <row r="16844" spans="11:12">
      <c r="K16844" s="435">
        <v>50511</v>
      </c>
      <c r="L16844" t="s">
        <v>219</v>
      </c>
    </row>
    <row r="16845" spans="11:12">
      <c r="K16845" s="435">
        <v>50514</v>
      </c>
      <c r="L16845" t="s">
        <v>219</v>
      </c>
    </row>
    <row r="16846" spans="11:12">
      <c r="K16846" s="435">
        <v>50515</v>
      </c>
      <c r="L16846" t="s">
        <v>219</v>
      </c>
    </row>
    <row r="16847" spans="11:12">
      <c r="K16847" s="435">
        <v>50516</v>
      </c>
      <c r="L16847" t="s">
        <v>219</v>
      </c>
    </row>
    <row r="16848" spans="11:12">
      <c r="K16848" s="435">
        <v>50517</v>
      </c>
      <c r="L16848" t="s">
        <v>219</v>
      </c>
    </row>
    <row r="16849" spans="11:12">
      <c r="K16849" s="435">
        <v>50518</v>
      </c>
      <c r="L16849" t="s">
        <v>219</v>
      </c>
    </row>
    <row r="16850" spans="11:12">
      <c r="K16850" s="435">
        <v>50519</v>
      </c>
      <c r="L16850" t="s">
        <v>219</v>
      </c>
    </row>
    <row r="16851" spans="11:12">
      <c r="K16851" s="435">
        <v>50520</v>
      </c>
      <c r="L16851" t="s">
        <v>219</v>
      </c>
    </row>
    <row r="16852" spans="11:12">
      <c r="K16852" s="435">
        <v>50521</v>
      </c>
      <c r="L16852" t="s">
        <v>219</v>
      </c>
    </row>
    <row r="16853" spans="11:12">
      <c r="K16853" s="435">
        <v>50522</v>
      </c>
      <c r="L16853" t="s">
        <v>219</v>
      </c>
    </row>
    <row r="16854" spans="11:12">
      <c r="K16854" s="435">
        <v>50523</v>
      </c>
      <c r="L16854" t="s">
        <v>219</v>
      </c>
    </row>
    <row r="16855" spans="11:12">
      <c r="K16855" s="435">
        <v>50524</v>
      </c>
      <c r="L16855" t="s">
        <v>219</v>
      </c>
    </row>
    <row r="16856" spans="11:12">
      <c r="K16856" s="435">
        <v>50525</v>
      </c>
      <c r="L16856" t="s">
        <v>219</v>
      </c>
    </row>
    <row r="16857" spans="11:12">
      <c r="K16857" s="435">
        <v>50527</v>
      </c>
      <c r="L16857" t="s">
        <v>219</v>
      </c>
    </row>
    <row r="16858" spans="11:12">
      <c r="K16858" s="435">
        <v>50528</v>
      </c>
      <c r="L16858" t="s">
        <v>219</v>
      </c>
    </row>
    <row r="16859" spans="11:12">
      <c r="K16859" s="435">
        <v>50529</v>
      </c>
      <c r="L16859" t="s">
        <v>219</v>
      </c>
    </row>
    <row r="16860" spans="11:12">
      <c r="K16860" s="435">
        <v>50530</v>
      </c>
      <c r="L16860" t="s">
        <v>219</v>
      </c>
    </row>
    <row r="16861" spans="11:12">
      <c r="K16861" s="435">
        <v>50531</v>
      </c>
      <c r="L16861" t="s">
        <v>219</v>
      </c>
    </row>
    <row r="16862" spans="11:12">
      <c r="K16862" s="435">
        <v>50532</v>
      </c>
      <c r="L16862" t="s">
        <v>219</v>
      </c>
    </row>
    <row r="16863" spans="11:12">
      <c r="K16863" s="435">
        <v>50533</v>
      </c>
      <c r="L16863" t="s">
        <v>219</v>
      </c>
    </row>
    <row r="16864" spans="11:12">
      <c r="K16864" s="435">
        <v>50535</v>
      </c>
      <c r="L16864" t="s">
        <v>219</v>
      </c>
    </row>
    <row r="16865" spans="11:12">
      <c r="K16865" s="435">
        <v>50536</v>
      </c>
      <c r="L16865" t="s">
        <v>219</v>
      </c>
    </row>
    <row r="16866" spans="11:12">
      <c r="K16866" s="435">
        <v>50538</v>
      </c>
      <c r="L16866" t="s">
        <v>214</v>
      </c>
    </row>
    <row r="16867" spans="11:12">
      <c r="K16867" s="435">
        <v>50539</v>
      </c>
      <c r="L16867" t="s">
        <v>219</v>
      </c>
    </row>
    <row r="16868" spans="11:12">
      <c r="K16868" s="435">
        <v>50540</v>
      </c>
      <c r="L16868" t="s">
        <v>219</v>
      </c>
    </row>
    <row r="16869" spans="11:12">
      <c r="K16869" s="435">
        <v>50541</v>
      </c>
      <c r="L16869" t="s">
        <v>219</v>
      </c>
    </row>
    <row r="16870" spans="11:12">
      <c r="K16870" s="435">
        <v>50542</v>
      </c>
      <c r="L16870" t="s">
        <v>219</v>
      </c>
    </row>
    <row r="16871" spans="11:12">
      <c r="K16871" s="435">
        <v>50543</v>
      </c>
      <c r="L16871" t="s">
        <v>219</v>
      </c>
    </row>
    <row r="16872" spans="11:12">
      <c r="K16872" s="435">
        <v>50544</v>
      </c>
      <c r="L16872" t="s">
        <v>219</v>
      </c>
    </row>
    <row r="16873" spans="11:12">
      <c r="K16873" s="435">
        <v>50545</v>
      </c>
      <c r="L16873" t="s">
        <v>219</v>
      </c>
    </row>
    <row r="16874" spans="11:12">
      <c r="K16874" s="435">
        <v>50546</v>
      </c>
      <c r="L16874" t="s">
        <v>219</v>
      </c>
    </row>
    <row r="16875" spans="11:12">
      <c r="K16875" s="435">
        <v>50548</v>
      </c>
      <c r="L16875" t="s">
        <v>219</v>
      </c>
    </row>
    <row r="16876" spans="11:12">
      <c r="K16876" s="435">
        <v>50551</v>
      </c>
      <c r="L16876" t="s">
        <v>214</v>
      </c>
    </row>
    <row r="16877" spans="11:12">
      <c r="K16877" s="435">
        <v>50554</v>
      </c>
      <c r="L16877" t="s">
        <v>219</v>
      </c>
    </row>
    <row r="16878" spans="11:12">
      <c r="K16878" s="435">
        <v>50556</v>
      </c>
      <c r="L16878" t="s">
        <v>219</v>
      </c>
    </row>
    <row r="16879" spans="11:12">
      <c r="K16879" s="435">
        <v>50557</v>
      </c>
      <c r="L16879" t="s">
        <v>214</v>
      </c>
    </row>
    <row r="16880" spans="11:12">
      <c r="K16880" s="435">
        <v>50558</v>
      </c>
      <c r="L16880" t="s">
        <v>219</v>
      </c>
    </row>
    <row r="16881" spans="11:12">
      <c r="K16881" s="435">
        <v>50559</v>
      </c>
      <c r="L16881" t="s">
        <v>219</v>
      </c>
    </row>
    <row r="16882" spans="11:12">
      <c r="K16882" s="435">
        <v>50560</v>
      </c>
      <c r="L16882" t="s">
        <v>219</v>
      </c>
    </row>
    <row r="16883" spans="11:12">
      <c r="K16883" s="435">
        <v>50561</v>
      </c>
      <c r="L16883" t="s">
        <v>219</v>
      </c>
    </row>
    <row r="16884" spans="11:12">
      <c r="K16884" s="435">
        <v>50562</v>
      </c>
      <c r="L16884" t="s">
        <v>219</v>
      </c>
    </row>
    <row r="16885" spans="11:12">
      <c r="K16885" s="435">
        <v>50563</v>
      </c>
      <c r="L16885" t="s">
        <v>219</v>
      </c>
    </row>
    <row r="16886" spans="11:12">
      <c r="K16886" s="435">
        <v>50565</v>
      </c>
      <c r="L16886" t="s">
        <v>219</v>
      </c>
    </row>
    <row r="16887" spans="11:12">
      <c r="K16887" s="435">
        <v>50566</v>
      </c>
      <c r="L16887" t="s">
        <v>219</v>
      </c>
    </row>
    <row r="16888" spans="11:12">
      <c r="K16888" s="435">
        <v>50567</v>
      </c>
      <c r="L16888" t="s">
        <v>219</v>
      </c>
    </row>
    <row r="16889" spans="11:12">
      <c r="K16889" s="435">
        <v>50568</v>
      </c>
      <c r="L16889" t="s">
        <v>219</v>
      </c>
    </row>
    <row r="16890" spans="11:12">
      <c r="K16890" s="435">
        <v>50569</v>
      </c>
      <c r="L16890" t="s">
        <v>219</v>
      </c>
    </row>
    <row r="16891" spans="11:12">
      <c r="K16891" s="435">
        <v>50570</v>
      </c>
      <c r="L16891" t="s">
        <v>219</v>
      </c>
    </row>
    <row r="16892" spans="11:12">
      <c r="K16892" s="435">
        <v>50571</v>
      </c>
      <c r="L16892" t="s">
        <v>219</v>
      </c>
    </row>
    <row r="16893" spans="11:12">
      <c r="K16893" s="435">
        <v>50573</v>
      </c>
      <c r="L16893" t="s">
        <v>219</v>
      </c>
    </row>
    <row r="16894" spans="11:12">
      <c r="K16894" s="435">
        <v>50574</v>
      </c>
      <c r="L16894" t="s">
        <v>219</v>
      </c>
    </row>
    <row r="16895" spans="11:12">
      <c r="K16895" s="435">
        <v>50575</v>
      </c>
      <c r="L16895" t="s">
        <v>219</v>
      </c>
    </row>
    <row r="16896" spans="11:12">
      <c r="K16896" s="435">
        <v>50576</v>
      </c>
      <c r="L16896" t="s">
        <v>219</v>
      </c>
    </row>
    <row r="16897" spans="11:12">
      <c r="K16897" s="435">
        <v>50577</v>
      </c>
      <c r="L16897" t="s">
        <v>219</v>
      </c>
    </row>
    <row r="16898" spans="11:12">
      <c r="K16898" s="435">
        <v>50578</v>
      </c>
      <c r="L16898" t="s">
        <v>219</v>
      </c>
    </row>
    <row r="16899" spans="11:12">
      <c r="K16899" s="435">
        <v>50579</v>
      </c>
      <c r="L16899" t="s">
        <v>219</v>
      </c>
    </row>
    <row r="16900" spans="11:12">
      <c r="K16900" s="435">
        <v>50581</v>
      </c>
      <c r="L16900" t="s">
        <v>219</v>
      </c>
    </row>
    <row r="16901" spans="11:12">
      <c r="K16901" s="435">
        <v>50582</v>
      </c>
      <c r="L16901" t="s">
        <v>219</v>
      </c>
    </row>
    <row r="16902" spans="11:12">
      <c r="K16902" s="435">
        <v>50583</v>
      </c>
      <c r="L16902" t="s">
        <v>219</v>
      </c>
    </row>
    <row r="16903" spans="11:12">
      <c r="K16903" s="435">
        <v>50585</v>
      </c>
      <c r="L16903" t="s">
        <v>219</v>
      </c>
    </row>
    <row r="16904" spans="11:12">
      <c r="K16904" s="435">
        <v>50586</v>
      </c>
      <c r="L16904" t="s">
        <v>219</v>
      </c>
    </row>
    <row r="16905" spans="11:12">
      <c r="K16905" s="435">
        <v>50588</v>
      </c>
      <c r="L16905" t="s">
        <v>219</v>
      </c>
    </row>
    <row r="16906" spans="11:12">
      <c r="K16906" s="435">
        <v>50590</v>
      </c>
      <c r="L16906" t="s">
        <v>219</v>
      </c>
    </row>
    <row r="16907" spans="11:12">
      <c r="K16907" s="435">
        <v>50591</v>
      </c>
      <c r="L16907" t="s">
        <v>219</v>
      </c>
    </row>
    <row r="16908" spans="11:12">
      <c r="K16908" s="435">
        <v>50593</v>
      </c>
      <c r="L16908" t="s">
        <v>219</v>
      </c>
    </row>
    <row r="16909" spans="11:12">
      <c r="K16909" s="435">
        <v>50594</v>
      </c>
      <c r="L16909" t="s">
        <v>219</v>
      </c>
    </row>
    <row r="16910" spans="11:12">
      <c r="K16910" s="435">
        <v>50595</v>
      </c>
      <c r="L16910" t="s">
        <v>219</v>
      </c>
    </row>
    <row r="16911" spans="11:12">
      <c r="K16911" s="435">
        <v>50597</v>
      </c>
      <c r="L16911" t="s">
        <v>219</v>
      </c>
    </row>
    <row r="16912" spans="11:12">
      <c r="K16912" s="435">
        <v>50598</v>
      </c>
      <c r="L16912" t="s">
        <v>219</v>
      </c>
    </row>
    <row r="16913" spans="11:12">
      <c r="K16913" s="435">
        <v>50599</v>
      </c>
      <c r="L16913" t="s">
        <v>219</v>
      </c>
    </row>
    <row r="16914" spans="11:12">
      <c r="K16914" s="435">
        <v>50601</v>
      </c>
      <c r="L16914" t="s">
        <v>219</v>
      </c>
    </row>
    <row r="16915" spans="11:12">
      <c r="K16915" s="435">
        <v>50602</v>
      </c>
      <c r="L16915" t="s">
        <v>219</v>
      </c>
    </row>
    <row r="16916" spans="11:12">
      <c r="K16916" s="435">
        <v>50603</v>
      </c>
      <c r="L16916" t="s">
        <v>219</v>
      </c>
    </row>
    <row r="16917" spans="11:12">
      <c r="K16917" s="435">
        <v>50604</v>
      </c>
      <c r="L16917" t="s">
        <v>219</v>
      </c>
    </row>
    <row r="16918" spans="11:12">
      <c r="K16918" s="435">
        <v>50605</v>
      </c>
      <c r="L16918" t="s">
        <v>219</v>
      </c>
    </row>
    <row r="16919" spans="11:12">
      <c r="K16919" s="435">
        <v>50606</v>
      </c>
      <c r="L16919" t="s">
        <v>214</v>
      </c>
    </row>
    <row r="16920" spans="11:12">
      <c r="K16920" s="435">
        <v>50607</v>
      </c>
      <c r="L16920" t="s">
        <v>214</v>
      </c>
    </row>
    <row r="16921" spans="11:12">
      <c r="K16921" s="435">
        <v>50609</v>
      </c>
      <c r="L16921" t="s">
        <v>219</v>
      </c>
    </row>
    <row r="16922" spans="11:12">
      <c r="K16922" s="435">
        <v>50611</v>
      </c>
      <c r="L16922" t="s">
        <v>219</v>
      </c>
    </row>
    <row r="16923" spans="11:12">
      <c r="K16923" s="435">
        <v>50612</v>
      </c>
      <c r="L16923" t="s">
        <v>219</v>
      </c>
    </row>
    <row r="16924" spans="11:12">
      <c r="K16924" s="435">
        <v>50613</v>
      </c>
      <c r="L16924" t="s">
        <v>219</v>
      </c>
    </row>
    <row r="16925" spans="11:12">
      <c r="K16925" s="435">
        <v>50616</v>
      </c>
      <c r="L16925" t="s">
        <v>219</v>
      </c>
    </row>
    <row r="16926" spans="11:12">
      <c r="K16926" s="435">
        <v>50619</v>
      </c>
      <c r="L16926" t="s">
        <v>219</v>
      </c>
    </row>
    <row r="16927" spans="11:12">
      <c r="K16927" s="435">
        <v>50620</v>
      </c>
      <c r="L16927" t="s">
        <v>219</v>
      </c>
    </row>
    <row r="16928" spans="11:12">
      <c r="K16928" s="435">
        <v>50621</v>
      </c>
      <c r="L16928" t="s">
        <v>219</v>
      </c>
    </row>
    <row r="16929" spans="11:12">
      <c r="K16929" s="435">
        <v>50622</v>
      </c>
      <c r="L16929" t="s">
        <v>219</v>
      </c>
    </row>
    <row r="16930" spans="11:12">
      <c r="K16930" s="435">
        <v>50624</v>
      </c>
      <c r="L16930" t="s">
        <v>219</v>
      </c>
    </row>
    <row r="16931" spans="11:12">
      <c r="K16931" s="435">
        <v>50625</v>
      </c>
      <c r="L16931" t="s">
        <v>219</v>
      </c>
    </row>
    <row r="16932" spans="11:12">
      <c r="K16932" s="435">
        <v>50626</v>
      </c>
      <c r="L16932" t="s">
        <v>219</v>
      </c>
    </row>
    <row r="16933" spans="11:12">
      <c r="K16933" s="435">
        <v>50627</v>
      </c>
      <c r="L16933" t="s">
        <v>219</v>
      </c>
    </row>
    <row r="16934" spans="11:12">
      <c r="K16934" s="435">
        <v>50628</v>
      </c>
      <c r="L16934" t="s">
        <v>219</v>
      </c>
    </row>
    <row r="16935" spans="11:12">
      <c r="K16935" s="435">
        <v>50629</v>
      </c>
      <c r="L16935" t="s">
        <v>219</v>
      </c>
    </row>
    <row r="16936" spans="11:12">
      <c r="K16936" s="435">
        <v>50630</v>
      </c>
      <c r="L16936" t="s">
        <v>219</v>
      </c>
    </row>
    <row r="16937" spans="11:12">
      <c r="K16937" s="435">
        <v>50632</v>
      </c>
      <c r="L16937" t="s">
        <v>214</v>
      </c>
    </row>
    <row r="16938" spans="11:12">
      <c r="K16938" s="435">
        <v>50633</v>
      </c>
      <c r="L16938" t="s">
        <v>219</v>
      </c>
    </row>
    <row r="16939" spans="11:12">
      <c r="K16939" s="435">
        <v>50634</v>
      </c>
      <c r="L16939" t="s">
        <v>219</v>
      </c>
    </row>
    <row r="16940" spans="11:12">
      <c r="K16940" s="435">
        <v>50635</v>
      </c>
      <c r="L16940" t="s">
        <v>219</v>
      </c>
    </row>
    <row r="16941" spans="11:12">
      <c r="K16941" s="435">
        <v>50636</v>
      </c>
      <c r="L16941" t="s">
        <v>219</v>
      </c>
    </row>
    <row r="16942" spans="11:12">
      <c r="K16942" s="435">
        <v>50638</v>
      </c>
      <c r="L16942" t="s">
        <v>219</v>
      </c>
    </row>
    <row r="16943" spans="11:12">
      <c r="K16943" s="435">
        <v>50641</v>
      </c>
      <c r="L16943" t="s">
        <v>219</v>
      </c>
    </row>
    <row r="16944" spans="11:12">
      <c r="K16944" s="435">
        <v>50642</v>
      </c>
      <c r="L16944" t="s">
        <v>219</v>
      </c>
    </row>
    <row r="16945" spans="11:12">
      <c r="K16945" s="435">
        <v>50643</v>
      </c>
      <c r="L16945" t="s">
        <v>219</v>
      </c>
    </row>
    <row r="16946" spans="11:12">
      <c r="K16946" s="435">
        <v>50644</v>
      </c>
      <c r="L16946" t="s">
        <v>219</v>
      </c>
    </row>
    <row r="16947" spans="11:12">
      <c r="K16947" s="435">
        <v>50645</v>
      </c>
      <c r="L16947" t="s">
        <v>219</v>
      </c>
    </row>
    <row r="16948" spans="11:12">
      <c r="K16948" s="435">
        <v>50647</v>
      </c>
      <c r="L16948" t="s">
        <v>219</v>
      </c>
    </row>
    <row r="16949" spans="11:12">
      <c r="K16949" s="435">
        <v>50648</v>
      </c>
      <c r="L16949" t="s">
        <v>219</v>
      </c>
    </row>
    <row r="16950" spans="11:12">
      <c r="K16950" s="435">
        <v>50650</v>
      </c>
      <c r="L16950" t="s">
        <v>214</v>
      </c>
    </row>
    <row r="16951" spans="11:12">
      <c r="K16951" s="435">
        <v>50651</v>
      </c>
      <c r="L16951" t="s">
        <v>219</v>
      </c>
    </row>
    <row r="16952" spans="11:12">
      <c r="K16952" s="435">
        <v>50652</v>
      </c>
      <c r="L16952" t="s">
        <v>219</v>
      </c>
    </row>
    <row r="16953" spans="11:12">
      <c r="K16953" s="435">
        <v>50653</v>
      </c>
      <c r="L16953" t="s">
        <v>219</v>
      </c>
    </row>
    <row r="16954" spans="11:12">
      <c r="K16954" s="435">
        <v>50654</v>
      </c>
      <c r="L16954" t="s">
        <v>214</v>
      </c>
    </row>
    <row r="16955" spans="11:12">
      <c r="K16955" s="435">
        <v>50655</v>
      </c>
      <c r="L16955" t="s">
        <v>219</v>
      </c>
    </row>
    <row r="16956" spans="11:12">
      <c r="K16956" s="435">
        <v>50658</v>
      </c>
      <c r="L16956" t="s">
        <v>219</v>
      </c>
    </row>
    <row r="16957" spans="11:12">
      <c r="K16957" s="435">
        <v>50659</v>
      </c>
      <c r="L16957" t="s">
        <v>219</v>
      </c>
    </row>
    <row r="16958" spans="11:12">
      <c r="K16958" s="435">
        <v>50660</v>
      </c>
      <c r="L16958" t="s">
        <v>219</v>
      </c>
    </row>
    <row r="16959" spans="11:12">
      <c r="K16959" s="435">
        <v>50662</v>
      </c>
      <c r="L16959" t="s">
        <v>219</v>
      </c>
    </row>
    <row r="16960" spans="11:12">
      <c r="K16960" s="435">
        <v>50664</v>
      </c>
      <c r="L16960" t="s">
        <v>219</v>
      </c>
    </row>
    <row r="16961" spans="11:12">
      <c r="K16961" s="435">
        <v>50665</v>
      </c>
      <c r="L16961" t="s">
        <v>219</v>
      </c>
    </row>
    <row r="16962" spans="11:12">
      <c r="K16962" s="435">
        <v>50666</v>
      </c>
      <c r="L16962" t="s">
        <v>219</v>
      </c>
    </row>
    <row r="16963" spans="11:12">
      <c r="K16963" s="435">
        <v>50667</v>
      </c>
      <c r="L16963" t="s">
        <v>219</v>
      </c>
    </row>
    <row r="16964" spans="11:12">
      <c r="K16964" s="435">
        <v>50668</v>
      </c>
      <c r="L16964" t="s">
        <v>219</v>
      </c>
    </row>
    <row r="16965" spans="11:12">
      <c r="K16965" s="435">
        <v>50669</v>
      </c>
      <c r="L16965" t="s">
        <v>219</v>
      </c>
    </row>
    <row r="16966" spans="11:12">
      <c r="K16966" s="435">
        <v>50670</v>
      </c>
      <c r="L16966" t="s">
        <v>219</v>
      </c>
    </row>
    <row r="16967" spans="11:12">
      <c r="K16967" s="435">
        <v>50671</v>
      </c>
      <c r="L16967" t="s">
        <v>214</v>
      </c>
    </row>
    <row r="16968" spans="11:12">
      <c r="K16968" s="435">
        <v>50672</v>
      </c>
      <c r="L16968" t="s">
        <v>219</v>
      </c>
    </row>
    <row r="16969" spans="11:12">
      <c r="K16969" s="435">
        <v>50673</v>
      </c>
      <c r="L16969" t="s">
        <v>219</v>
      </c>
    </row>
    <row r="16970" spans="11:12">
      <c r="K16970" s="435">
        <v>50674</v>
      </c>
      <c r="L16970" t="s">
        <v>219</v>
      </c>
    </row>
    <row r="16971" spans="11:12">
      <c r="K16971" s="435">
        <v>50675</v>
      </c>
      <c r="L16971" t="s">
        <v>219</v>
      </c>
    </row>
    <row r="16972" spans="11:12">
      <c r="K16972" s="435">
        <v>50676</v>
      </c>
      <c r="L16972" t="s">
        <v>219</v>
      </c>
    </row>
    <row r="16973" spans="11:12">
      <c r="K16973" s="435">
        <v>50677</v>
      </c>
      <c r="L16973" t="s">
        <v>219</v>
      </c>
    </row>
    <row r="16974" spans="11:12">
      <c r="K16974" s="435">
        <v>50680</v>
      </c>
      <c r="L16974" t="s">
        <v>219</v>
      </c>
    </row>
    <row r="16975" spans="11:12">
      <c r="K16975" s="435">
        <v>50681</v>
      </c>
      <c r="L16975" t="s">
        <v>219</v>
      </c>
    </row>
    <row r="16976" spans="11:12">
      <c r="K16976" s="435">
        <v>50682</v>
      </c>
      <c r="L16976" t="s">
        <v>219</v>
      </c>
    </row>
    <row r="16977" spans="11:12">
      <c r="K16977" s="435">
        <v>50701</v>
      </c>
      <c r="L16977" t="s">
        <v>219</v>
      </c>
    </row>
    <row r="16978" spans="11:12">
      <c r="K16978" s="435">
        <v>50702</v>
      </c>
      <c r="L16978" t="s">
        <v>219</v>
      </c>
    </row>
    <row r="16979" spans="11:12">
      <c r="K16979" s="435">
        <v>50703</v>
      </c>
      <c r="L16979" t="s">
        <v>219</v>
      </c>
    </row>
    <row r="16980" spans="11:12">
      <c r="K16980" s="435">
        <v>50707</v>
      </c>
      <c r="L16980" t="s">
        <v>219</v>
      </c>
    </row>
    <row r="16981" spans="11:12">
      <c r="K16981" s="435">
        <v>50801</v>
      </c>
      <c r="L16981" t="s">
        <v>214</v>
      </c>
    </row>
    <row r="16982" spans="11:12">
      <c r="K16982" s="435">
        <v>50830</v>
      </c>
      <c r="L16982" t="s">
        <v>214</v>
      </c>
    </row>
    <row r="16983" spans="11:12">
      <c r="K16983" s="435">
        <v>50833</v>
      </c>
      <c r="L16983" t="s">
        <v>214</v>
      </c>
    </row>
    <row r="16984" spans="11:12">
      <c r="K16984" s="435">
        <v>50835</v>
      </c>
      <c r="L16984" t="s">
        <v>214</v>
      </c>
    </row>
    <row r="16985" spans="11:12">
      <c r="K16985" s="435">
        <v>50836</v>
      </c>
      <c r="L16985" t="s">
        <v>214</v>
      </c>
    </row>
    <row r="16986" spans="11:12">
      <c r="K16986" s="435">
        <v>50837</v>
      </c>
      <c r="L16986" t="s">
        <v>214</v>
      </c>
    </row>
    <row r="16987" spans="11:12">
      <c r="K16987" s="435">
        <v>50839</v>
      </c>
      <c r="L16987" t="s">
        <v>214</v>
      </c>
    </row>
    <row r="16988" spans="11:12">
      <c r="K16988" s="435">
        <v>50840</v>
      </c>
      <c r="L16988" t="s">
        <v>214</v>
      </c>
    </row>
    <row r="16989" spans="11:12">
      <c r="K16989" s="435">
        <v>50841</v>
      </c>
      <c r="L16989" t="s">
        <v>214</v>
      </c>
    </row>
    <row r="16990" spans="11:12">
      <c r="K16990" s="435">
        <v>50842</v>
      </c>
      <c r="L16990" t="s">
        <v>214</v>
      </c>
    </row>
    <row r="16991" spans="11:12">
      <c r="K16991" s="435">
        <v>50843</v>
      </c>
      <c r="L16991" t="s">
        <v>214</v>
      </c>
    </row>
    <row r="16992" spans="11:12">
      <c r="K16992" s="435">
        <v>50845</v>
      </c>
      <c r="L16992" t="s">
        <v>214</v>
      </c>
    </row>
    <row r="16993" spans="11:12">
      <c r="K16993" s="435">
        <v>50846</v>
      </c>
      <c r="L16993" t="s">
        <v>214</v>
      </c>
    </row>
    <row r="16994" spans="11:12">
      <c r="K16994" s="435">
        <v>50847</v>
      </c>
      <c r="L16994" t="s">
        <v>214</v>
      </c>
    </row>
    <row r="16995" spans="11:12">
      <c r="K16995" s="435">
        <v>50848</v>
      </c>
      <c r="L16995" t="s">
        <v>214</v>
      </c>
    </row>
    <row r="16996" spans="11:12">
      <c r="K16996" s="435">
        <v>50849</v>
      </c>
      <c r="L16996" t="s">
        <v>214</v>
      </c>
    </row>
    <row r="16997" spans="11:12">
      <c r="K16997" s="435">
        <v>50851</v>
      </c>
      <c r="L16997" t="s">
        <v>214</v>
      </c>
    </row>
    <row r="16998" spans="11:12">
      <c r="K16998" s="435">
        <v>50853</v>
      </c>
      <c r="L16998" t="s">
        <v>214</v>
      </c>
    </row>
    <row r="16999" spans="11:12">
      <c r="K16999" s="435">
        <v>50854</v>
      </c>
      <c r="L16999" t="s">
        <v>214</v>
      </c>
    </row>
    <row r="17000" spans="11:12">
      <c r="K17000" s="435">
        <v>50857</v>
      </c>
      <c r="L17000" t="s">
        <v>214</v>
      </c>
    </row>
    <row r="17001" spans="11:12">
      <c r="K17001" s="435">
        <v>50858</v>
      </c>
      <c r="L17001" t="s">
        <v>214</v>
      </c>
    </row>
    <row r="17002" spans="11:12">
      <c r="K17002" s="435">
        <v>50859</v>
      </c>
      <c r="L17002" t="s">
        <v>214</v>
      </c>
    </row>
    <row r="17003" spans="11:12">
      <c r="K17003" s="435">
        <v>50860</v>
      </c>
      <c r="L17003" t="s">
        <v>214</v>
      </c>
    </row>
    <row r="17004" spans="11:12">
      <c r="K17004" s="435">
        <v>50861</v>
      </c>
      <c r="L17004" t="s">
        <v>214</v>
      </c>
    </row>
    <row r="17005" spans="11:12">
      <c r="K17005" s="435">
        <v>50862</v>
      </c>
      <c r="L17005" t="s">
        <v>214</v>
      </c>
    </row>
    <row r="17006" spans="11:12">
      <c r="K17006" s="435">
        <v>50863</v>
      </c>
      <c r="L17006" t="s">
        <v>214</v>
      </c>
    </row>
    <row r="17007" spans="11:12">
      <c r="K17007" s="435">
        <v>50864</v>
      </c>
      <c r="L17007" t="s">
        <v>214</v>
      </c>
    </row>
    <row r="17008" spans="11:12">
      <c r="K17008" s="435">
        <v>51001</v>
      </c>
      <c r="L17008" t="s">
        <v>214</v>
      </c>
    </row>
    <row r="17009" spans="11:12">
      <c r="K17009" s="435">
        <v>51002</v>
      </c>
      <c r="L17009" t="s">
        <v>219</v>
      </c>
    </row>
    <row r="17010" spans="11:12">
      <c r="K17010" s="435">
        <v>51003</v>
      </c>
      <c r="L17010" t="s">
        <v>219</v>
      </c>
    </row>
    <row r="17011" spans="11:12">
      <c r="K17011" s="435">
        <v>51004</v>
      </c>
      <c r="L17011" t="s">
        <v>219</v>
      </c>
    </row>
    <row r="17012" spans="11:12">
      <c r="K17012" s="435">
        <v>51005</v>
      </c>
      <c r="L17012" t="s">
        <v>219</v>
      </c>
    </row>
    <row r="17013" spans="11:12">
      <c r="K17013" s="435">
        <v>51006</v>
      </c>
      <c r="L17013" t="s">
        <v>214</v>
      </c>
    </row>
    <row r="17014" spans="11:12">
      <c r="K17014" s="435">
        <v>51007</v>
      </c>
      <c r="L17014" t="s">
        <v>214</v>
      </c>
    </row>
    <row r="17015" spans="11:12">
      <c r="K17015" s="435">
        <v>51008</v>
      </c>
      <c r="L17015" t="s">
        <v>214</v>
      </c>
    </row>
    <row r="17016" spans="11:12">
      <c r="K17016" s="435">
        <v>51009</v>
      </c>
      <c r="L17016" t="s">
        <v>219</v>
      </c>
    </row>
    <row r="17017" spans="11:12">
      <c r="K17017" s="435">
        <v>51010</v>
      </c>
      <c r="L17017" t="s">
        <v>214</v>
      </c>
    </row>
    <row r="17018" spans="11:12">
      <c r="K17018" s="435">
        <v>51011</v>
      </c>
      <c r="L17018" t="s">
        <v>214</v>
      </c>
    </row>
    <row r="17019" spans="11:12">
      <c r="K17019" s="435">
        <v>51012</v>
      </c>
      <c r="L17019" t="s">
        <v>219</v>
      </c>
    </row>
    <row r="17020" spans="11:12">
      <c r="K17020" s="435">
        <v>51014</v>
      </c>
      <c r="L17020" t="s">
        <v>219</v>
      </c>
    </row>
    <row r="17021" spans="11:12">
      <c r="K17021" s="435">
        <v>51016</v>
      </c>
      <c r="L17021" t="s">
        <v>214</v>
      </c>
    </row>
    <row r="17022" spans="11:12">
      <c r="K17022" s="435">
        <v>51018</v>
      </c>
      <c r="L17022" t="s">
        <v>219</v>
      </c>
    </row>
    <row r="17023" spans="11:12">
      <c r="K17023" s="435">
        <v>51019</v>
      </c>
      <c r="L17023" t="s">
        <v>214</v>
      </c>
    </row>
    <row r="17024" spans="11:12">
      <c r="K17024" s="435">
        <v>51020</v>
      </c>
      <c r="L17024" t="s">
        <v>219</v>
      </c>
    </row>
    <row r="17025" spans="11:12">
      <c r="K17025" s="435">
        <v>51022</v>
      </c>
      <c r="L17025" t="s">
        <v>219</v>
      </c>
    </row>
    <row r="17026" spans="11:12">
      <c r="K17026" s="435">
        <v>51023</v>
      </c>
      <c r="L17026" t="s">
        <v>214</v>
      </c>
    </row>
    <row r="17027" spans="11:12">
      <c r="K17027" s="435">
        <v>51024</v>
      </c>
      <c r="L17027" t="s">
        <v>214</v>
      </c>
    </row>
    <row r="17028" spans="11:12">
      <c r="K17028" s="435">
        <v>51025</v>
      </c>
      <c r="L17028" t="s">
        <v>219</v>
      </c>
    </row>
    <row r="17029" spans="11:12">
      <c r="K17029" s="435">
        <v>51026</v>
      </c>
      <c r="L17029" t="s">
        <v>214</v>
      </c>
    </row>
    <row r="17030" spans="11:12">
      <c r="K17030" s="435">
        <v>51027</v>
      </c>
      <c r="L17030" t="s">
        <v>219</v>
      </c>
    </row>
    <row r="17031" spans="11:12">
      <c r="K17031" s="435">
        <v>51028</v>
      </c>
      <c r="L17031" t="s">
        <v>219</v>
      </c>
    </row>
    <row r="17032" spans="11:12">
      <c r="K17032" s="435">
        <v>51029</v>
      </c>
      <c r="L17032" t="s">
        <v>219</v>
      </c>
    </row>
    <row r="17033" spans="11:12">
      <c r="K17033" s="435">
        <v>51030</v>
      </c>
      <c r="L17033" t="s">
        <v>214</v>
      </c>
    </row>
    <row r="17034" spans="11:12">
      <c r="K17034" s="435">
        <v>51031</v>
      </c>
      <c r="L17034" t="s">
        <v>219</v>
      </c>
    </row>
    <row r="17035" spans="11:12">
      <c r="K17035" s="435">
        <v>51033</v>
      </c>
      <c r="L17035" t="s">
        <v>219</v>
      </c>
    </row>
    <row r="17036" spans="11:12">
      <c r="K17036" s="435">
        <v>51034</v>
      </c>
      <c r="L17036" t="s">
        <v>214</v>
      </c>
    </row>
    <row r="17037" spans="11:12">
      <c r="K17037" s="435">
        <v>51035</v>
      </c>
      <c r="L17037" t="s">
        <v>219</v>
      </c>
    </row>
    <row r="17038" spans="11:12">
      <c r="K17038" s="435">
        <v>51036</v>
      </c>
      <c r="L17038" t="s">
        <v>219</v>
      </c>
    </row>
    <row r="17039" spans="11:12">
      <c r="K17039" s="435">
        <v>51037</v>
      </c>
      <c r="L17039" t="s">
        <v>219</v>
      </c>
    </row>
    <row r="17040" spans="11:12">
      <c r="K17040" s="435">
        <v>51038</v>
      </c>
      <c r="L17040" t="s">
        <v>219</v>
      </c>
    </row>
    <row r="17041" spans="11:12">
      <c r="K17041" s="435">
        <v>51039</v>
      </c>
      <c r="L17041" t="s">
        <v>214</v>
      </c>
    </row>
    <row r="17042" spans="11:12">
      <c r="K17042" s="435">
        <v>51040</v>
      </c>
      <c r="L17042" t="s">
        <v>214</v>
      </c>
    </row>
    <row r="17043" spans="11:12">
      <c r="K17043" s="435">
        <v>51041</v>
      </c>
      <c r="L17043" t="s">
        <v>219</v>
      </c>
    </row>
    <row r="17044" spans="11:12">
      <c r="K17044" s="435">
        <v>51044</v>
      </c>
      <c r="L17044" t="s">
        <v>214</v>
      </c>
    </row>
    <row r="17045" spans="11:12">
      <c r="K17045" s="435">
        <v>51046</v>
      </c>
      <c r="L17045" t="s">
        <v>219</v>
      </c>
    </row>
    <row r="17046" spans="11:12">
      <c r="K17046" s="435">
        <v>51047</v>
      </c>
      <c r="L17046" t="s">
        <v>219</v>
      </c>
    </row>
    <row r="17047" spans="11:12">
      <c r="K17047" s="435">
        <v>51048</v>
      </c>
      <c r="L17047" t="s">
        <v>219</v>
      </c>
    </row>
    <row r="17048" spans="11:12">
      <c r="K17048" s="435">
        <v>51049</v>
      </c>
      <c r="L17048" t="s">
        <v>219</v>
      </c>
    </row>
    <row r="17049" spans="11:12">
      <c r="K17049" s="435">
        <v>51050</v>
      </c>
      <c r="L17049" t="s">
        <v>219</v>
      </c>
    </row>
    <row r="17050" spans="11:12">
      <c r="K17050" s="435">
        <v>51051</v>
      </c>
      <c r="L17050" t="s">
        <v>214</v>
      </c>
    </row>
    <row r="17051" spans="11:12">
      <c r="K17051" s="435">
        <v>51052</v>
      </c>
      <c r="L17051" t="s">
        <v>214</v>
      </c>
    </row>
    <row r="17052" spans="11:12">
      <c r="K17052" s="435">
        <v>51053</v>
      </c>
      <c r="L17052" t="s">
        <v>219</v>
      </c>
    </row>
    <row r="17053" spans="11:12">
      <c r="K17053" s="435">
        <v>51054</v>
      </c>
      <c r="L17053" t="s">
        <v>214</v>
      </c>
    </row>
    <row r="17054" spans="11:12">
      <c r="K17054" s="435">
        <v>51055</v>
      </c>
      <c r="L17054" t="s">
        <v>214</v>
      </c>
    </row>
    <row r="17055" spans="11:12">
      <c r="K17055" s="435">
        <v>51056</v>
      </c>
      <c r="L17055" t="s">
        <v>214</v>
      </c>
    </row>
    <row r="17056" spans="11:12">
      <c r="K17056" s="435">
        <v>51058</v>
      </c>
      <c r="L17056" t="s">
        <v>219</v>
      </c>
    </row>
    <row r="17057" spans="11:12">
      <c r="K17057" s="435">
        <v>51060</v>
      </c>
      <c r="L17057" t="s">
        <v>214</v>
      </c>
    </row>
    <row r="17058" spans="11:12">
      <c r="K17058" s="435">
        <v>51061</v>
      </c>
      <c r="L17058" t="s">
        <v>219</v>
      </c>
    </row>
    <row r="17059" spans="11:12">
      <c r="K17059" s="435">
        <v>51062</v>
      </c>
      <c r="L17059" t="s">
        <v>214</v>
      </c>
    </row>
    <row r="17060" spans="11:12">
      <c r="K17060" s="435">
        <v>51063</v>
      </c>
      <c r="L17060" t="s">
        <v>214</v>
      </c>
    </row>
    <row r="17061" spans="11:12">
      <c r="K17061" s="435">
        <v>51101</v>
      </c>
      <c r="L17061" t="s">
        <v>214</v>
      </c>
    </row>
    <row r="17062" spans="11:12">
      <c r="K17062" s="435">
        <v>51103</v>
      </c>
      <c r="L17062" t="s">
        <v>214</v>
      </c>
    </row>
    <row r="17063" spans="11:12">
      <c r="K17063" s="435">
        <v>51104</v>
      </c>
      <c r="L17063" t="s">
        <v>214</v>
      </c>
    </row>
    <row r="17064" spans="11:12">
      <c r="K17064" s="435">
        <v>51105</v>
      </c>
      <c r="L17064" t="s">
        <v>214</v>
      </c>
    </row>
    <row r="17065" spans="11:12">
      <c r="K17065" s="435">
        <v>51106</v>
      </c>
      <c r="L17065" t="s">
        <v>214</v>
      </c>
    </row>
    <row r="17066" spans="11:12">
      <c r="K17066" s="435">
        <v>51108</v>
      </c>
      <c r="L17066" t="s">
        <v>214</v>
      </c>
    </row>
    <row r="17067" spans="11:12">
      <c r="K17067" s="435">
        <v>51109</v>
      </c>
      <c r="L17067" t="s">
        <v>214</v>
      </c>
    </row>
    <row r="17068" spans="11:12">
      <c r="K17068" s="435">
        <v>51111</v>
      </c>
      <c r="L17068" t="s">
        <v>214</v>
      </c>
    </row>
    <row r="17069" spans="11:12">
      <c r="K17069" s="435">
        <v>51201</v>
      </c>
      <c r="L17069" t="s">
        <v>219</v>
      </c>
    </row>
    <row r="17070" spans="11:12">
      <c r="K17070" s="435">
        <v>51230</v>
      </c>
      <c r="L17070" t="s">
        <v>219</v>
      </c>
    </row>
    <row r="17071" spans="11:12">
      <c r="K17071" s="435">
        <v>51231</v>
      </c>
      <c r="L17071" t="s">
        <v>219</v>
      </c>
    </row>
    <row r="17072" spans="11:12">
      <c r="K17072" s="435">
        <v>51232</v>
      </c>
      <c r="L17072" t="s">
        <v>219</v>
      </c>
    </row>
    <row r="17073" spans="11:12">
      <c r="K17073" s="435">
        <v>51234</v>
      </c>
      <c r="L17073" t="s">
        <v>219</v>
      </c>
    </row>
    <row r="17074" spans="11:12">
      <c r="K17074" s="435">
        <v>51235</v>
      </c>
      <c r="L17074" t="s">
        <v>219</v>
      </c>
    </row>
    <row r="17075" spans="11:12">
      <c r="K17075" s="435">
        <v>51237</v>
      </c>
      <c r="L17075" t="s">
        <v>219</v>
      </c>
    </row>
    <row r="17076" spans="11:12">
      <c r="K17076" s="435">
        <v>51238</v>
      </c>
      <c r="L17076" t="s">
        <v>219</v>
      </c>
    </row>
    <row r="17077" spans="11:12">
      <c r="K17077" s="435">
        <v>51239</v>
      </c>
      <c r="L17077" t="s">
        <v>219</v>
      </c>
    </row>
    <row r="17078" spans="11:12">
      <c r="K17078" s="435">
        <v>51240</v>
      </c>
      <c r="L17078" t="s">
        <v>219</v>
      </c>
    </row>
    <row r="17079" spans="11:12">
      <c r="K17079" s="435">
        <v>51241</v>
      </c>
      <c r="L17079" t="s">
        <v>219</v>
      </c>
    </row>
    <row r="17080" spans="11:12">
      <c r="K17080" s="435">
        <v>51242</v>
      </c>
      <c r="L17080" t="s">
        <v>219</v>
      </c>
    </row>
    <row r="17081" spans="11:12">
      <c r="K17081" s="435">
        <v>51243</v>
      </c>
      <c r="L17081" t="s">
        <v>219</v>
      </c>
    </row>
    <row r="17082" spans="11:12">
      <c r="K17082" s="435">
        <v>51244</v>
      </c>
      <c r="L17082" t="s">
        <v>219</v>
      </c>
    </row>
    <row r="17083" spans="11:12">
      <c r="K17083" s="435">
        <v>51245</v>
      </c>
      <c r="L17083" t="s">
        <v>219</v>
      </c>
    </row>
    <row r="17084" spans="11:12">
      <c r="K17084" s="435">
        <v>51246</v>
      </c>
      <c r="L17084" t="s">
        <v>219</v>
      </c>
    </row>
    <row r="17085" spans="11:12">
      <c r="K17085" s="435">
        <v>51247</v>
      </c>
      <c r="L17085" t="s">
        <v>219</v>
      </c>
    </row>
    <row r="17086" spans="11:12">
      <c r="K17086" s="435">
        <v>51248</v>
      </c>
      <c r="L17086" t="s">
        <v>219</v>
      </c>
    </row>
    <row r="17087" spans="11:12">
      <c r="K17087" s="435">
        <v>51249</v>
      </c>
      <c r="L17087" t="s">
        <v>219</v>
      </c>
    </row>
    <row r="17088" spans="11:12">
      <c r="K17088" s="435">
        <v>51250</v>
      </c>
      <c r="L17088" t="s">
        <v>219</v>
      </c>
    </row>
    <row r="17089" spans="11:12">
      <c r="K17089" s="435">
        <v>51301</v>
      </c>
      <c r="L17089" t="s">
        <v>219</v>
      </c>
    </row>
    <row r="17090" spans="11:12">
      <c r="K17090" s="435">
        <v>51331</v>
      </c>
      <c r="L17090" t="s">
        <v>219</v>
      </c>
    </row>
    <row r="17091" spans="11:12">
      <c r="K17091" s="435">
        <v>51333</v>
      </c>
      <c r="L17091" t="s">
        <v>219</v>
      </c>
    </row>
    <row r="17092" spans="11:12">
      <c r="K17092" s="435">
        <v>51334</v>
      </c>
      <c r="L17092" t="s">
        <v>219</v>
      </c>
    </row>
    <row r="17093" spans="11:12">
      <c r="K17093" s="435">
        <v>51338</v>
      </c>
      <c r="L17093" t="s">
        <v>219</v>
      </c>
    </row>
    <row r="17094" spans="11:12">
      <c r="K17094" s="435">
        <v>51341</v>
      </c>
      <c r="L17094" t="s">
        <v>219</v>
      </c>
    </row>
    <row r="17095" spans="11:12">
      <c r="K17095" s="435">
        <v>51342</v>
      </c>
      <c r="L17095" t="s">
        <v>219</v>
      </c>
    </row>
    <row r="17096" spans="11:12">
      <c r="K17096" s="435">
        <v>51343</v>
      </c>
      <c r="L17096" t="s">
        <v>219</v>
      </c>
    </row>
    <row r="17097" spans="11:12">
      <c r="K17097" s="435">
        <v>51345</v>
      </c>
      <c r="L17097" t="s">
        <v>219</v>
      </c>
    </row>
    <row r="17098" spans="11:12">
      <c r="K17098" s="435">
        <v>51346</v>
      </c>
      <c r="L17098" t="s">
        <v>219</v>
      </c>
    </row>
    <row r="17099" spans="11:12">
      <c r="K17099" s="435">
        <v>51347</v>
      </c>
      <c r="L17099" t="s">
        <v>219</v>
      </c>
    </row>
    <row r="17100" spans="11:12">
      <c r="K17100" s="435">
        <v>51350</v>
      </c>
      <c r="L17100" t="s">
        <v>219</v>
      </c>
    </row>
    <row r="17101" spans="11:12">
      <c r="K17101" s="435">
        <v>51351</v>
      </c>
      <c r="L17101" t="s">
        <v>219</v>
      </c>
    </row>
    <row r="17102" spans="11:12">
      <c r="K17102" s="435">
        <v>51354</v>
      </c>
      <c r="L17102" t="s">
        <v>219</v>
      </c>
    </row>
    <row r="17103" spans="11:12">
      <c r="K17103" s="435">
        <v>51355</v>
      </c>
      <c r="L17103" t="s">
        <v>219</v>
      </c>
    </row>
    <row r="17104" spans="11:12">
      <c r="K17104" s="435">
        <v>51357</v>
      </c>
      <c r="L17104" t="s">
        <v>219</v>
      </c>
    </row>
    <row r="17105" spans="11:12">
      <c r="K17105" s="435">
        <v>51358</v>
      </c>
      <c r="L17105" t="s">
        <v>219</v>
      </c>
    </row>
    <row r="17106" spans="11:12">
      <c r="K17106" s="435">
        <v>51360</v>
      </c>
      <c r="L17106" t="s">
        <v>219</v>
      </c>
    </row>
    <row r="17107" spans="11:12">
      <c r="K17107" s="435">
        <v>51363</v>
      </c>
      <c r="L17107" t="s">
        <v>219</v>
      </c>
    </row>
    <row r="17108" spans="11:12">
      <c r="K17108" s="435">
        <v>51364</v>
      </c>
      <c r="L17108" t="s">
        <v>219</v>
      </c>
    </row>
    <row r="17109" spans="11:12">
      <c r="K17109" s="435">
        <v>51365</v>
      </c>
      <c r="L17109" t="s">
        <v>219</v>
      </c>
    </row>
    <row r="17110" spans="11:12">
      <c r="K17110" s="435">
        <v>51366</v>
      </c>
      <c r="L17110" t="s">
        <v>219</v>
      </c>
    </row>
    <row r="17111" spans="11:12">
      <c r="K17111" s="435">
        <v>51401</v>
      </c>
      <c r="L17111" t="s">
        <v>214</v>
      </c>
    </row>
    <row r="17112" spans="11:12">
      <c r="K17112" s="435">
        <v>51430</v>
      </c>
      <c r="L17112" t="s">
        <v>214</v>
      </c>
    </row>
    <row r="17113" spans="11:12">
      <c r="K17113" s="435">
        <v>51431</v>
      </c>
      <c r="L17113" t="s">
        <v>219</v>
      </c>
    </row>
    <row r="17114" spans="11:12">
      <c r="K17114" s="435">
        <v>51433</v>
      </c>
      <c r="L17114" t="s">
        <v>214</v>
      </c>
    </row>
    <row r="17115" spans="11:12">
      <c r="K17115" s="435">
        <v>51436</v>
      </c>
      <c r="L17115" t="s">
        <v>214</v>
      </c>
    </row>
    <row r="17116" spans="11:12">
      <c r="K17116" s="435">
        <v>51439</v>
      </c>
      <c r="L17116" t="s">
        <v>214</v>
      </c>
    </row>
    <row r="17117" spans="11:12">
      <c r="K17117" s="435">
        <v>51440</v>
      </c>
      <c r="L17117" t="s">
        <v>214</v>
      </c>
    </row>
    <row r="17118" spans="11:12">
      <c r="K17118" s="435">
        <v>51441</v>
      </c>
      <c r="L17118" t="s">
        <v>219</v>
      </c>
    </row>
    <row r="17119" spans="11:12">
      <c r="K17119" s="435">
        <v>51442</v>
      </c>
      <c r="L17119" t="s">
        <v>214</v>
      </c>
    </row>
    <row r="17120" spans="11:12">
      <c r="K17120" s="435">
        <v>51443</v>
      </c>
      <c r="L17120" t="s">
        <v>214</v>
      </c>
    </row>
    <row r="17121" spans="11:12">
      <c r="K17121" s="435">
        <v>51444</v>
      </c>
      <c r="L17121" t="s">
        <v>214</v>
      </c>
    </row>
    <row r="17122" spans="11:12">
      <c r="K17122" s="435">
        <v>51445</v>
      </c>
      <c r="L17122" t="s">
        <v>219</v>
      </c>
    </row>
    <row r="17123" spans="11:12">
      <c r="K17123" s="435">
        <v>51446</v>
      </c>
      <c r="L17123" t="s">
        <v>214</v>
      </c>
    </row>
    <row r="17124" spans="11:12">
      <c r="K17124" s="435">
        <v>51447</v>
      </c>
      <c r="L17124" t="s">
        <v>214</v>
      </c>
    </row>
    <row r="17125" spans="11:12">
      <c r="K17125" s="435">
        <v>51448</v>
      </c>
      <c r="L17125" t="s">
        <v>214</v>
      </c>
    </row>
    <row r="17126" spans="11:12">
      <c r="K17126" s="435">
        <v>51449</v>
      </c>
      <c r="L17126" t="s">
        <v>214</v>
      </c>
    </row>
    <row r="17127" spans="11:12">
      <c r="K17127" s="435">
        <v>51450</v>
      </c>
      <c r="L17127" t="s">
        <v>214</v>
      </c>
    </row>
    <row r="17128" spans="11:12">
      <c r="K17128" s="435">
        <v>51451</v>
      </c>
      <c r="L17128" t="s">
        <v>214</v>
      </c>
    </row>
    <row r="17129" spans="11:12">
      <c r="K17129" s="435">
        <v>51453</v>
      </c>
      <c r="L17129" t="s">
        <v>214</v>
      </c>
    </row>
    <row r="17130" spans="11:12">
      <c r="K17130" s="435">
        <v>51454</v>
      </c>
      <c r="L17130" t="s">
        <v>214</v>
      </c>
    </row>
    <row r="17131" spans="11:12">
      <c r="K17131" s="435">
        <v>51455</v>
      </c>
      <c r="L17131" t="s">
        <v>214</v>
      </c>
    </row>
    <row r="17132" spans="11:12">
      <c r="K17132" s="435">
        <v>51458</v>
      </c>
      <c r="L17132" t="s">
        <v>219</v>
      </c>
    </row>
    <row r="17133" spans="11:12">
      <c r="K17133" s="435">
        <v>51459</v>
      </c>
      <c r="L17133" t="s">
        <v>214</v>
      </c>
    </row>
    <row r="17134" spans="11:12">
      <c r="K17134" s="435">
        <v>51461</v>
      </c>
      <c r="L17134" t="s">
        <v>219</v>
      </c>
    </row>
    <row r="17135" spans="11:12">
      <c r="K17135" s="435">
        <v>51462</v>
      </c>
      <c r="L17135" t="s">
        <v>214</v>
      </c>
    </row>
    <row r="17136" spans="11:12">
      <c r="K17136" s="435">
        <v>51463</v>
      </c>
      <c r="L17136" t="s">
        <v>214</v>
      </c>
    </row>
    <row r="17137" spans="11:12">
      <c r="K17137" s="435">
        <v>51465</v>
      </c>
      <c r="L17137" t="s">
        <v>214</v>
      </c>
    </row>
    <row r="17138" spans="11:12">
      <c r="K17138" s="435">
        <v>51466</v>
      </c>
      <c r="L17138" t="s">
        <v>219</v>
      </c>
    </row>
    <row r="17139" spans="11:12">
      <c r="K17139" s="435">
        <v>51467</v>
      </c>
      <c r="L17139" t="s">
        <v>219</v>
      </c>
    </row>
    <row r="17140" spans="11:12">
      <c r="K17140" s="435">
        <v>51501</v>
      </c>
      <c r="L17140" t="s">
        <v>214</v>
      </c>
    </row>
    <row r="17141" spans="11:12">
      <c r="K17141" s="435">
        <v>51503</v>
      </c>
      <c r="L17141" t="s">
        <v>214</v>
      </c>
    </row>
    <row r="17142" spans="11:12">
      <c r="K17142" s="435">
        <v>51510</v>
      </c>
      <c r="L17142" t="s">
        <v>214</v>
      </c>
    </row>
    <row r="17143" spans="11:12">
      <c r="K17143" s="435">
        <v>51520</v>
      </c>
      <c r="L17143" t="s">
        <v>214</v>
      </c>
    </row>
    <row r="17144" spans="11:12">
      <c r="K17144" s="435">
        <v>51521</v>
      </c>
      <c r="L17144" t="s">
        <v>214</v>
      </c>
    </row>
    <row r="17145" spans="11:12">
      <c r="K17145" s="435">
        <v>51523</v>
      </c>
      <c r="L17145" t="s">
        <v>214</v>
      </c>
    </row>
    <row r="17146" spans="11:12">
      <c r="K17146" s="435">
        <v>51525</v>
      </c>
      <c r="L17146" t="s">
        <v>214</v>
      </c>
    </row>
    <row r="17147" spans="11:12">
      <c r="K17147" s="435">
        <v>51526</v>
      </c>
      <c r="L17147" t="s">
        <v>214</v>
      </c>
    </row>
    <row r="17148" spans="11:12">
      <c r="K17148" s="435">
        <v>51527</v>
      </c>
      <c r="L17148" t="s">
        <v>214</v>
      </c>
    </row>
    <row r="17149" spans="11:12">
      <c r="K17149" s="435">
        <v>51528</v>
      </c>
      <c r="L17149" t="s">
        <v>214</v>
      </c>
    </row>
    <row r="17150" spans="11:12">
      <c r="K17150" s="435">
        <v>51529</v>
      </c>
      <c r="L17150" t="s">
        <v>214</v>
      </c>
    </row>
    <row r="17151" spans="11:12">
      <c r="K17151" s="435">
        <v>51530</v>
      </c>
      <c r="L17151" t="s">
        <v>214</v>
      </c>
    </row>
    <row r="17152" spans="11:12">
      <c r="K17152" s="435">
        <v>51531</v>
      </c>
      <c r="L17152" t="s">
        <v>214</v>
      </c>
    </row>
    <row r="17153" spans="11:12">
      <c r="K17153" s="435">
        <v>51532</v>
      </c>
      <c r="L17153" t="s">
        <v>214</v>
      </c>
    </row>
    <row r="17154" spans="11:12">
      <c r="K17154" s="435">
        <v>51533</v>
      </c>
      <c r="L17154" t="s">
        <v>214</v>
      </c>
    </row>
    <row r="17155" spans="11:12">
      <c r="K17155" s="435">
        <v>51534</v>
      </c>
      <c r="L17155" t="s">
        <v>214</v>
      </c>
    </row>
    <row r="17156" spans="11:12">
      <c r="K17156" s="435">
        <v>51535</v>
      </c>
      <c r="L17156" t="s">
        <v>214</v>
      </c>
    </row>
    <row r="17157" spans="11:12">
      <c r="K17157" s="435">
        <v>51536</v>
      </c>
      <c r="L17157" t="s">
        <v>214</v>
      </c>
    </row>
    <row r="17158" spans="11:12">
      <c r="K17158" s="435">
        <v>51537</v>
      </c>
      <c r="L17158" t="s">
        <v>214</v>
      </c>
    </row>
    <row r="17159" spans="11:12">
      <c r="K17159" s="435">
        <v>51540</v>
      </c>
      <c r="L17159" t="s">
        <v>214</v>
      </c>
    </row>
    <row r="17160" spans="11:12">
      <c r="K17160" s="435">
        <v>51541</v>
      </c>
      <c r="L17160" t="s">
        <v>214</v>
      </c>
    </row>
    <row r="17161" spans="11:12">
      <c r="K17161" s="435">
        <v>51542</v>
      </c>
      <c r="L17161" t="s">
        <v>214</v>
      </c>
    </row>
    <row r="17162" spans="11:12">
      <c r="K17162" s="435">
        <v>51543</v>
      </c>
      <c r="L17162" t="s">
        <v>214</v>
      </c>
    </row>
    <row r="17163" spans="11:12">
      <c r="K17163" s="435">
        <v>51544</v>
      </c>
      <c r="L17163" t="s">
        <v>214</v>
      </c>
    </row>
    <row r="17164" spans="11:12">
      <c r="K17164" s="435">
        <v>51545</v>
      </c>
      <c r="L17164" t="s">
        <v>214</v>
      </c>
    </row>
    <row r="17165" spans="11:12">
      <c r="K17165" s="435">
        <v>51546</v>
      </c>
      <c r="L17165" t="s">
        <v>214</v>
      </c>
    </row>
    <row r="17166" spans="11:12">
      <c r="K17166" s="435">
        <v>51548</v>
      </c>
      <c r="L17166" t="s">
        <v>214</v>
      </c>
    </row>
    <row r="17167" spans="11:12">
      <c r="K17167" s="435">
        <v>51549</v>
      </c>
      <c r="L17167" t="s">
        <v>214</v>
      </c>
    </row>
    <row r="17168" spans="11:12">
      <c r="K17168" s="435">
        <v>51550</v>
      </c>
      <c r="L17168" t="s">
        <v>214</v>
      </c>
    </row>
    <row r="17169" spans="11:12">
      <c r="K17169" s="435">
        <v>51551</v>
      </c>
      <c r="L17169" t="s">
        <v>214</v>
      </c>
    </row>
    <row r="17170" spans="11:12">
      <c r="K17170" s="435">
        <v>51552</v>
      </c>
      <c r="L17170" t="s">
        <v>214</v>
      </c>
    </row>
    <row r="17171" spans="11:12">
      <c r="K17171" s="435">
        <v>51553</v>
      </c>
      <c r="L17171" t="s">
        <v>214</v>
      </c>
    </row>
    <row r="17172" spans="11:12">
      <c r="K17172" s="435">
        <v>51554</v>
      </c>
      <c r="L17172" t="s">
        <v>214</v>
      </c>
    </row>
    <row r="17173" spans="11:12">
      <c r="K17173" s="435">
        <v>51555</v>
      </c>
      <c r="L17173" t="s">
        <v>214</v>
      </c>
    </row>
    <row r="17174" spans="11:12">
      <c r="K17174" s="435">
        <v>51556</v>
      </c>
      <c r="L17174" t="s">
        <v>214</v>
      </c>
    </row>
    <row r="17175" spans="11:12">
      <c r="K17175" s="435">
        <v>51557</v>
      </c>
      <c r="L17175" t="s">
        <v>214</v>
      </c>
    </row>
    <row r="17176" spans="11:12">
      <c r="K17176" s="435">
        <v>51558</v>
      </c>
      <c r="L17176" t="s">
        <v>214</v>
      </c>
    </row>
    <row r="17177" spans="11:12">
      <c r="K17177" s="435">
        <v>51559</v>
      </c>
      <c r="L17177" t="s">
        <v>214</v>
      </c>
    </row>
    <row r="17178" spans="11:12">
      <c r="K17178" s="435">
        <v>51560</v>
      </c>
      <c r="L17178" t="s">
        <v>214</v>
      </c>
    </row>
    <row r="17179" spans="11:12">
      <c r="K17179" s="435">
        <v>51561</v>
      </c>
      <c r="L17179" t="s">
        <v>214</v>
      </c>
    </row>
    <row r="17180" spans="11:12">
      <c r="K17180" s="435">
        <v>51562</v>
      </c>
      <c r="L17180" t="s">
        <v>214</v>
      </c>
    </row>
    <row r="17181" spans="11:12">
      <c r="K17181" s="435">
        <v>51563</v>
      </c>
      <c r="L17181" t="s">
        <v>214</v>
      </c>
    </row>
    <row r="17182" spans="11:12">
      <c r="K17182" s="435">
        <v>51564</v>
      </c>
      <c r="L17182" t="s">
        <v>214</v>
      </c>
    </row>
    <row r="17183" spans="11:12">
      <c r="K17183" s="435">
        <v>51565</v>
      </c>
      <c r="L17183" t="s">
        <v>214</v>
      </c>
    </row>
    <row r="17184" spans="11:12">
      <c r="K17184" s="435">
        <v>51566</v>
      </c>
      <c r="L17184" t="s">
        <v>214</v>
      </c>
    </row>
    <row r="17185" spans="11:12">
      <c r="K17185" s="435">
        <v>51570</v>
      </c>
      <c r="L17185" t="s">
        <v>214</v>
      </c>
    </row>
    <row r="17186" spans="11:12">
      <c r="K17186" s="435">
        <v>51571</v>
      </c>
      <c r="L17186" t="s">
        <v>214</v>
      </c>
    </row>
    <row r="17187" spans="11:12">
      <c r="K17187" s="435">
        <v>51572</v>
      </c>
      <c r="L17187" t="s">
        <v>214</v>
      </c>
    </row>
    <row r="17188" spans="11:12">
      <c r="K17188" s="435">
        <v>51573</v>
      </c>
      <c r="L17188" t="s">
        <v>214</v>
      </c>
    </row>
    <row r="17189" spans="11:12">
      <c r="K17189" s="435">
        <v>51575</v>
      </c>
      <c r="L17189" t="s">
        <v>214</v>
      </c>
    </row>
    <row r="17190" spans="11:12">
      <c r="K17190" s="435">
        <v>51576</v>
      </c>
      <c r="L17190" t="s">
        <v>214</v>
      </c>
    </row>
    <row r="17191" spans="11:12">
      <c r="K17191" s="435">
        <v>51577</v>
      </c>
      <c r="L17191" t="s">
        <v>214</v>
      </c>
    </row>
    <row r="17192" spans="11:12">
      <c r="K17192" s="435">
        <v>51578</v>
      </c>
      <c r="L17192" t="s">
        <v>214</v>
      </c>
    </row>
    <row r="17193" spans="11:12">
      <c r="K17193" s="435">
        <v>51579</v>
      </c>
      <c r="L17193" t="s">
        <v>214</v>
      </c>
    </row>
    <row r="17194" spans="11:12">
      <c r="K17194" s="435">
        <v>51601</v>
      </c>
      <c r="L17194" t="s">
        <v>214</v>
      </c>
    </row>
    <row r="17195" spans="11:12">
      <c r="K17195" s="435">
        <v>51630</v>
      </c>
      <c r="L17195" t="s">
        <v>214</v>
      </c>
    </row>
    <row r="17196" spans="11:12">
      <c r="K17196" s="435">
        <v>51631</v>
      </c>
      <c r="L17196" t="s">
        <v>214</v>
      </c>
    </row>
    <row r="17197" spans="11:12">
      <c r="K17197" s="435">
        <v>51632</v>
      </c>
      <c r="L17197" t="s">
        <v>214</v>
      </c>
    </row>
    <row r="17198" spans="11:12">
      <c r="K17198" s="435">
        <v>51636</v>
      </c>
      <c r="L17198" t="s">
        <v>214</v>
      </c>
    </row>
    <row r="17199" spans="11:12">
      <c r="K17199" s="435">
        <v>51637</v>
      </c>
      <c r="L17199" t="s">
        <v>214</v>
      </c>
    </row>
    <row r="17200" spans="11:12">
      <c r="K17200" s="435">
        <v>51638</v>
      </c>
      <c r="L17200" t="s">
        <v>214</v>
      </c>
    </row>
    <row r="17201" spans="11:12">
      <c r="K17201" s="435">
        <v>51639</v>
      </c>
      <c r="L17201" t="s">
        <v>214</v>
      </c>
    </row>
    <row r="17202" spans="11:12">
      <c r="K17202" s="435">
        <v>51640</v>
      </c>
      <c r="L17202" t="s">
        <v>214</v>
      </c>
    </row>
    <row r="17203" spans="11:12">
      <c r="K17203" s="435">
        <v>51645</v>
      </c>
      <c r="L17203" t="s">
        <v>214</v>
      </c>
    </row>
    <row r="17204" spans="11:12">
      <c r="K17204" s="435">
        <v>51646</v>
      </c>
      <c r="L17204" t="s">
        <v>214</v>
      </c>
    </row>
    <row r="17205" spans="11:12">
      <c r="K17205" s="435">
        <v>51647</v>
      </c>
      <c r="L17205" t="s">
        <v>214</v>
      </c>
    </row>
    <row r="17206" spans="11:12">
      <c r="K17206" s="435">
        <v>51648</v>
      </c>
      <c r="L17206" t="s">
        <v>214</v>
      </c>
    </row>
    <row r="17207" spans="11:12">
      <c r="K17207" s="435">
        <v>51649</v>
      </c>
      <c r="L17207" t="s">
        <v>214</v>
      </c>
    </row>
    <row r="17208" spans="11:12">
      <c r="K17208" s="435">
        <v>51650</v>
      </c>
      <c r="L17208" t="s">
        <v>214</v>
      </c>
    </row>
    <row r="17209" spans="11:12">
      <c r="K17209" s="435">
        <v>51652</v>
      </c>
      <c r="L17209" t="s">
        <v>214</v>
      </c>
    </row>
    <row r="17210" spans="11:12">
      <c r="K17210" s="435">
        <v>51653</v>
      </c>
      <c r="L17210" t="s">
        <v>214</v>
      </c>
    </row>
    <row r="17211" spans="11:12">
      <c r="K17211" s="435">
        <v>51654</v>
      </c>
      <c r="L17211" t="s">
        <v>214</v>
      </c>
    </row>
    <row r="17212" spans="11:12">
      <c r="K17212" s="435">
        <v>51656</v>
      </c>
      <c r="L17212" t="s">
        <v>214</v>
      </c>
    </row>
    <row r="17213" spans="11:12">
      <c r="K17213" s="435">
        <v>52001</v>
      </c>
      <c r="L17213" t="s">
        <v>214</v>
      </c>
    </row>
    <row r="17214" spans="11:12">
      <c r="K17214" s="435">
        <v>52002</v>
      </c>
      <c r="L17214" t="s">
        <v>214</v>
      </c>
    </row>
    <row r="17215" spans="11:12">
      <c r="K17215" s="435">
        <v>52003</v>
      </c>
      <c r="L17215" t="s">
        <v>214</v>
      </c>
    </row>
    <row r="17216" spans="11:12">
      <c r="K17216" s="435">
        <v>52030</v>
      </c>
      <c r="L17216" t="s">
        <v>214</v>
      </c>
    </row>
    <row r="17217" spans="11:12">
      <c r="K17217" s="435">
        <v>52031</v>
      </c>
      <c r="L17217" t="s">
        <v>214</v>
      </c>
    </row>
    <row r="17218" spans="11:12">
      <c r="K17218" s="435">
        <v>52032</v>
      </c>
      <c r="L17218" t="s">
        <v>214</v>
      </c>
    </row>
    <row r="17219" spans="11:12">
      <c r="K17219" s="435">
        <v>52033</v>
      </c>
      <c r="L17219" t="s">
        <v>214</v>
      </c>
    </row>
    <row r="17220" spans="11:12">
      <c r="K17220" s="435">
        <v>52035</v>
      </c>
      <c r="L17220" t="s">
        <v>214</v>
      </c>
    </row>
    <row r="17221" spans="11:12">
      <c r="K17221" s="435">
        <v>52037</v>
      </c>
      <c r="L17221" t="s">
        <v>214</v>
      </c>
    </row>
    <row r="17222" spans="11:12">
      <c r="K17222" s="435">
        <v>52038</v>
      </c>
      <c r="L17222" t="s">
        <v>214</v>
      </c>
    </row>
    <row r="17223" spans="11:12">
      <c r="K17223" s="435">
        <v>52039</v>
      </c>
      <c r="L17223" t="s">
        <v>214</v>
      </c>
    </row>
    <row r="17224" spans="11:12">
      <c r="K17224" s="435">
        <v>52040</v>
      </c>
      <c r="L17224" t="s">
        <v>214</v>
      </c>
    </row>
    <row r="17225" spans="11:12">
      <c r="K17225" s="435">
        <v>52041</v>
      </c>
      <c r="L17225" t="s">
        <v>214</v>
      </c>
    </row>
    <row r="17226" spans="11:12">
      <c r="K17226" s="435">
        <v>52042</v>
      </c>
      <c r="L17226" t="s">
        <v>214</v>
      </c>
    </row>
    <row r="17227" spans="11:12">
      <c r="K17227" s="435">
        <v>52043</v>
      </c>
      <c r="L17227" t="s">
        <v>214</v>
      </c>
    </row>
    <row r="17228" spans="11:12">
      <c r="K17228" s="435">
        <v>52044</v>
      </c>
      <c r="L17228" t="s">
        <v>214</v>
      </c>
    </row>
    <row r="17229" spans="11:12">
      <c r="K17229" s="435">
        <v>52045</v>
      </c>
      <c r="L17229" t="s">
        <v>214</v>
      </c>
    </row>
    <row r="17230" spans="11:12">
      <c r="K17230" s="435">
        <v>52046</v>
      </c>
      <c r="L17230" t="s">
        <v>214</v>
      </c>
    </row>
    <row r="17231" spans="11:12">
      <c r="K17231" s="435">
        <v>52047</v>
      </c>
      <c r="L17231" t="s">
        <v>214</v>
      </c>
    </row>
    <row r="17232" spans="11:12">
      <c r="K17232" s="435">
        <v>52048</v>
      </c>
      <c r="L17232" t="s">
        <v>214</v>
      </c>
    </row>
    <row r="17233" spans="11:12">
      <c r="K17233" s="435">
        <v>52049</v>
      </c>
      <c r="L17233" t="s">
        <v>214</v>
      </c>
    </row>
    <row r="17234" spans="11:12">
      <c r="K17234" s="435">
        <v>52050</v>
      </c>
      <c r="L17234" t="s">
        <v>214</v>
      </c>
    </row>
    <row r="17235" spans="11:12">
      <c r="K17235" s="435">
        <v>52052</v>
      </c>
      <c r="L17235" t="s">
        <v>214</v>
      </c>
    </row>
    <row r="17236" spans="11:12">
      <c r="K17236" s="435">
        <v>52053</v>
      </c>
      <c r="L17236" t="s">
        <v>214</v>
      </c>
    </row>
    <row r="17237" spans="11:12">
      <c r="K17237" s="435">
        <v>52054</v>
      </c>
      <c r="L17237" t="s">
        <v>214</v>
      </c>
    </row>
    <row r="17238" spans="11:12">
      <c r="K17238" s="435">
        <v>52057</v>
      </c>
      <c r="L17238" t="s">
        <v>214</v>
      </c>
    </row>
    <row r="17239" spans="11:12">
      <c r="K17239" s="435">
        <v>52060</v>
      </c>
      <c r="L17239" t="s">
        <v>214</v>
      </c>
    </row>
    <row r="17240" spans="11:12">
      <c r="K17240" s="435">
        <v>52064</v>
      </c>
      <c r="L17240" t="s">
        <v>214</v>
      </c>
    </row>
    <row r="17241" spans="11:12">
      <c r="K17241" s="435">
        <v>52065</v>
      </c>
      <c r="L17241" t="s">
        <v>214</v>
      </c>
    </row>
    <row r="17242" spans="11:12">
      <c r="K17242" s="435">
        <v>52066</v>
      </c>
      <c r="L17242" t="s">
        <v>214</v>
      </c>
    </row>
    <row r="17243" spans="11:12">
      <c r="K17243" s="435">
        <v>52068</v>
      </c>
      <c r="L17243" t="s">
        <v>214</v>
      </c>
    </row>
    <row r="17244" spans="11:12">
      <c r="K17244" s="435">
        <v>52069</v>
      </c>
      <c r="L17244" t="s">
        <v>214</v>
      </c>
    </row>
    <row r="17245" spans="11:12">
      <c r="K17245" s="435">
        <v>52070</v>
      </c>
      <c r="L17245" t="s">
        <v>214</v>
      </c>
    </row>
    <row r="17246" spans="11:12">
      <c r="K17246" s="435">
        <v>52072</v>
      </c>
      <c r="L17246" t="s">
        <v>214</v>
      </c>
    </row>
    <row r="17247" spans="11:12">
      <c r="K17247" s="435">
        <v>52073</v>
      </c>
      <c r="L17247" t="s">
        <v>214</v>
      </c>
    </row>
    <row r="17248" spans="11:12">
      <c r="K17248" s="435">
        <v>52074</v>
      </c>
      <c r="L17248" t="s">
        <v>214</v>
      </c>
    </row>
    <row r="17249" spans="11:12">
      <c r="K17249" s="435">
        <v>52076</v>
      </c>
      <c r="L17249" t="s">
        <v>214</v>
      </c>
    </row>
    <row r="17250" spans="11:12">
      <c r="K17250" s="435">
        <v>52077</v>
      </c>
      <c r="L17250" t="s">
        <v>214</v>
      </c>
    </row>
    <row r="17251" spans="11:12">
      <c r="K17251" s="435">
        <v>52078</v>
      </c>
      <c r="L17251" t="s">
        <v>214</v>
      </c>
    </row>
    <row r="17252" spans="11:12">
      <c r="K17252" s="435">
        <v>52079</v>
      </c>
      <c r="L17252" t="s">
        <v>214</v>
      </c>
    </row>
    <row r="17253" spans="11:12">
      <c r="K17253" s="435">
        <v>52101</v>
      </c>
      <c r="L17253" t="s">
        <v>219</v>
      </c>
    </row>
    <row r="17254" spans="11:12">
      <c r="K17254" s="435">
        <v>52132</v>
      </c>
      <c r="L17254" t="s">
        <v>219</v>
      </c>
    </row>
    <row r="17255" spans="11:12">
      <c r="K17255" s="435">
        <v>52133</v>
      </c>
      <c r="L17255" t="s">
        <v>219</v>
      </c>
    </row>
    <row r="17256" spans="11:12">
      <c r="K17256" s="435">
        <v>52134</v>
      </c>
      <c r="L17256" t="s">
        <v>219</v>
      </c>
    </row>
    <row r="17257" spans="11:12">
      <c r="K17257" s="435">
        <v>52135</v>
      </c>
      <c r="L17257" t="s">
        <v>219</v>
      </c>
    </row>
    <row r="17258" spans="11:12">
      <c r="K17258" s="435">
        <v>52136</v>
      </c>
      <c r="L17258" t="s">
        <v>219</v>
      </c>
    </row>
    <row r="17259" spans="11:12">
      <c r="K17259" s="435">
        <v>52140</v>
      </c>
      <c r="L17259" t="s">
        <v>219</v>
      </c>
    </row>
    <row r="17260" spans="11:12">
      <c r="K17260" s="435">
        <v>52141</v>
      </c>
      <c r="L17260" t="s">
        <v>219</v>
      </c>
    </row>
    <row r="17261" spans="11:12">
      <c r="K17261" s="435">
        <v>52142</v>
      </c>
      <c r="L17261" t="s">
        <v>219</v>
      </c>
    </row>
    <row r="17262" spans="11:12">
      <c r="K17262" s="435">
        <v>52144</v>
      </c>
      <c r="L17262" t="s">
        <v>219</v>
      </c>
    </row>
    <row r="17263" spans="11:12">
      <c r="K17263" s="435">
        <v>52146</v>
      </c>
      <c r="L17263" t="s">
        <v>219</v>
      </c>
    </row>
    <row r="17264" spans="11:12">
      <c r="K17264" s="435">
        <v>52147</v>
      </c>
      <c r="L17264" t="s">
        <v>219</v>
      </c>
    </row>
    <row r="17265" spans="11:12">
      <c r="K17265" s="435">
        <v>52151</v>
      </c>
      <c r="L17265" t="s">
        <v>219</v>
      </c>
    </row>
    <row r="17266" spans="11:12">
      <c r="K17266" s="435">
        <v>52154</v>
      </c>
      <c r="L17266" t="s">
        <v>219</v>
      </c>
    </row>
    <row r="17267" spans="11:12">
      <c r="K17267" s="435">
        <v>52155</v>
      </c>
      <c r="L17267" t="s">
        <v>219</v>
      </c>
    </row>
    <row r="17268" spans="11:12">
      <c r="K17268" s="435">
        <v>52156</v>
      </c>
      <c r="L17268" t="s">
        <v>219</v>
      </c>
    </row>
    <row r="17269" spans="11:12">
      <c r="K17269" s="435">
        <v>52157</v>
      </c>
      <c r="L17269" t="s">
        <v>219</v>
      </c>
    </row>
    <row r="17270" spans="11:12">
      <c r="K17270" s="435">
        <v>52158</v>
      </c>
      <c r="L17270" t="s">
        <v>219</v>
      </c>
    </row>
    <row r="17271" spans="11:12">
      <c r="K17271" s="435">
        <v>52159</v>
      </c>
      <c r="L17271" t="s">
        <v>219</v>
      </c>
    </row>
    <row r="17272" spans="11:12">
      <c r="K17272" s="435">
        <v>52160</v>
      </c>
      <c r="L17272" t="s">
        <v>219</v>
      </c>
    </row>
    <row r="17273" spans="11:12">
      <c r="K17273" s="435">
        <v>52161</v>
      </c>
      <c r="L17273" t="s">
        <v>219</v>
      </c>
    </row>
    <row r="17274" spans="11:12">
      <c r="K17274" s="435">
        <v>52162</v>
      </c>
      <c r="L17274" t="s">
        <v>219</v>
      </c>
    </row>
    <row r="17275" spans="11:12">
      <c r="K17275" s="435">
        <v>52163</v>
      </c>
      <c r="L17275" t="s">
        <v>219</v>
      </c>
    </row>
    <row r="17276" spans="11:12">
      <c r="K17276" s="435">
        <v>52164</v>
      </c>
      <c r="L17276" t="s">
        <v>219</v>
      </c>
    </row>
    <row r="17277" spans="11:12">
      <c r="K17277" s="435">
        <v>52165</v>
      </c>
      <c r="L17277" t="s">
        <v>219</v>
      </c>
    </row>
    <row r="17278" spans="11:12">
      <c r="K17278" s="435">
        <v>52166</v>
      </c>
      <c r="L17278" t="s">
        <v>219</v>
      </c>
    </row>
    <row r="17279" spans="11:12">
      <c r="K17279" s="435">
        <v>52168</v>
      </c>
      <c r="L17279" t="s">
        <v>219</v>
      </c>
    </row>
    <row r="17280" spans="11:12">
      <c r="K17280" s="435">
        <v>52169</v>
      </c>
      <c r="L17280" t="s">
        <v>219</v>
      </c>
    </row>
    <row r="17281" spans="11:12">
      <c r="K17281" s="435">
        <v>52170</v>
      </c>
      <c r="L17281" t="s">
        <v>219</v>
      </c>
    </row>
    <row r="17282" spans="11:12">
      <c r="K17282" s="435">
        <v>52171</v>
      </c>
      <c r="L17282" t="s">
        <v>219</v>
      </c>
    </row>
    <row r="17283" spans="11:12">
      <c r="K17283" s="435">
        <v>52172</v>
      </c>
      <c r="L17283" t="s">
        <v>219</v>
      </c>
    </row>
    <row r="17284" spans="11:12">
      <c r="K17284" s="435">
        <v>52175</v>
      </c>
      <c r="L17284" t="s">
        <v>219</v>
      </c>
    </row>
    <row r="17285" spans="11:12">
      <c r="K17285" s="435">
        <v>52201</v>
      </c>
      <c r="L17285" t="s">
        <v>214</v>
      </c>
    </row>
    <row r="17286" spans="11:12">
      <c r="K17286" s="435">
        <v>52202</v>
      </c>
      <c r="L17286" t="s">
        <v>214</v>
      </c>
    </row>
    <row r="17287" spans="11:12">
      <c r="K17287" s="435">
        <v>52203</v>
      </c>
      <c r="L17287" t="s">
        <v>214</v>
      </c>
    </row>
    <row r="17288" spans="11:12">
      <c r="K17288" s="435">
        <v>52205</v>
      </c>
      <c r="L17288" t="s">
        <v>214</v>
      </c>
    </row>
    <row r="17289" spans="11:12">
      <c r="K17289" s="435">
        <v>52206</v>
      </c>
      <c r="L17289" t="s">
        <v>214</v>
      </c>
    </row>
    <row r="17290" spans="11:12">
      <c r="K17290" s="435">
        <v>52207</v>
      </c>
      <c r="L17290" t="s">
        <v>214</v>
      </c>
    </row>
    <row r="17291" spans="11:12">
      <c r="K17291" s="435">
        <v>52208</v>
      </c>
      <c r="L17291" t="s">
        <v>214</v>
      </c>
    </row>
    <row r="17292" spans="11:12">
      <c r="K17292" s="435">
        <v>52209</v>
      </c>
      <c r="L17292" t="s">
        <v>214</v>
      </c>
    </row>
    <row r="17293" spans="11:12">
      <c r="K17293" s="435">
        <v>52210</v>
      </c>
      <c r="L17293" t="s">
        <v>219</v>
      </c>
    </row>
    <row r="17294" spans="11:12">
      <c r="K17294" s="435">
        <v>52211</v>
      </c>
      <c r="L17294" t="s">
        <v>214</v>
      </c>
    </row>
    <row r="17295" spans="11:12">
      <c r="K17295" s="435">
        <v>52212</v>
      </c>
      <c r="L17295" t="s">
        <v>214</v>
      </c>
    </row>
    <row r="17296" spans="11:12">
      <c r="K17296" s="435">
        <v>52213</v>
      </c>
      <c r="L17296" t="s">
        <v>214</v>
      </c>
    </row>
    <row r="17297" spans="11:12">
      <c r="K17297" s="435">
        <v>52214</v>
      </c>
      <c r="L17297" t="s">
        <v>219</v>
      </c>
    </row>
    <row r="17298" spans="11:12">
      <c r="K17298" s="435">
        <v>52215</v>
      </c>
      <c r="L17298" t="s">
        <v>214</v>
      </c>
    </row>
    <row r="17299" spans="11:12">
      <c r="K17299" s="435">
        <v>52216</v>
      </c>
      <c r="L17299" t="s">
        <v>214</v>
      </c>
    </row>
    <row r="17300" spans="11:12">
      <c r="K17300" s="435">
        <v>52217</v>
      </c>
      <c r="L17300" t="s">
        <v>214</v>
      </c>
    </row>
    <row r="17301" spans="11:12">
      <c r="K17301" s="435">
        <v>52218</v>
      </c>
      <c r="L17301" t="s">
        <v>219</v>
      </c>
    </row>
    <row r="17302" spans="11:12">
      <c r="K17302" s="435">
        <v>52219</v>
      </c>
      <c r="L17302" t="s">
        <v>214</v>
      </c>
    </row>
    <row r="17303" spans="11:12">
      <c r="K17303" s="435">
        <v>52220</v>
      </c>
      <c r="L17303" t="s">
        <v>214</v>
      </c>
    </row>
    <row r="17304" spans="11:12">
      <c r="K17304" s="435">
        <v>52221</v>
      </c>
      <c r="L17304" t="s">
        <v>214</v>
      </c>
    </row>
    <row r="17305" spans="11:12">
      <c r="K17305" s="435">
        <v>52222</v>
      </c>
      <c r="L17305" t="s">
        <v>214</v>
      </c>
    </row>
    <row r="17306" spans="11:12">
      <c r="K17306" s="435">
        <v>52223</v>
      </c>
      <c r="L17306" t="s">
        <v>214</v>
      </c>
    </row>
    <row r="17307" spans="11:12">
      <c r="K17307" s="435">
        <v>52224</v>
      </c>
      <c r="L17307" t="s">
        <v>219</v>
      </c>
    </row>
    <row r="17308" spans="11:12">
      <c r="K17308" s="435">
        <v>52225</v>
      </c>
      <c r="L17308" t="s">
        <v>219</v>
      </c>
    </row>
    <row r="17309" spans="11:12">
      <c r="K17309" s="435">
        <v>52227</v>
      </c>
      <c r="L17309" t="s">
        <v>214</v>
      </c>
    </row>
    <row r="17310" spans="11:12">
      <c r="K17310" s="435">
        <v>52228</v>
      </c>
      <c r="L17310" t="s">
        <v>214</v>
      </c>
    </row>
    <row r="17311" spans="11:12">
      <c r="K17311" s="435">
        <v>52229</v>
      </c>
      <c r="L17311" t="s">
        <v>219</v>
      </c>
    </row>
    <row r="17312" spans="11:12">
      <c r="K17312" s="435">
        <v>52231</v>
      </c>
      <c r="L17312" t="s">
        <v>214</v>
      </c>
    </row>
    <row r="17313" spans="11:12">
      <c r="K17313" s="435">
        <v>52232</v>
      </c>
      <c r="L17313" t="s">
        <v>214</v>
      </c>
    </row>
    <row r="17314" spans="11:12">
      <c r="K17314" s="435">
        <v>52233</v>
      </c>
      <c r="L17314" t="s">
        <v>214</v>
      </c>
    </row>
    <row r="17315" spans="11:12">
      <c r="K17315" s="435">
        <v>52235</v>
      </c>
      <c r="L17315" t="s">
        <v>214</v>
      </c>
    </row>
    <row r="17316" spans="11:12">
      <c r="K17316" s="435">
        <v>52236</v>
      </c>
      <c r="L17316" t="s">
        <v>214</v>
      </c>
    </row>
    <row r="17317" spans="11:12">
      <c r="K17317" s="435">
        <v>52237</v>
      </c>
      <c r="L17317" t="s">
        <v>214</v>
      </c>
    </row>
    <row r="17318" spans="11:12">
      <c r="K17318" s="435">
        <v>52240</v>
      </c>
      <c r="L17318" t="s">
        <v>214</v>
      </c>
    </row>
    <row r="17319" spans="11:12">
      <c r="K17319" s="435">
        <v>52241</v>
      </c>
      <c r="L17319" t="s">
        <v>214</v>
      </c>
    </row>
    <row r="17320" spans="11:12">
      <c r="K17320" s="435">
        <v>52242</v>
      </c>
      <c r="L17320" t="s">
        <v>214</v>
      </c>
    </row>
    <row r="17321" spans="11:12">
      <c r="K17321" s="435">
        <v>52245</v>
      </c>
      <c r="L17321" t="s">
        <v>214</v>
      </c>
    </row>
    <row r="17322" spans="11:12">
      <c r="K17322" s="435">
        <v>52246</v>
      </c>
      <c r="L17322" t="s">
        <v>214</v>
      </c>
    </row>
    <row r="17323" spans="11:12">
      <c r="K17323" s="435">
        <v>52247</v>
      </c>
      <c r="L17323" t="s">
        <v>214</v>
      </c>
    </row>
    <row r="17324" spans="11:12">
      <c r="K17324" s="435">
        <v>52248</v>
      </c>
      <c r="L17324" t="s">
        <v>214</v>
      </c>
    </row>
    <row r="17325" spans="11:12">
      <c r="K17325" s="435">
        <v>52249</v>
      </c>
      <c r="L17325" t="s">
        <v>219</v>
      </c>
    </row>
    <row r="17326" spans="11:12">
      <c r="K17326" s="435">
        <v>52251</v>
      </c>
      <c r="L17326" t="s">
        <v>214</v>
      </c>
    </row>
    <row r="17327" spans="11:12">
      <c r="K17327" s="435">
        <v>52253</v>
      </c>
      <c r="L17327" t="s">
        <v>214</v>
      </c>
    </row>
    <row r="17328" spans="11:12">
      <c r="K17328" s="435">
        <v>52254</v>
      </c>
      <c r="L17328" t="s">
        <v>214</v>
      </c>
    </row>
    <row r="17329" spans="11:12">
      <c r="K17329" s="435">
        <v>52255</v>
      </c>
      <c r="L17329" t="s">
        <v>214</v>
      </c>
    </row>
    <row r="17330" spans="11:12">
      <c r="K17330" s="435">
        <v>52257</v>
      </c>
      <c r="L17330" t="s">
        <v>214</v>
      </c>
    </row>
    <row r="17331" spans="11:12">
      <c r="K17331" s="435">
        <v>52301</v>
      </c>
      <c r="L17331" t="s">
        <v>214</v>
      </c>
    </row>
    <row r="17332" spans="11:12">
      <c r="K17332" s="435">
        <v>52302</v>
      </c>
      <c r="L17332" t="s">
        <v>214</v>
      </c>
    </row>
    <row r="17333" spans="11:12">
      <c r="K17333" s="435">
        <v>52305</v>
      </c>
      <c r="L17333" t="s">
        <v>214</v>
      </c>
    </row>
    <row r="17334" spans="11:12">
      <c r="K17334" s="435">
        <v>52306</v>
      </c>
      <c r="L17334" t="s">
        <v>214</v>
      </c>
    </row>
    <row r="17335" spans="11:12">
      <c r="K17335" s="435">
        <v>52307</v>
      </c>
      <c r="L17335" t="s">
        <v>214</v>
      </c>
    </row>
    <row r="17336" spans="11:12">
      <c r="K17336" s="435">
        <v>52308</v>
      </c>
      <c r="L17336" t="s">
        <v>214</v>
      </c>
    </row>
    <row r="17337" spans="11:12">
      <c r="K17337" s="435">
        <v>52309</v>
      </c>
      <c r="L17337" t="s">
        <v>214</v>
      </c>
    </row>
    <row r="17338" spans="11:12">
      <c r="K17338" s="435">
        <v>52310</v>
      </c>
      <c r="L17338" t="s">
        <v>214</v>
      </c>
    </row>
    <row r="17339" spans="11:12">
      <c r="K17339" s="435">
        <v>52312</v>
      </c>
      <c r="L17339" t="s">
        <v>214</v>
      </c>
    </row>
    <row r="17340" spans="11:12">
      <c r="K17340" s="435">
        <v>52313</v>
      </c>
      <c r="L17340" t="s">
        <v>219</v>
      </c>
    </row>
    <row r="17341" spans="11:12">
      <c r="K17341" s="435">
        <v>52314</v>
      </c>
      <c r="L17341" t="s">
        <v>214</v>
      </c>
    </row>
    <row r="17342" spans="11:12">
      <c r="K17342" s="435">
        <v>52315</v>
      </c>
      <c r="L17342" t="s">
        <v>214</v>
      </c>
    </row>
    <row r="17343" spans="11:12">
      <c r="K17343" s="435">
        <v>52316</v>
      </c>
      <c r="L17343" t="s">
        <v>214</v>
      </c>
    </row>
    <row r="17344" spans="11:12">
      <c r="K17344" s="435">
        <v>52317</v>
      </c>
      <c r="L17344" t="s">
        <v>214</v>
      </c>
    </row>
    <row r="17345" spans="11:12">
      <c r="K17345" s="435">
        <v>52318</v>
      </c>
      <c r="L17345" t="s">
        <v>214</v>
      </c>
    </row>
    <row r="17346" spans="11:12">
      <c r="K17346" s="435">
        <v>52320</v>
      </c>
      <c r="L17346" t="s">
        <v>214</v>
      </c>
    </row>
    <row r="17347" spans="11:12">
      <c r="K17347" s="435">
        <v>52321</v>
      </c>
      <c r="L17347" t="s">
        <v>214</v>
      </c>
    </row>
    <row r="17348" spans="11:12">
      <c r="K17348" s="435">
        <v>52322</v>
      </c>
      <c r="L17348" t="s">
        <v>214</v>
      </c>
    </row>
    <row r="17349" spans="11:12">
      <c r="K17349" s="435">
        <v>52323</v>
      </c>
      <c r="L17349" t="s">
        <v>214</v>
      </c>
    </row>
    <row r="17350" spans="11:12">
      <c r="K17350" s="435">
        <v>52324</v>
      </c>
      <c r="L17350" t="s">
        <v>214</v>
      </c>
    </row>
    <row r="17351" spans="11:12">
      <c r="K17351" s="435">
        <v>52325</v>
      </c>
      <c r="L17351" t="s">
        <v>214</v>
      </c>
    </row>
    <row r="17352" spans="11:12">
      <c r="K17352" s="435">
        <v>52326</v>
      </c>
      <c r="L17352" t="s">
        <v>214</v>
      </c>
    </row>
    <row r="17353" spans="11:12">
      <c r="K17353" s="435">
        <v>52327</v>
      </c>
      <c r="L17353" t="s">
        <v>214</v>
      </c>
    </row>
    <row r="17354" spans="11:12">
      <c r="K17354" s="435">
        <v>52328</v>
      </c>
      <c r="L17354" t="s">
        <v>214</v>
      </c>
    </row>
    <row r="17355" spans="11:12">
      <c r="K17355" s="435">
        <v>52329</v>
      </c>
      <c r="L17355" t="s">
        <v>219</v>
      </c>
    </row>
    <row r="17356" spans="11:12">
      <c r="K17356" s="435">
        <v>52330</v>
      </c>
      <c r="L17356" t="s">
        <v>214</v>
      </c>
    </row>
    <row r="17357" spans="11:12">
      <c r="K17357" s="435">
        <v>52332</v>
      </c>
      <c r="L17357" t="s">
        <v>214</v>
      </c>
    </row>
    <row r="17358" spans="11:12">
      <c r="K17358" s="435">
        <v>52333</v>
      </c>
      <c r="L17358" t="s">
        <v>214</v>
      </c>
    </row>
    <row r="17359" spans="11:12">
      <c r="K17359" s="435">
        <v>52334</v>
      </c>
      <c r="L17359" t="s">
        <v>214</v>
      </c>
    </row>
    <row r="17360" spans="11:12">
      <c r="K17360" s="435">
        <v>52335</v>
      </c>
      <c r="L17360" t="s">
        <v>214</v>
      </c>
    </row>
    <row r="17361" spans="11:12">
      <c r="K17361" s="435">
        <v>52336</v>
      </c>
      <c r="L17361" t="s">
        <v>214</v>
      </c>
    </row>
    <row r="17362" spans="11:12">
      <c r="K17362" s="435">
        <v>52337</v>
      </c>
      <c r="L17362" t="s">
        <v>214</v>
      </c>
    </row>
    <row r="17363" spans="11:12">
      <c r="K17363" s="435">
        <v>52338</v>
      </c>
      <c r="L17363" t="s">
        <v>214</v>
      </c>
    </row>
    <row r="17364" spans="11:12">
      <c r="K17364" s="435">
        <v>52339</v>
      </c>
      <c r="L17364" t="s">
        <v>214</v>
      </c>
    </row>
    <row r="17365" spans="11:12">
      <c r="K17365" s="435">
        <v>52340</v>
      </c>
      <c r="L17365" t="s">
        <v>214</v>
      </c>
    </row>
    <row r="17366" spans="11:12">
      <c r="K17366" s="435">
        <v>52341</v>
      </c>
      <c r="L17366" t="s">
        <v>214</v>
      </c>
    </row>
    <row r="17367" spans="11:12">
      <c r="K17367" s="435">
        <v>52342</v>
      </c>
      <c r="L17367" t="s">
        <v>214</v>
      </c>
    </row>
    <row r="17368" spans="11:12">
      <c r="K17368" s="435">
        <v>52345</v>
      </c>
      <c r="L17368" t="s">
        <v>214</v>
      </c>
    </row>
    <row r="17369" spans="11:12">
      <c r="K17369" s="435">
        <v>52346</v>
      </c>
      <c r="L17369" t="s">
        <v>214</v>
      </c>
    </row>
    <row r="17370" spans="11:12">
      <c r="K17370" s="435">
        <v>52347</v>
      </c>
      <c r="L17370" t="s">
        <v>214</v>
      </c>
    </row>
    <row r="17371" spans="11:12">
      <c r="K17371" s="435">
        <v>52348</v>
      </c>
      <c r="L17371" t="s">
        <v>219</v>
      </c>
    </row>
    <row r="17372" spans="11:12">
      <c r="K17372" s="435">
        <v>52349</v>
      </c>
      <c r="L17372" t="s">
        <v>214</v>
      </c>
    </row>
    <row r="17373" spans="11:12">
      <c r="K17373" s="435">
        <v>52351</v>
      </c>
      <c r="L17373" t="s">
        <v>214</v>
      </c>
    </row>
    <row r="17374" spans="11:12">
      <c r="K17374" s="435">
        <v>52352</v>
      </c>
      <c r="L17374" t="s">
        <v>219</v>
      </c>
    </row>
    <row r="17375" spans="11:12">
      <c r="K17375" s="435">
        <v>52353</v>
      </c>
      <c r="L17375" t="s">
        <v>214</v>
      </c>
    </row>
    <row r="17376" spans="11:12">
      <c r="K17376" s="435">
        <v>52354</v>
      </c>
      <c r="L17376" t="s">
        <v>214</v>
      </c>
    </row>
    <row r="17377" spans="11:12">
      <c r="K17377" s="435">
        <v>52355</v>
      </c>
      <c r="L17377" t="s">
        <v>214</v>
      </c>
    </row>
    <row r="17378" spans="11:12">
      <c r="K17378" s="435">
        <v>52356</v>
      </c>
      <c r="L17378" t="s">
        <v>214</v>
      </c>
    </row>
    <row r="17379" spans="11:12">
      <c r="K17379" s="435">
        <v>52358</v>
      </c>
      <c r="L17379" t="s">
        <v>214</v>
      </c>
    </row>
    <row r="17380" spans="11:12">
      <c r="K17380" s="435">
        <v>52359</v>
      </c>
      <c r="L17380" t="s">
        <v>214</v>
      </c>
    </row>
    <row r="17381" spans="11:12">
      <c r="K17381" s="435">
        <v>52361</v>
      </c>
      <c r="L17381" t="s">
        <v>214</v>
      </c>
    </row>
    <row r="17382" spans="11:12">
      <c r="K17382" s="435">
        <v>52362</v>
      </c>
      <c r="L17382" t="s">
        <v>214</v>
      </c>
    </row>
    <row r="17383" spans="11:12">
      <c r="K17383" s="435">
        <v>52401</v>
      </c>
      <c r="L17383" t="s">
        <v>214</v>
      </c>
    </row>
    <row r="17384" spans="11:12">
      <c r="K17384" s="435">
        <v>52402</v>
      </c>
      <c r="L17384" t="s">
        <v>214</v>
      </c>
    </row>
    <row r="17385" spans="11:12">
      <c r="K17385" s="435">
        <v>52403</v>
      </c>
      <c r="L17385" t="s">
        <v>214</v>
      </c>
    </row>
    <row r="17386" spans="11:12">
      <c r="K17386" s="435">
        <v>52404</v>
      </c>
      <c r="L17386" t="s">
        <v>214</v>
      </c>
    </row>
    <row r="17387" spans="11:12">
      <c r="K17387" s="435">
        <v>52405</v>
      </c>
      <c r="L17387" t="s">
        <v>214</v>
      </c>
    </row>
    <row r="17388" spans="11:12">
      <c r="K17388" s="435">
        <v>52411</v>
      </c>
      <c r="L17388" t="s">
        <v>214</v>
      </c>
    </row>
    <row r="17389" spans="11:12">
      <c r="K17389" s="435">
        <v>52501</v>
      </c>
      <c r="L17389" t="s">
        <v>214</v>
      </c>
    </row>
    <row r="17390" spans="11:12">
      <c r="K17390" s="435">
        <v>52530</v>
      </c>
      <c r="L17390" t="s">
        <v>214</v>
      </c>
    </row>
    <row r="17391" spans="11:12">
      <c r="K17391" s="435">
        <v>52531</v>
      </c>
      <c r="L17391" t="s">
        <v>214</v>
      </c>
    </row>
    <row r="17392" spans="11:12">
      <c r="K17392" s="435">
        <v>52533</v>
      </c>
      <c r="L17392" t="s">
        <v>214</v>
      </c>
    </row>
    <row r="17393" spans="11:12">
      <c r="K17393" s="435">
        <v>52534</v>
      </c>
      <c r="L17393" t="s">
        <v>214</v>
      </c>
    </row>
    <row r="17394" spans="11:12">
      <c r="K17394" s="435">
        <v>52535</v>
      </c>
      <c r="L17394" t="s">
        <v>214</v>
      </c>
    </row>
    <row r="17395" spans="11:12">
      <c r="K17395" s="435">
        <v>52536</v>
      </c>
      <c r="L17395" t="s">
        <v>214</v>
      </c>
    </row>
    <row r="17396" spans="11:12">
      <c r="K17396" s="435">
        <v>52537</v>
      </c>
      <c r="L17396" t="s">
        <v>214</v>
      </c>
    </row>
    <row r="17397" spans="11:12">
      <c r="K17397" s="435">
        <v>52540</v>
      </c>
      <c r="L17397" t="s">
        <v>214</v>
      </c>
    </row>
    <row r="17398" spans="11:12">
      <c r="K17398" s="435">
        <v>52542</v>
      </c>
      <c r="L17398" t="s">
        <v>214</v>
      </c>
    </row>
    <row r="17399" spans="11:12">
      <c r="K17399" s="435">
        <v>52543</v>
      </c>
      <c r="L17399" t="s">
        <v>214</v>
      </c>
    </row>
    <row r="17400" spans="11:12">
      <c r="K17400" s="435">
        <v>52544</v>
      </c>
      <c r="L17400" t="s">
        <v>214</v>
      </c>
    </row>
    <row r="17401" spans="11:12">
      <c r="K17401" s="435">
        <v>52548</v>
      </c>
      <c r="L17401" t="s">
        <v>214</v>
      </c>
    </row>
    <row r="17402" spans="11:12">
      <c r="K17402" s="435">
        <v>52549</v>
      </c>
      <c r="L17402" t="s">
        <v>214</v>
      </c>
    </row>
    <row r="17403" spans="11:12">
      <c r="K17403" s="435">
        <v>52550</v>
      </c>
      <c r="L17403" t="s">
        <v>214</v>
      </c>
    </row>
    <row r="17404" spans="11:12">
      <c r="K17404" s="435">
        <v>52551</v>
      </c>
      <c r="L17404" t="s">
        <v>214</v>
      </c>
    </row>
    <row r="17405" spans="11:12">
      <c r="K17405" s="435">
        <v>52552</v>
      </c>
      <c r="L17405" t="s">
        <v>214</v>
      </c>
    </row>
    <row r="17406" spans="11:12">
      <c r="K17406" s="435">
        <v>52553</v>
      </c>
      <c r="L17406" t="s">
        <v>214</v>
      </c>
    </row>
    <row r="17407" spans="11:12">
      <c r="K17407" s="435">
        <v>52554</v>
      </c>
      <c r="L17407" t="s">
        <v>214</v>
      </c>
    </row>
    <row r="17408" spans="11:12">
      <c r="K17408" s="435">
        <v>52555</v>
      </c>
      <c r="L17408" t="s">
        <v>214</v>
      </c>
    </row>
    <row r="17409" spans="11:12">
      <c r="K17409" s="435">
        <v>52556</v>
      </c>
      <c r="L17409" t="s">
        <v>214</v>
      </c>
    </row>
    <row r="17410" spans="11:12">
      <c r="K17410" s="435">
        <v>52557</v>
      </c>
      <c r="L17410" t="s">
        <v>214</v>
      </c>
    </row>
    <row r="17411" spans="11:12">
      <c r="K17411" s="435">
        <v>52560</v>
      </c>
      <c r="L17411" t="s">
        <v>214</v>
      </c>
    </row>
    <row r="17412" spans="11:12">
      <c r="K17412" s="435">
        <v>52561</v>
      </c>
      <c r="L17412" t="s">
        <v>214</v>
      </c>
    </row>
    <row r="17413" spans="11:12">
      <c r="K17413" s="435">
        <v>52563</v>
      </c>
      <c r="L17413" t="s">
        <v>214</v>
      </c>
    </row>
    <row r="17414" spans="11:12">
      <c r="K17414" s="435">
        <v>52565</v>
      </c>
      <c r="L17414" t="s">
        <v>214</v>
      </c>
    </row>
    <row r="17415" spans="11:12">
      <c r="K17415" s="435">
        <v>52566</v>
      </c>
      <c r="L17415" t="s">
        <v>214</v>
      </c>
    </row>
    <row r="17416" spans="11:12">
      <c r="K17416" s="435">
        <v>52567</v>
      </c>
      <c r="L17416" t="s">
        <v>214</v>
      </c>
    </row>
    <row r="17417" spans="11:12">
      <c r="K17417" s="435">
        <v>52569</v>
      </c>
      <c r="L17417" t="s">
        <v>214</v>
      </c>
    </row>
    <row r="17418" spans="11:12">
      <c r="K17418" s="435">
        <v>52570</v>
      </c>
      <c r="L17418" t="s">
        <v>214</v>
      </c>
    </row>
    <row r="17419" spans="11:12">
      <c r="K17419" s="435">
        <v>52571</v>
      </c>
      <c r="L17419" t="s">
        <v>214</v>
      </c>
    </row>
    <row r="17420" spans="11:12">
      <c r="K17420" s="435">
        <v>52572</v>
      </c>
      <c r="L17420" t="s">
        <v>214</v>
      </c>
    </row>
    <row r="17421" spans="11:12">
      <c r="K17421" s="435">
        <v>52573</v>
      </c>
      <c r="L17421" t="s">
        <v>214</v>
      </c>
    </row>
    <row r="17422" spans="11:12">
      <c r="K17422" s="435">
        <v>52574</v>
      </c>
      <c r="L17422" t="s">
        <v>214</v>
      </c>
    </row>
    <row r="17423" spans="11:12">
      <c r="K17423" s="435">
        <v>52576</v>
      </c>
      <c r="L17423" t="s">
        <v>214</v>
      </c>
    </row>
    <row r="17424" spans="11:12">
      <c r="K17424" s="435">
        <v>52577</v>
      </c>
      <c r="L17424" t="s">
        <v>214</v>
      </c>
    </row>
    <row r="17425" spans="11:12">
      <c r="K17425" s="435">
        <v>52580</v>
      </c>
      <c r="L17425" t="s">
        <v>214</v>
      </c>
    </row>
    <row r="17426" spans="11:12">
      <c r="K17426" s="435">
        <v>52581</v>
      </c>
      <c r="L17426" t="s">
        <v>214</v>
      </c>
    </row>
    <row r="17427" spans="11:12">
      <c r="K17427" s="435">
        <v>52583</v>
      </c>
      <c r="L17427" t="s">
        <v>214</v>
      </c>
    </row>
    <row r="17428" spans="11:12">
      <c r="K17428" s="435">
        <v>52584</v>
      </c>
      <c r="L17428" t="s">
        <v>214</v>
      </c>
    </row>
    <row r="17429" spans="11:12">
      <c r="K17429" s="435">
        <v>52585</v>
      </c>
      <c r="L17429" t="s">
        <v>214</v>
      </c>
    </row>
    <row r="17430" spans="11:12">
      <c r="K17430" s="435">
        <v>52586</v>
      </c>
      <c r="L17430" t="s">
        <v>214</v>
      </c>
    </row>
    <row r="17431" spans="11:12">
      <c r="K17431" s="435">
        <v>52588</v>
      </c>
      <c r="L17431" t="s">
        <v>214</v>
      </c>
    </row>
    <row r="17432" spans="11:12">
      <c r="K17432" s="435">
        <v>52590</v>
      </c>
      <c r="L17432" t="s">
        <v>214</v>
      </c>
    </row>
    <row r="17433" spans="11:12">
      <c r="K17433" s="435">
        <v>52591</v>
      </c>
      <c r="L17433" t="s">
        <v>214</v>
      </c>
    </row>
    <row r="17434" spans="11:12">
      <c r="K17434" s="435">
        <v>52593</v>
      </c>
      <c r="L17434" t="s">
        <v>214</v>
      </c>
    </row>
    <row r="17435" spans="11:12">
      <c r="K17435" s="435">
        <v>52594</v>
      </c>
      <c r="L17435" t="s">
        <v>214</v>
      </c>
    </row>
    <row r="17436" spans="11:12">
      <c r="K17436" s="435">
        <v>52595</v>
      </c>
      <c r="L17436" t="s">
        <v>214</v>
      </c>
    </row>
    <row r="17437" spans="11:12">
      <c r="K17437" s="435">
        <v>52601</v>
      </c>
      <c r="L17437" t="s">
        <v>214</v>
      </c>
    </row>
    <row r="17438" spans="11:12">
      <c r="K17438" s="435">
        <v>52619</v>
      </c>
      <c r="L17438" t="s">
        <v>214</v>
      </c>
    </row>
    <row r="17439" spans="11:12">
      <c r="K17439" s="435">
        <v>52620</v>
      </c>
      <c r="L17439" t="s">
        <v>214</v>
      </c>
    </row>
    <row r="17440" spans="11:12">
      <c r="K17440" s="435">
        <v>52621</v>
      </c>
      <c r="L17440" t="s">
        <v>214</v>
      </c>
    </row>
    <row r="17441" spans="11:12">
      <c r="K17441" s="435">
        <v>52623</v>
      </c>
      <c r="L17441" t="s">
        <v>214</v>
      </c>
    </row>
    <row r="17442" spans="11:12">
      <c r="K17442" s="435">
        <v>52624</v>
      </c>
      <c r="L17442" t="s">
        <v>214</v>
      </c>
    </row>
    <row r="17443" spans="11:12">
      <c r="K17443" s="435">
        <v>52625</v>
      </c>
      <c r="L17443" t="s">
        <v>214</v>
      </c>
    </row>
    <row r="17444" spans="11:12">
      <c r="K17444" s="435">
        <v>52626</v>
      </c>
      <c r="L17444" t="s">
        <v>214</v>
      </c>
    </row>
    <row r="17445" spans="11:12">
      <c r="K17445" s="435">
        <v>52627</v>
      </c>
      <c r="L17445" t="s">
        <v>214</v>
      </c>
    </row>
    <row r="17446" spans="11:12">
      <c r="K17446" s="435">
        <v>52630</v>
      </c>
      <c r="L17446" t="s">
        <v>214</v>
      </c>
    </row>
    <row r="17447" spans="11:12">
      <c r="K17447" s="435">
        <v>52632</v>
      </c>
      <c r="L17447" t="s">
        <v>214</v>
      </c>
    </row>
    <row r="17448" spans="11:12">
      <c r="K17448" s="435">
        <v>52635</v>
      </c>
      <c r="L17448" t="s">
        <v>214</v>
      </c>
    </row>
    <row r="17449" spans="11:12">
      <c r="K17449" s="435">
        <v>52637</v>
      </c>
      <c r="L17449" t="s">
        <v>214</v>
      </c>
    </row>
    <row r="17450" spans="11:12">
      <c r="K17450" s="435">
        <v>52638</v>
      </c>
      <c r="L17450" t="s">
        <v>214</v>
      </c>
    </row>
    <row r="17451" spans="11:12">
      <c r="K17451" s="435">
        <v>52639</v>
      </c>
      <c r="L17451" t="s">
        <v>214</v>
      </c>
    </row>
    <row r="17452" spans="11:12">
      <c r="K17452" s="435">
        <v>52640</v>
      </c>
      <c r="L17452" t="s">
        <v>214</v>
      </c>
    </row>
    <row r="17453" spans="11:12">
      <c r="K17453" s="435">
        <v>52641</v>
      </c>
      <c r="L17453" t="s">
        <v>214</v>
      </c>
    </row>
    <row r="17454" spans="11:12">
      <c r="K17454" s="435">
        <v>52644</v>
      </c>
      <c r="L17454" t="s">
        <v>214</v>
      </c>
    </row>
    <row r="17455" spans="11:12">
      <c r="K17455" s="435">
        <v>52645</v>
      </c>
      <c r="L17455" t="s">
        <v>214</v>
      </c>
    </row>
    <row r="17456" spans="11:12">
      <c r="K17456" s="435">
        <v>52646</v>
      </c>
      <c r="L17456" t="s">
        <v>214</v>
      </c>
    </row>
    <row r="17457" spans="11:12">
      <c r="K17457" s="435">
        <v>52647</v>
      </c>
      <c r="L17457" t="s">
        <v>214</v>
      </c>
    </row>
    <row r="17458" spans="11:12">
      <c r="K17458" s="435">
        <v>52649</v>
      </c>
      <c r="L17458" t="s">
        <v>214</v>
      </c>
    </row>
    <row r="17459" spans="11:12">
      <c r="K17459" s="435">
        <v>52650</v>
      </c>
      <c r="L17459" t="s">
        <v>214</v>
      </c>
    </row>
    <row r="17460" spans="11:12">
      <c r="K17460" s="435">
        <v>52651</v>
      </c>
      <c r="L17460" t="s">
        <v>214</v>
      </c>
    </row>
    <row r="17461" spans="11:12">
      <c r="K17461" s="435">
        <v>52653</v>
      </c>
      <c r="L17461" t="s">
        <v>214</v>
      </c>
    </row>
    <row r="17462" spans="11:12">
      <c r="K17462" s="435">
        <v>52654</v>
      </c>
      <c r="L17462" t="s">
        <v>214</v>
      </c>
    </row>
    <row r="17463" spans="11:12">
      <c r="K17463" s="435">
        <v>52655</v>
      </c>
      <c r="L17463" t="s">
        <v>214</v>
      </c>
    </row>
    <row r="17464" spans="11:12">
      <c r="K17464" s="435">
        <v>52656</v>
      </c>
      <c r="L17464" t="s">
        <v>214</v>
      </c>
    </row>
    <row r="17465" spans="11:12">
      <c r="K17465" s="435">
        <v>52657</v>
      </c>
      <c r="L17465" t="s">
        <v>214</v>
      </c>
    </row>
    <row r="17466" spans="11:12">
      <c r="K17466" s="435">
        <v>52658</v>
      </c>
      <c r="L17466" t="s">
        <v>214</v>
      </c>
    </row>
    <row r="17467" spans="11:12">
      <c r="K17467" s="435">
        <v>52659</v>
      </c>
      <c r="L17467" t="s">
        <v>214</v>
      </c>
    </row>
    <row r="17468" spans="11:12">
      <c r="K17468" s="435">
        <v>52660</v>
      </c>
      <c r="L17468" t="s">
        <v>214</v>
      </c>
    </row>
    <row r="17469" spans="11:12">
      <c r="K17469" s="435">
        <v>52701</v>
      </c>
      <c r="L17469" t="s">
        <v>214</v>
      </c>
    </row>
    <row r="17470" spans="11:12">
      <c r="K17470" s="435">
        <v>52720</v>
      </c>
      <c r="L17470" t="s">
        <v>214</v>
      </c>
    </row>
    <row r="17471" spans="11:12">
      <c r="K17471" s="435">
        <v>52721</v>
      </c>
      <c r="L17471" t="s">
        <v>214</v>
      </c>
    </row>
    <row r="17472" spans="11:12">
      <c r="K17472" s="435">
        <v>52722</v>
      </c>
      <c r="L17472" t="s">
        <v>214</v>
      </c>
    </row>
    <row r="17473" spans="11:12">
      <c r="K17473" s="435">
        <v>52726</v>
      </c>
      <c r="L17473" t="s">
        <v>214</v>
      </c>
    </row>
    <row r="17474" spans="11:12">
      <c r="K17474" s="435">
        <v>52727</v>
      </c>
      <c r="L17474" t="s">
        <v>214</v>
      </c>
    </row>
    <row r="17475" spans="11:12">
      <c r="K17475" s="435">
        <v>52728</v>
      </c>
      <c r="L17475" t="s">
        <v>214</v>
      </c>
    </row>
    <row r="17476" spans="11:12">
      <c r="K17476" s="435">
        <v>52729</v>
      </c>
      <c r="L17476" t="s">
        <v>214</v>
      </c>
    </row>
    <row r="17477" spans="11:12">
      <c r="K17477" s="435">
        <v>52730</v>
      </c>
      <c r="L17477" t="s">
        <v>214</v>
      </c>
    </row>
    <row r="17478" spans="11:12">
      <c r="K17478" s="435">
        <v>52731</v>
      </c>
      <c r="L17478" t="s">
        <v>214</v>
      </c>
    </row>
    <row r="17479" spans="11:12">
      <c r="K17479" s="435">
        <v>52732</v>
      </c>
      <c r="L17479" t="s">
        <v>214</v>
      </c>
    </row>
    <row r="17480" spans="11:12">
      <c r="K17480" s="435">
        <v>52737</v>
      </c>
      <c r="L17480" t="s">
        <v>214</v>
      </c>
    </row>
    <row r="17481" spans="11:12">
      <c r="K17481" s="435">
        <v>52738</v>
      </c>
      <c r="L17481" t="s">
        <v>214</v>
      </c>
    </row>
    <row r="17482" spans="11:12">
      <c r="K17482" s="435">
        <v>52739</v>
      </c>
      <c r="L17482" t="s">
        <v>214</v>
      </c>
    </row>
    <row r="17483" spans="11:12">
      <c r="K17483" s="435">
        <v>52742</v>
      </c>
      <c r="L17483" t="s">
        <v>214</v>
      </c>
    </row>
    <row r="17484" spans="11:12">
      <c r="K17484" s="435">
        <v>52745</v>
      </c>
      <c r="L17484" t="s">
        <v>214</v>
      </c>
    </row>
    <row r="17485" spans="11:12">
      <c r="K17485" s="435">
        <v>52746</v>
      </c>
      <c r="L17485" t="s">
        <v>214</v>
      </c>
    </row>
    <row r="17486" spans="11:12">
      <c r="K17486" s="435">
        <v>52747</v>
      </c>
      <c r="L17486" t="s">
        <v>214</v>
      </c>
    </row>
    <row r="17487" spans="11:12">
      <c r="K17487" s="435">
        <v>52748</v>
      </c>
      <c r="L17487" t="s">
        <v>214</v>
      </c>
    </row>
    <row r="17488" spans="11:12">
      <c r="K17488" s="435">
        <v>52749</v>
      </c>
      <c r="L17488" t="s">
        <v>214</v>
      </c>
    </row>
    <row r="17489" spans="11:12">
      <c r="K17489" s="435">
        <v>52750</v>
      </c>
      <c r="L17489" t="s">
        <v>214</v>
      </c>
    </row>
    <row r="17490" spans="11:12">
      <c r="K17490" s="435">
        <v>52751</v>
      </c>
      <c r="L17490" t="s">
        <v>214</v>
      </c>
    </row>
    <row r="17491" spans="11:12">
      <c r="K17491" s="435">
        <v>52752</v>
      </c>
      <c r="L17491" t="s">
        <v>214</v>
      </c>
    </row>
    <row r="17492" spans="11:12">
      <c r="K17492" s="435">
        <v>52753</v>
      </c>
      <c r="L17492" t="s">
        <v>214</v>
      </c>
    </row>
    <row r="17493" spans="11:12">
      <c r="K17493" s="435">
        <v>52754</v>
      </c>
      <c r="L17493" t="s">
        <v>214</v>
      </c>
    </row>
    <row r="17494" spans="11:12">
      <c r="K17494" s="435">
        <v>52755</v>
      </c>
      <c r="L17494" t="s">
        <v>214</v>
      </c>
    </row>
    <row r="17495" spans="11:12">
      <c r="K17495" s="435">
        <v>52756</v>
      </c>
      <c r="L17495" t="s">
        <v>214</v>
      </c>
    </row>
    <row r="17496" spans="11:12">
      <c r="K17496" s="435">
        <v>52757</v>
      </c>
      <c r="L17496" t="s">
        <v>214</v>
      </c>
    </row>
    <row r="17497" spans="11:12">
      <c r="K17497" s="435">
        <v>52758</v>
      </c>
      <c r="L17497" t="s">
        <v>214</v>
      </c>
    </row>
    <row r="17498" spans="11:12">
      <c r="K17498" s="435">
        <v>52760</v>
      </c>
      <c r="L17498" t="s">
        <v>214</v>
      </c>
    </row>
    <row r="17499" spans="11:12">
      <c r="K17499" s="435">
        <v>52761</v>
      </c>
      <c r="L17499" t="s">
        <v>214</v>
      </c>
    </row>
    <row r="17500" spans="11:12">
      <c r="K17500" s="435">
        <v>52765</v>
      </c>
      <c r="L17500" t="s">
        <v>214</v>
      </c>
    </row>
    <row r="17501" spans="11:12">
      <c r="K17501" s="435">
        <v>52766</v>
      </c>
      <c r="L17501" t="s">
        <v>214</v>
      </c>
    </row>
    <row r="17502" spans="11:12">
      <c r="K17502" s="435">
        <v>52767</v>
      </c>
      <c r="L17502" t="s">
        <v>214</v>
      </c>
    </row>
    <row r="17503" spans="11:12">
      <c r="K17503" s="435">
        <v>52768</v>
      </c>
      <c r="L17503" t="s">
        <v>214</v>
      </c>
    </row>
    <row r="17504" spans="11:12">
      <c r="K17504" s="435">
        <v>52769</v>
      </c>
      <c r="L17504" t="s">
        <v>214</v>
      </c>
    </row>
    <row r="17505" spans="11:12">
      <c r="K17505" s="435">
        <v>52772</v>
      </c>
      <c r="L17505" t="s">
        <v>214</v>
      </c>
    </row>
    <row r="17506" spans="11:12">
      <c r="K17506" s="435">
        <v>52773</v>
      </c>
      <c r="L17506" t="s">
        <v>214</v>
      </c>
    </row>
    <row r="17507" spans="11:12">
      <c r="K17507" s="435">
        <v>52774</v>
      </c>
      <c r="L17507" t="s">
        <v>214</v>
      </c>
    </row>
    <row r="17508" spans="11:12">
      <c r="K17508" s="435">
        <v>52776</v>
      </c>
      <c r="L17508" t="s">
        <v>214</v>
      </c>
    </row>
    <row r="17509" spans="11:12">
      <c r="K17509" s="435">
        <v>52777</v>
      </c>
      <c r="L17509" t="s">
        <v>214</v>
      </c>
    </row>
    <row r="17510" spans="11:12">
      <c r="K17510" s="435">
        <v>52778</v>
      </c>
      <c r="L17510" t="s">
        <v>214</v>
      </c>
    </row>
    <row r="17511" spans="11:12">
      <c r="K17511" s="435">
        <v>52801</v>
      </c>
      <c r="L17511" t="s">
        <v>214</v>
      </c>
    </row>
    <row r="17512" spans="11:12">
      <c r="K17512" s="435">
        <v>52802</v>
      </c>
      <c r="L17512" t="s">
        <v>214</v>
      </c>
    </row>
    <row r="17513" spans="11:12">
      <c r="K17513" s="435">
        <v>52803</v>
      </c>
      <c r="L17513" t="s">
        <v>214</v>
      </c>
    </row>
    <row r="17514" spans="11:12">
      <c r="K17514" s="435">
        <v>52804</v>
      </c>
      <c r="L17514" t="s">
        <v>214</v>
      </c>
    </row>
    <row r="17515" spans="11:12">
      <c r="K17515" s="435">
        <v>52806</v>
      </c>
      <c r="L17515" t="s">
        <v>214</v>
      </c>
    </row>
    <row r="17516" spans="11:12">
      <c r="K17516" s="435">
        <v>52807</v>
      </c>
      <c r="L17516" t="s">
        <v>214</v>
      </c>
    </row>
    <row r="17517" spans="11:12">
      <c r="K17517" s="435">
        <v>53001</v>
      </c>
      <c r="L17517" t="s">
        <v>219</v>
      </c>
    </row>
    <row r="17518" spans="11:12">
      <c r="K17518" s="435">
        <v>53002</v>
      </c>
      <c r="L17518" t="s">
        <v>219</v>
      </c>
    </row>
    <row r="17519" spans="11:12">
      <c r="K17519" s="435">
        <v>53003</v>
      </c>
      <c r="L17519" t="s">
        <v>219</v>
      </c>
    </row>
    <row r="17520" spans="11:12">
      <c r="K17520" s="435">
        <v>53004</v>
      </c>
      <c r="L17520" t="s">
        <v>219</v>
      </c>
    </row>
    <row r="17521" spans="11:12">
      <c r="K17521" s="435">
        <v>53005</v>
      </c>
      <c r="L17521" t="s">
        <v>219</v>
      </c>
    </row>
    <row r="17522" spans="11:12">
      <c r="K17522" s="435">
        <v>53006</v>
      </c>
      <c r="L17522" t="s">
        <v>219</v>
      </c>
    </row>
    <row r="17523" spans="11:12">
      <c r="K17523" s="435">
        <v>53007</v>
      </c>
      <c r="L17523" t="s">
        <v>219</v>
      </c>
    </row>
    <row r="17524" spans="11:12">
      <c r="K17524" s="435">
        <v>53010</v>
      </c>
      <c r="L17524" t="s">
        <v>219</v>
      </c>
    </row>
    <row r="17525" spans="11:12">
      <c r="K17525" s="435">
        <v>53011</v>
      </c>
      <c r="L17525" t="s">
        <v>219</v>
      </c>
    </row>
    <row r="17526" spans="11:12">
      <c r="K17526" s="435">
        <v>53012</v>
      </c>
      <c r="L17526" t="s">
        <v>219</v>
      </c>
    </row>
    <row r="17527" spans="11:12">
      <c r="K17527" s="435">
        <v>53013</v>
      </c>
      <c r="L17527" t="s">
        <v>219</v>
      </c>
    </row>
    <row r="17528" spans="11:12">
      <c r="K17528" s="435">
        <v>53014</v>
      </c>
      <c r="L17528" t="s">
        <v>219</v>
      </c>
    </row>
    <row r="17529" spans="11:12">
      <c r="K17529" s="435">
        <v>53015</v>
      </c>
      <c r="L17529" t="s">
        <v>219</v>
      </c>
    </row>
    <row r="17530" spans="11:12">
      <c r="K17530" s="435">
        <v>53016</v>
      </c>
      <c r="L17530" t="s">
        <v>219</v>
      </c>
    </row>
    <row r="17531" spans="11:12">
      <c r="K17531" s="435">
        <v>53017</v>
      </c>
      <c r="L17531" t="s">
        <v>219</v>
      </c>
    </row>
    <row r="17532" spans="11:12">
      <c r="K17532" s="435">
        <v>53018</v>
      </c>
      <c r="L17532" t="s">
        <v>219</v>
      </c>
    </row>
    <row r="17533" spans="11:12">
      <c r="K17533" s="435">
        <v>53019</v>
      </c>
      <c r="L17533" t="s">
        <v>219</v>
      </c>
    </row>
    <row r="17534" spans="11:12">
      <c r="K17534" s="435">
        <v>53020</v>
      </c>
      <c r="L17534" t="s">
        <v>219</v>
      </c>
    </row>
    <row r="17535" spans="11:12">
      <c r="K17535" s="435">
        <v>53021</v>
      </c>
      <c r="L17535" t="s">
        <v>219</v>
      </c>
    </row>
    <row r="17536" spans="11:12">
      <c r="K17536" s="435">
        <v>53022</v>
      </c>
      <c r="L17536" t="s">
        <v>219</v>
      </c>
    </row>
    <row r="17537" spans="11:12">
      <c r="K17537" s="435">
        <v>53023</v>
      </c>
      <c r="L17537" t="s">
        <v>219</v>
      </c>
    </row>
    <row r="17538" spans="11:12">
      <c r="K17538" s="435">
        <v>53024</v>
      </c>
      <c r="L17538" t="s">
        <v>219</v>
      </c>
    </row>
    <row r="17539" spans="11:12">
      <c r="K17539" s="435">
        <v>53027</v>
      </c>
      <c r="L17539" t="s">
        <v>219</v>
      </c>
    </row>
    <row r="17540" spans="11:12">
      <c r="K17540" s="435">
        <v>53029</v>
      </c>
      <c r="L17540" t="s">
        <v>219</v>
      </c>
    </row>
    <row r="17541" spans="11:12">
      <c r="K17541" s="435">
        <v>53031</v>
      </c>
      <c r="L17541" t="s">
        <v>219</v>
      </c>
    </row>
    <row r="17542" spans="11:12">
      <c r="K17542" s="435">
        <v>53032</v>
      </c>
      <c r="L17542" t="s">
        <v>219</v>
      </c>
    </row>
    <row r="17543" spans="11:12">
      <c r="K17543" s="435">
        <v>53033</v>
      </c>
      <c r="L17543" t="s">
        <v>219</v>
      </c>
    </row>
    <row r="17544" spans="11:12">
      <c r="K17544" s="435">
        <v>53034</v>
      </c>
      <c r="L17544" t="s">
        <v>219</v>
      </c>
    </row>
    <row r="17545" spans="11:12">
      <c r="K17545" s="435">
        <v>53035</v>
      </c>
      <c r="L17545" t="s">
        <v>219</v>
      </c>
    </row>
    <row r="17546" spans="11:12">
      <c r="K17546" s="435">
        <v>53036</v>
      </c>
      <c r="L17546" t="s">
        <v>219</v>
      </c>
    </row>
    <row r="17547" spans="11:12">
      <c r="K17547" s="435">
        <v>53037</v>
      </c>
      <c r="L17547" t="s">
        <v>219</v>
      </c>
    </row>
    <row r="17548" spans="11:12">
      <c r="K17548" s="435">
        <v>53038</v>
      </c>
      <c r="L17548" t="s">
        <v>219</v>
      </c>
    </row>
    <row r="17549" spans="11:12">
      <c r="K17549" s="435">
        <v>53039</v>
      </c>
      <c r="L17549" t="s">
        <v>219</v>
      </c>
    </row>
    <row r="17550" spans="11:12">
      <c r="K17550" s="435">
        <v>53040</v>
      </c>
      <c r="L17550" t="s">
        <v>219</v>
      </c>
    </row>
    <row r="17551" spans="11:12">
      <c r="K17551" s="435">
        <v>53042</v>
      </c>
      <c r="L17551" t="s">
        <v>219</v>
      </c>
    </row>
    <row r="17552" spans="11:12">
      <c r="K17552" s="435">
        <v>53044</v>
      </c>
      <c r="L17552" t="s">
        <v>219</v>
      </c>
    </row>
    <row r="17553" spans="11:12">
      <c r="K17553" s="435">
        <v>53045</v>
      </c>
      <c r="L17553" t="s">
        <v>219</v>
      </c>
    </row>
    <row r="17554" spans="11:12">
      <c r="K17554" s="435">
        <v>53046</v>
      </c>
      <c r="L17554" t="s">
        <v>219</v>
      </c>
    </row>
    <row r="17555" spans="11:12">
      <c r="K17555" s="435">
        <v>53047</v>
      </c>
      <c r="L17555" t="s">
        <v>219</v>
      </c>
    </row>
    <row r="17556" spans="11:12">
      <c r="K17556" s="435">
        <v>53048</v>
      </c>
      <c r="L17556" t="s">
        <v>219</v>
      </c>
    </row>
    <row r="17557" spans="11:12">
      <c r="K17557" s="435">
        <v>53049</v>
      </c>
      <c r="L17557" t="s">
        <v>219</v>
      </c>
    </row>
    <row r="17558" spans="11:12">
      <c r="K17558" s="435">
        <v>53050</v>
      </c>
      <c r="L17558" t="s">
        <v>219</v>
      </c>
    </row>
    <row r="17559" spans="11:12">
      <c r="K17559" s="435">
        <v>53051</v>
      </c>
      <c r="L17559" t="s">
        <v>219</v>
      </c>
    </row>
    <row r="17560" spans="11:12">
      <c r="K17560" s="435">
        <v>53057</v>
      </c>
      <c r="L17560" t="s">
        <v>219</v>
      </c>
    </row>
    <row r="17561" spans="11:12">
      <c r="K17561" s="435">
        <v>53058</v>
      </c>
      <c r="L17561" t="s">
        <v>219</v>
      </c>
    </row>
    <row r="17562" spans="11:12">
      <c r="K17562" s="435">
        <v>53059</v>
      </c>
      <c r="L17562" t="s">
        <v>219</v>
      </c>
    </row>
    <row r="17563" spans="11:12">
      <c r="K17563" s="435">
        <v>53061</v>
      </c>
      <c r="L17563" t="s">
        <v>219</v>
      </c>
    </row>
    <row r="17564" spans="11:12">
      <c r="K17564" s="435">
        <v>53063</v>
      </c>
      <c r="L17564" t="s">
        <v>219</v>
      </c>
    </row>
    <row r="17565" spans="11:12">
      <c r="K17565" s="435">
        <v>53065</v>
      </c>
      <c r="L17565" t="s">
        <v>219</v>
      </c>
    </row>
    <row r="17566" spans="11:12">
      <c r="K17566" s="435">
        <v>53066</v>
      </c>
      <c r="L17566" t="s">
        <v>219</v>
      </c>
    </row>
    <row r="17567" spans="11:12">
      <c r="K17567" s="435">
        <v>53069</v>
      </c>
      <c r="L17567" t="s">
        <v>219</v>
      </c>
    </row>
    <row r="17568" spans="11:12">
      <c r="K17568" s="435">
        <v>53070</v>
      </c>
      <c r="L17568" t="s">
        <v>219</v>
      </c>
    </row>
    <row r="17569" spans="11:12">
      <c r="K17569" s="435">
        <v>53072</v>
      </c>
      <c r="L17569" t="s">
        <v>219</v>
      </c>
    </row>
    <row r="17570" spans="11:12">
      <c r="K17570" s="435">
        <v>53073</v>
      </c>
      <c r="L17570" t="s">
        <v>219</v>
      </c>
    </row>
    <row r="17571" spans="11:12">
      <c r="K17571" s="435">
        <v>53074</v>
      </c>
      <c r="L17571" t="s">
        <v>219</v>
      </c>
    </row>
    <row r="17572" spans="11:12">
      <c r="K17572" s="435">
        <v>53075</v>
      </c>
      <c r="L17572" t="s">
        <v>219</v>
      </c>
    </row>
    <row r="17573" spans="11:12">
      <c r="K17573" s="435">
        <v>53076</v>
      </c>
      <c r="L17573" t="s">
        <v>219</v>
      </c>
    </row>
    <row r="17574" spans="11:12">
      <c r="K17574" s="435">
        <v>53078</v>
      </c>
      <c r="L17574" t="s">
        <v>219</v>
      </c>
    </row>
    <row r="17575" spans="11:12">
      <c r="K17575" s="435">
        <v>53079</v>
      </c>
      <c r="L17575" t="s">
        <v>219</v>
      </c>
    </row>
    <row r="17576" spans="11:12">
      <c r="K17576" s="435">
        <v>53080</v>
      </c>
      <c r="L17576" t="s">
        <v>219</v>
      </c>
    </row>
    <row r="17577" spans="11:12">
      <c r="K17577" s="435">
        <v>53081</v>
      </c>
      <c r="L17577" t="s">
        <v>219</v>
      </c>
    </row>
    <row r="17578" spans="11:12">
      <c r="K17578" s="435">
        <v>53083</v>
      </c>
      <c r="L17578" t="s">
        <v>219</v>
      </c>
    </row>
    <row r="17579" spans="11:12">
      <c r="K17579" s="435">
        <v>53085</v>
      </c>
      <c r="L17579" t="s">
        <v>219</v>
      </c>
    </row>
    <row r="17580" spans="11:12">
      <c r="K17580" s="435">
        <v>53086</v>
      </c>
      <c r="L17580" t="s">
        <v>219</v>
      </c>
    </row>
    <row r="17581" spans="11:12">
      <c r="K17581" s="435">
        <v>53088</v>
      </c>
      <c r="L17581" t="s">
        <v>219</v>
      </c>
    </row>
    <row r="17582" spans="11:12">
      <c r="K17582" s="435">
        <v>53089</v>
      </c>
      <c r="L17582" t="s">
        <v>219</v>
      </c>
    </row>
    <row r="17583" spans="11:12">
      <c r="K17583" s="435">
        <v>53090</v>
      </c>
      <c r="L17583" t="s">
        <v>219</v>
      </c>
    </row>
    <row r="17584" spans="11:12">
      <c r="K17584" s="435">
        <v>53091</v>
      </c>
      <c r="L17584" t="s">
        <v>219</v>
      </c>
    </row>
    <row r="17585" spans="11:12">
      <c r="K17585" s="435">
        <v>53092</v>
      </c>
      <c r="L17585" t="s">
        <v>219</v>
      </c>
    </row>
    <row r="17586" spans="11:12">
      <c r="K17586" s="435">
        <v>53093</v>
      </c>
      <c r="L17586" t="s">
        <v>219</v>
      </c>
    </row>
    <row r="17587" spans="11:12">
      <c r="K17587" s="435">
        <v>53094</v>
      </c>
      <c r="L17587" t="s">
        <v>219</v>
      </c>
    </row>
    <row r="17588" spans="11:12">
      <c r="K17588" s="435">
        <v>53095</v>
      </c>
      <c r="L17588" t="s">
        <v>219</v>
      </c>
    </row>
    <row r="17589" spans="11:12">
      <c r="K17589" s="435">
        <v>53097</v>
      </c>
      <c r="L17589" t="s">
        <v>219</v>
      </c>
    </row>
    <row r="17590" spans="11:12">
      <c r="K17590" s="435">
        <v>53098</v>
      </c>
      <c r="L17590" t="s">
        <v>219</v>
      </c>
    </row>
    <row r="17591" spans="11:12">
      <c r="K17591" s="435">
        <v>53103</v>
      </c>
      <c r="L17591" t="s">
        <v>219</v>
      </c>
    </row>
    <row r="17592" spans="11:12">
      <c r="K17592" s="435">
        <v>53104</v>
      </c>
      <c r="L17592" t="s">
        <v>214</v>
      </c>
    </row>
    <row r="17593" spans="11:12">
      <c r="K17593" s="435">
        <v>53105</v>
      </c>
      <c r="L17593" t="s">
        <v>219</v>
      </c>
    </row>
    <row r="17594" spans="11:12">
      <c r="K17594" s="435">
        <v>53108</v>
      </c>
      <c r="L17594" t="s">
        <v>219</v>
      </c>
    </row>
    <row r="17595" spans="11:12">
      <c r="K17595" s="435">
        <v>53110</v>
      </c>
      <c r="L17595" t="s">
        <v>219</v>
      </c>
    </row>
    <row r="17596" spans="11:12">
      <c r="K17596" s="435">
        <v>53114</v>
      </c>
      <c r="L17596" t="s">
        <v>214</v>
      </c>
    </row>
    <row r="17597" spans="11:12">
      <c r="K17597" s="435">
        <v>53115</v>
      </c>
      <c r="L17597" t="s">
        <v>219</v>
      </c>
    </row>
    <row r="17598" spans="11:12">
      <c r="K17598" s="435">
        <v>53118</v>
      </c>
      <c r="L17598" t="s">
        <v>219</v>
      </c>
    </row>
    <row r="17599" spans="11:12">
      <c r="K17599" s="435">
        <v>53119</v>
      </c>
      <c r="L17599" t="s">
        <v>219</v>
      </c>
    </row>
    <row r="17600" spans="11:12">
      <c r="K17600" s="435">
        <v>53120</v>
      </c>
      <c r="L17600" t="s">
        <v>219</v>
      </c>
    </row>
    <row r="17601" spans="11:12">
      <c r="K17601" s="435">
        <v>53121</v>
      </c>
      <c r="L17601" t="s">
        <v>219</v>
      </c>
    </row>
    <row r="17602" spans="11:12">
      <c r="K17602" s="435">
        <v>53122</v>
      </c>
      <c r="L17602" t="s">
        <v>219</v>
      </c>
    </row>
    <row r="17603" spans="11:12">
      <c r="K17603" s="435">
        <v>53125</v>
      </c>
      <c r="L17603" t="s">
        <v>219</v>
      </c>
    </row>
    <row r="17604" spans="11:12">
      <c r="K17604" s="435">
        <v>53126</v>
      </c>
      <c r="L17604" t="s">
        <v>219</v>
      </c>
    </row>
    <row r="17605" spans="11:12">
      <c r="K17605" s="435">
        <v>53128</v>
      </c>
      <c r="L17605" t="s">
        <v>219</v>
      </c>
    </row>
    <row r="17606" spans="11:12">
      <c r="K17606" s="435">
        <v>53129</v>
      </c>
      <c r="L17606" t="s">
        <v>219</v>
      </c>
    </row>
    <row r="17607" spans="11:12">
      <c r="K17607" s="435">
        <v>53130</v>
      </c>
      <c r="L17607" t="s">
        <v>219</v>
      </c>
    </row>
    <row r="17608" spans="11:12">
      <c r="K17608" s="435">
        <v>53132</v>
      </c>
      <c r="L17608" t="s">
        <v>219</v>
      </c>
    </row>
    <row r="17609" spans="11:12">
      <c r="K17609" s="435">
        <v>53137</v>
      </c>
      <c r="L17609" t="s">
        <v>219</v>
      </c>
    </row>
    <row r="17610" spans="11:12">
      <c r="K17610" s="435">
        <v>53139</v>
      </c>
      <c r="L17610" t="s">
        <v>219</v>
      </c>
    </row>
    <row r="17611" spans="11:12">
      <c r="K17611" s="435">
        <v>53140</v>
      </c>
      <c r="L17611" t="s">
        <v>219</v>
      </c>
    </row>
    <row r="17612" spans="11:12">
      <c r="K17612" s="435">
        <v>53142</v>
      </c>
      <c r="L17612" t="s">
        <v>219</v>
      </c>
    </row>
    <row r="17613" spans="11:12">
      <c r="K17613" s="435">
        <v>53143</v>
      </c>
      <c r="L17613" t="s">
        <v>219</v>
      </c>
    </row>
    <row r="17614" spans="11:12">
      <c r="K17614" s="435">
        <v>53144</v>
      </c>
      <c r="L17614" t="s">
        <v>219</v>
      </c>
    </row>
    <row r="17615" spans="11:12">
      <c r="K17615" s="435">
        <v>53146</v>
      </c>
      <c r="L17615" t="s">
        <v>219</v>
      </c>
    </row>
    <row r="17616" spans="11:12">
      <c r="K17616" s="435">
        <v>53147</v>
      </c>
      <c r="L17616" t="s">
        <v>219</v>
      </c>
    </row>
    <row r="17617" spans="11:12">
      <c r="K17617" s="435">
        <v>53149</v>
      </c>
      <c r="L17617" t="s">
        <v>219</v>
      </c>
    </row>
    <row r="17618" spans="11:12">
      <c r="K17618" s="435">
        <v>53150</v>
      </c>
      <c r="L17618" t="s">
        <v>219</v>
      </c>
    </row>
    <row r="17619" spans="11:12">
      <c r="K17619" s="435">
        <v>53151</v>
      </c>
      <c r="L17619" t="s">
        <v>219</v>
      </c>
    </row>
    <row r="17620" spans="11:12">
      <c r="K17620" s="435">
        <v>53153</v>
      </c>
      <c r="L17620" t="s">
        <v>219</v>
      </c>
    </row>
    <row r="17621" spans="11:12">
      <c r="K17621" s="435">
        <v>53154</v>
      </c>
      <c r="L17621" t="s">
        <v>219</v>
      </c>
    </row>
    <row r="17622" spans="11:12">
      <c r="K17622" s="435">
        <v>53156</v>
      </c>
      <c r="L17622" t="s">
        <v>219</v>
      </c>
    </row>
    <row r="17623" spans="11:12">
      <c r="K17623" s="435">
        <v>53158</v>
      </c>
      <c r="L17623" t="s">
        <v>219</v>
      </c>
    </row>
    <row r="17624" spans="11:12">
      <c r="K17624" s="435">
        <v>53167</v>
      </c>
      <c r="L17624" t="s">
        <v>219</v>
      </c>
    </row>
    <row r="17625" spans="11:12">
      <c r="K17625" s="435">
        <v>53168</v>
      </c>
      <c r="L17625" t="s">
        <v>219</v>
      </c>
    </row>
    <row r="17626" spans="11:12">
      <c r="K17626" s="435">
        <v>53170</v>
      </c>
      <c r="L17626" t="s">
        <v>219</v>
      </c>
    </row>
    <row r="17627" spans="11:12">
      <c r="K17627" s="435">
        <v>53172</v>
      </c>
      <c r="L17627" t="s">
        <v>219</v>
      </c>
    </row>
    <row r="17628" spans="11:12">
      <c r="K17628" s="435">
        <v>53177</v>
      </c>
      <c r="L17628" t="s">
        <v>219</v>
      </c>
    </row>
    <row r="17629" spans="11:12">
      <c r="K17629" s="435">
        <v>53178</v>
      </c>
      <c r="L17629" t="s">
        <v>219</v>
      </c>
    </row>
    <row r="17630" spans="11:12">
      <c r="K17630" s="435">
        <v>53179</v>
      </c>
      <c r="L17630" t="s">
        <v>219</v>
      </c>
    </row>
    <row r="17631" spans="11:12">
      <c r="K17631" s="435">
        <v>53181</v>
      </c>
      <c r="L17631" t="s">
        <v>219</v>
      </c>
    </row>
    <row r="17632" spans="11:12">
      <c r="K17632" s="435">
        <v>53182</v>
      </c>
      <c r="L17632" t="s">
        <v>219</v>
      </c>
    </row>
    <row r="17633" spans="11:12">
      <c r="K17633" s="435">
        <v>53183</v>
      </c>
      <c r="L17633" t="s">
        <v>219</v>
      </c>
    </row>
    <row r="17634" spans="11:12">
      <c r="K17634" s="435">
        <v>53184</v>
      </c>
      <c r="L17634" t="s">
        <v>214</v>
      </c>
    </row>
    <row r="17635" spans="11:12">
      <c r="K17635" s="435">
        <v>53185</v>
      </c>
      <c r="L17635" t="s">
        <v>219</v>
      </c>
    </row>
    <row r="17636" spans="11:12">
      <c r="K17636" s="435">
        <v>53186</v>
      </c>
      <c r="L17636" t="s">
        <v>219</v>
      </c>
    </row>
    <row r="17637" spans="11:12">
      <c r="K17637" s="435">
        <v>53188</v>
      </c>
      <c r="L17637" t="s">
        <v>219</v>
      </c>
    </row>
    <row r="17638" spans="11:12">
      <c r="K17638" s="435">
        <v>53189</v>
      </c>
      <c r="L17638" t="s">
        <v>219</v>
      </c>
    </row>
    <row r="17639" spans="11:12">
      <c r="K17639" s="435">
        <v>53190</v>
      </c>
      <c r="L17639" t="s">
        <v>219</v>
      </c>
    </row>
    <row r="17640" spans="11:12">
      <c r="K17640" s="435">
        <v>53191</v>
      </c>
      <c r="L17640" t="s">
        <v>219</v>
      </c>
    </row>
    <row r="17641" spans="11:12">
      <c r="K17641" s="435">
        <v>53192</v>
      </c>
      <c r="L17641" t="s">
        <v>219</v>
      </c>
    </row>
    <row r="17642" spans="11:12">
      <c r="K17642" s="435">
        <v>53195</v>
      </c>
      <c r="L17642" t="s">
        <v>214</v>
      </c>
    </row>
    <row r="17643" spans="11:12">
      <c r="K17643" s="435">
        <v>53202</v>
      </c>
      <c r="L17643" t="s">
        <v>219</v>
      </c>
    </row>
    <row r="17644" spans="11:12">
      <c r="K17644" s="435">
        <v>53203</v>
      </c>
      <c r="L17644" t="s">
        <v>219</v>
      </c>
    </row>
    <row r="17645" spans="11:12">
      <c r="K17645" s="435">
        <v>53204</v>
      </c>
      <c r="L17645" t="s">
        <v>219</v>
      </c>
    </row>
    <row r="17646" spans="11:12">
      <c r="K17646" s="435">
        <v>53205</v>
      </c>
      <c r="L17646" t="s">
        <v>219</v>
      </c>
    </row>
    <row r="17647" spans="11:12">
      <c r="K17647" s="435">
        <v>53206</v>
      </c>
      <c r="L17647" t="s">
        <v>219</v>
      </c>
    </row>
    <row r="17648" spans="11:12">
      <c r="K17648" s="435">
        <v>53207</v>
      </c>
      <c r="L17648" t="s">
        <v>219</v>
      </c>
    </row>
    <row r="17649" spans="11:12">
      <c r="K17649" s="435">
        <v>53208</v>
      </c>
      <c r="L17649" t="s">
        <v>219</v>
      </c>
    </row>
    <row r="17650" spans="11:12">
      <c r="K17650" s="435">
        <v>53209</v>
      </c>
      <c r="L17650" t="s">
        <v>219</v>
      </c>
    </row>
    <row r="17651" spans="11:12">
      <c r="K17651" s="435">
        <v>53210</v>
      </c>
      <c r="L17651" t="s">
        <v>219</v>
      </c>
    </row>
    <row r="17652" spans="11:12">
      <c r="K17652" s="435">
        <v>53211</v>
      </c>
      <c r="L17652" t="s">
        <v>219</v>
      </c>
    </row>
    <row r="17653" spans="11:12">
      <c r="K17653" s="435">
        <v>53212</v>
      </c>
      <c r="L17653" t="s">
        <v>219</v>
      </c>
    </row>
    <row r="17654" spans="11:12">
      <c r="K17654" s="435">
        <v>53213</v>
      </c>
      <c r="L17654" t="s">
        <v>219</v>
      </c>
    </row>
    <row r="17655" spans="11:12">
      <c r="K17655" s="435">
        <v>53214</v>
      </c>
      <c r="L17655" t="s">
        <v>219</v>
      </c>
    </row>
    <row r="17656" spans="11:12">
      <c r="K17656" s="435">
        <v>53215</v>
      </c>
      <c r="L17656" t="s">
        <v>219</v>
      </c>
    </row>
    <row r="17657" spans="11:12">
      <c r="K17657" s="435">
        <v>53216</v>
      </c>
      <c r="L17657" t="s">
        <v>219</v>
      </c>
    </row>
    <row r="17658" spans="11:12">
      <c r="K17658" s="435">
        <v>53217</v>
      </c>
      <c r="L17658" t="s">
        <v>219</v>
      </c>
    </row>
    <row r="17659" spans="11:12">
      <c r="K17659" s="435">
        <v>53218</v>
      </c>
      <c r="L17659" t="s">
        <v>219</v>
      </c>
    </row>
    <row r="17660" spans="11:12">
      <c r="K17660" s="435">
        <v>53219</v>
      </c>
      <c r="L17660" t="s">
        <v>219</v>
      </c>
    </row>
    <row r="17661" spans="11:12">
      <c r="K17661" s="435">
        <v>53220</v>
      </c>
      <c r="L17661" t="s">
        <v>219</v>
      </c>
    </row>
    <row r="17662" spans="11:12">
      <c r="K17662" s="435">
        <v>53221</v>
      </c>
      <c r="L17662" t="s">
        <v>219</v>
      </c>
    </row>
    <row r="17663" spans="11:12">
      <c r="K17663" s="435">
        <v>53222</v>
      </c>
      <c r="L17663" t="s">
        <v>219</v>
      </c>
    </row>
    <row r="17664" spans="11:12">
      <c r="K17664" s="435">
        <v>53223</v>
      </c>
      <c r="L17664" t="s">
        <v>219</v>
      </c>
    </row>
    <row r="17665" spans="11:12">
      <c r="K17665" s="435">
        <v>53224</v>
      </c>
      <c r="L17665" t="s">
        <v>219</v>
      </c>
    </row>
    <row r="17666" spans="11:12">
      <c r="K17666" s="435">
        <v>53225</v>
      </c>
      <c r="L17666" t="s">
        <v>219</v>
      </c>
    </row>
    <row r="17667" spans="11:12">
      <c r="K17667" s="435">
        <v>53226</v>
      </c>
      <c r="L17667" t="s">
        <v>219</v>
      </c>
    </row>
    <row r="17668" spans="11:12">
      <c r="K17668" s="435">
        <v>53227</v>
      </c>
      <c r="L17668" t="s">
        <v>219</v>
      </c>
    </row>
    <row r="17669" spans="11:12">
      <c r="K17669" s="435">
        <v>53228</v>
      </c>
      <c r="L17669" t="s">
        <v>219</v>
      </c>
    </row>
    <row r="17670" spans="11:12">
      <c r="K17670" s="435">
        <v>53233</v>
      </c>
      <c r="L17670" t="s">
        <v>219</v>
      </c>
    </row>
    <row r="17671" spans="11:12">
      <c r="K17671" s="435">
        <v>53235</v>
      </c>
      <c r="L17671" t="s">
        <v>219</v>
      </c>
    </row>
    <row r="17672" spans="11:12">
      <c r="K17672" s="435">
        <v>53295</v>
      </c>
      <c r="L17672" t="s">
        <v>219</v>
      </c>
    </row>
    <row r="17673" spans="11:12">
      <c r="K17673" s="435">
        <v>53402</v>
      </c>
      <c r="L17673" t="s">
        <v>219</v>
      </c>
    </row>
    <row r="17674" spans="11:12">
      <c r="K17674" s="435">
        <v>53403</v>
      </c>
      <c r="L17674" t="s">
        <v>219</v>
      </c>
    </row>
    <row r="17675" spans="11:12">
      <c r="K17675" s="435">
        <v>53404</v>
      </c>
      <c r="L17675" t="s">
        <v>219</v>
      </c>
    </row>
    <row r="17676" spans="11:12">
      <c r="K17676" s="435">
        <v>53405</v>
      </c>
      <c r="L17676" t="s">
        <v>219</v>
      </c>
    </row>
    <row r="17677" spans="11:12">
      <c r="K17677" s="435">
        <v>53406</v>
      </c>
      <c r="L17677" t="s">
        <v>219</v>
      </c>
    </row>
    <row r="17678" spans="11:12">
      <c r="K17678" s="435">
        <v>53501</v>
      </c>
      <c r="L17678" t="s">
        <v>214</v>
      </c>
    </row>
    <row r="17679" spans="11:12">
      <c r="K17679" s="435">
        <v>53502</v>
      </c>
      <c r="L17679" t="s">
        <v>219</v>
      </c>
    </row>
    <row r="17680" spans="11:12">
      <c r="K17680" s="435">
        <v>53503</v>
      </c>
      <c r="L17680" t="s">
        <v>219</v>
      </c>
    </row>
    <row r="17681" spans="11:12">
      <c r="K17681" s="435">
        <v>53504</v>
      </c>
      <c r="L17681" t="s">
        <v>219</v>
      </c>
    </row>
    <row r="17682" spans="11:12">
      <c r="K17682" s="435">
        <v>53505</v>
      </c>
      <c r="L17682" t="s">
        <v>219</v>
      </c>
    </row>
    <row r="17683" spans="11:12">
      <c r="K17683" s="435">
        <v>53506</v>
      </c>
      <c r="L17683" t="s">
        <v>219</v>
      </c>
    </row>
    <row r="17684" spans="11:12">
      <c r="K17684" s="435">
        <v>53507</v>
      </c>
      <c r="L17684" t="s">
        <v>219</v>
      </c>
    </row>
    <row r="17685" spans="11:12">
      <c r="K17685" s="435">
        <v>53508</v>
      </c>
      <c r="L17685" t="s">
        <v>219</v>
      </c>
    </row>
    <row r="17686" spans="11:12">
      <c r="K17686" s="435">
        <v>53510</v>
      </c>
      <c r="L17686" t="s">
        <v>214</v>
      </c>
    </row>
    <row r="17687" spans="11:12">
      <c r="K17687" s="435">
        <v>53511</v>
      </c>
      <c r="L17687" t="s">
        <v>214</v>
      </c>
    </row>
    <row r="17688" spans="11:12">
      <c r="K17688" s="435">
        <v>53515</v>
      </c>
      <c r="L17688" t="s">
        <v>219</v>
      </c>
    </row>
    <row r="17689" spans="11:12">
      <c r="K17689" s="435">
        <v>53516</v>
      </c>
      <c r="L17689" t="s">
        <v>219</v>
      </c>
    </row>
    <row r="17690" spans="11:12">
      <c r="K17690" s="435">
        <v>53517</v>
      </c>
      <c r="L17690" t="s">
        <v>219</v>
      </c>
    </row>
    <row r="17691" spans="11:12">
      <c r="K17691" s="435">
        <v>53518</v>
      </c>
      <c r="L17691" t="s">
        <v>219</v>
      </c>
    </row>
    <row r="17692" spans="11:12">
      <c r="K17692" s="435">
        <v>53520</v>
      </c>
      <c r="L17692" t="s">
        <v>214</v>
      </c>
    </row>
    <row r="17693" spans="11:12">
      <c r="K17693" s="435">
        <v>53521</v>
      </c>
      <c r="L17693" t="s">
        <v>219</v>
      </c>
    </row>
    <row r="17694" spans="11:12">
      <c r="K17694" s="435">
        <v>53522</v>
      </c>
      <c r="L17694" t="s">
        <v>214</v>
      </c>
    </row>
    <row r="17695" spans="11:12">
      <c r="K17695" s="435">
        <v>53523</v>
      </c>
      <c r="L17695" t="s">
        <v>219</v>
      </c>
    </row>
    <row r="17696" spans="11:12">
      <c r="K17696" s="435">
        <v>53525</v>
      </c>
      <c r="L17696" t="s">
        <v>214</v>
      </c>
    </row>
    <row r="17697" spans="11:12">
      <c r="K17697" s="435">
        <v>53526</v>
      </c>
      <c r="L17697" t="s">
        <v>214</v>
      </c>
    </row>
    <row r="17698" spans="11:12">
      <c r="K17698" s="435">
        <v>53527</v>
      </c>
      <c r="L17698" t="s">
        <v>219</v>
      </c>
    </row>
    <row r="17699" spans="11:12">
      <c r="K17699" s="435">
        <v>53528</v>
      </c>
      <c r="L17699" t="s">
        <v>219</v>
      </c>
    </row>
    <row r="17700" spans="11:12">
      <c r="K17700" s="435">
        <v>53529</v>
      </c>
      <c r="L17700" t="s">
        <v>219</v>
      </c>
    </row>
    <row r="17701" spans="11:12">
      <c r="K17701" s="435">
        <v>53530</v>
      </c>
      <c r="L17701" t="s">
        <v>219</v>
      </c>
    </row>
    <row r="17702" spans="11:12">
      <c r="K17702" s="435">
        <v>53531</v>
      </c>
      <c r="L17702" t="s">
        <v>219</v>
      </c>
    </row>
    <row r="17703" spans="11:12">
      <c r="K17703" s="435">
        <v>53532</v>
      </c>
      <c r="L17703" t="s">
        <v>219</v>
      </c>
    </row>
    <row r="17704" spans="11:12">
      <c r="K17704" s="435">
        <v>53533</v>
      </c>
      <c r="L17704" t="s">
        <v>219</v>
      </c>
    </row>
    <row r="17705" spans="11:12">
      <c r="K17705" s="435">
        <v>53534</v>
      </c>
      <c r="L17705" t="s">
        <v>219</v>
      </c>
    </row>
    <row r="17706" spans="11:12">
      <c r="K17706" s="435">
        <v>53536</v>
      </c>
      <c r="L17706" t="s">
        <v>219</v>
      </c>
    </row>
    <row r="17707" spans="11:12">
      <c r="K17707" s="435">
        <v>53537</v>
      </c>
      <c r="L17707" t="s">
        <v>214</v>
      </c>
    </row>
    <row r="17708" spans="11:12">
      <c r="K17708" s="435">
        <v>53538</v>
      </c>
      <c r="L17708" t="s">
        <v>219</v>
      </c>
    </row>
    <row r="17709" spans="11:12">
      <c r="K17709" s="435">
        <v>53540</v>
      </c>
      <c r="L17709" t="s">
        <v>214</v>
      </c>
    </row>
    <row r="17710" spans="11:12">
      <c r="K17710" s="435">
        <v>53541</v>
      </c>
      <c r="L17710" t="s">
        <v>214</v>
      </c>
    </row>
    <row r="17711" spans="11:12">
      <c r="K17711" s="435">
        <v>53543</v>
      </c>
      <c r="L17711" t="s">
        <v>219</v>
      </c>
    </row>
    <row r="17712" spans="11:12">
      <c r="K17712" s="435">
        <v>53544</v>
      </c>
      <c r="L17712" t="s">
        <v>219</v>
      </c>
    </row>
    <row r="17713" spans="11:12">
      <c r="K17713" s="435">
        <v>53545</v>
      </c>
      <c r="L17713" t="s">
        <v>219</v>
      </c>
    </row>
    <row r="17714" spans="11:12">
      <c r="K17714" s="435">
        <v>53546</v>
      </c>
      <c r="L17714" t="s">
        <v>219</v>
      </c>
    </row>
    <row r="17715" spans="11:12">
      <c r="K17715" s="435">
        <v>53548</v>
      </c>
      <c r="L17715" t="s">
        <v>219</v>
      </c>
    </row>
    <row r="17716" spans="11:12">
      <c r="K17716" s="435">
        <v>53549</v>
      </c>
      <c r="L17716" t="s">
        <v>219</v>
      </c>
    </row>
    <row r="17717" spans="11:12">
      <c r="K17717" s="435">
        <v>53550</v>
      </c>
      <c r="L17717" t="s">
        <v>214</v>
      </c>
    </row>
    <row r="17718" spans="11:12">
      <c r="K17718" s="435">
        <v>53551</v>
      </c>
      <c r="L17718" t="s">
        <v>219</v>
      </c>
    </row>
    <row r="17719" spans="11:12">
      <c r="K17719" s="435">
        <v>53553</v>
      </c>
      <c r="L17719" t="s">
        <v>214</v>
      </c>
    </row>
    <row r="17720" spans="11:12">
      <c r="K17720" s="435">
        <v>53554</v>
      </c>
      <c r="L17720" t="s">
        <v>219</v>
      </c>
    </row>
    <row r="17721" spans="11:12">
      <c r="K17721" s="435">
        <v>53555</v>
      </c>
      <c r="L17721" t="s">
        <v>219</v>
      </c>
    </row>
    <row r="17722" spans="11:12">
      <c r="K17722" s="435">
        <v>53556</v>
      </c>
      <c r="L17722" t="s">
        <v>219</v>
      </c>
    </row>
    <row r="17723" spans="11:12">
      <c r="K17723" s="435">
        <v>53557</v>
      </c>
      <c r="L17723" t="s">
        <v>219</v>
      </c>
    </row>
    <row r="17724" spans="11:12">
      <c r="K17724" s="435">
        <v>53558</v>
      </c>
      <c r="L17724" t="s">
        <v>219</v>
      </c>
    </row>
    <row r="17725" spans="11:12">
      <c r="K17725" s="435">
        <v>53559</v>
      </c>
      <c r="L17725" t="s">
        <v>219</v>
      </c>
    </row>
    <row r="17726" spans="11:12">
      <c r="K17726" s="435">
        <v>53560</v>
      </c>
      <c r="L17726" t="s">
        <v>219</v>
      </c>
    </row>
    <row r="17727" spans="11:12">
      <c r="K17727" s="435">
        <v>53561</v>
      </c>
      <c r="L17727" t="s">
        <v>219</v>
      </c>
    </row>
    <row r="17728" spans="11:12">
      <c r="K17728" s="435">
        <v>53562</v>
      </c>
      <c r="L17728" t="s">
        <v>219</v>
      </c>
    </row>
    <row r="17729" spans="11:12">
      <c r="K17729" s="435">
        <v>53563</v>
      </c>
      <c r="L17729" t="s">
        <v>219</v>
      </c>
    </row>
    <row r="17730" spans="11:12">
      <c r="K17730" s="435">
        <v>53565</v>
      </c>
      <c r="L17730" t="s">
        <v>219</v>
      </c>
    </row>
    <row r="17731" spans="11:12">
      <c r="K17731" s="435">
        <v>53566</v>
      </c>
      <c r="L17731" t="s">
        <v>219</v>
      </c>
    </row>
    <row r="17732" spans="11:12">
      <c r="K17732" s="435">
        <v>53569</v>
      </c>
      <c r="L17732" t="s">
        <v>219</v>
      </c>
    </row>
    <row r="17733" spans="11:12">
      <c r="K17733" s="435">
        <v>53570</v>
      </c>
      <c r="L17733" t="s">
        <v>219</v>
      </c>
    </row>
    <row r="17734" spans="11:12">
      <c r="K17734" s="435">
        <v>53571</v>
      </c>
      <c r="L17734" t="s">
        <v>219</v>
      </c>
    </row>
    <row r="17735" spans="11:12">
      <c r="K17735" s="435">
        <v>53572</v>
      </c>
      <c r="L17735" t="s">
        <v>219</v>
      </c>
    </row>
    <row r="17736" spans="11:12">
      <c r="K17736" s="435">
        <v>53573</v>
      </c>
      <c r="L17736" t="s">
        <v>219</v>
      </c>
    </row>
    <row r="17737" spans="11:12">
      <c r="K17737" s="435">
        <v>53574</v>
      </c>
      <c r="L17737" t="s">
        <v>219</v>
      </c>
    </row>
    <row r="17738" spans="11:12">
      <c r="K17738" s="435">
        <v>53575</v>
      </c>
      <c r="L17738" t="s">
        <v>219</v>
      </c>
    </row>
    <row r="17739" spans="11:12">
      <c r="K17739" s="435">
        <v>53576</v>
      </c>
      <c r="L17739" t="s">
        <v>214</v>
      </c>
    </row>
    <row r="17740" spans="11:12">
      <c r="K17740" s="435">
        <v>53577</v>
      </c>
      <c r="L17740" t="s">
        <v>219</v>
      </c>
    </row>
    <row r="17741" spans="11:12">
      <c r="K17741" s="435">
        <v>53578</v>
      </c>
      <c r="L17741" t="s">
        <v>219</v>
      </c>
    </row>
    <row r="17742" spans="11:12">
      <c r="K17742" s="435">
        <v>53579</v>
      </c>
      <c r="L17742" t="s">
        <v>219</v>
      </c>
    </row>
    <row r="17743" spans="11:12">
      <c r="K17743" s="435">
        <v>53580</v>
      </c>
      <c r="L17743" t="s">
        <v>214</v>
      </c>
    </row>
    <row r="17744" spans="11:12">
      <c r="K17744" s="435">
        <v>53581</v>
      </c>
      <c r="L17744" t="s">
        <v>219</v>
      </c>
    </row>
    <row r="17745" spans="11:12">
      <c r="K17745" s="435">
        <v>53582</v>
      </c>
      <c r="L17745" t="s">
        <v>219</v>
      </c>
    </row>
    <row r="17746" spans="11:12">
      <c r="K17746" s="435">
        <v>53583</v>
      </c>
      <c r="L17746" t="s">
        <v>219</v>
      </c>
    </row>
    <row r="17747" spans="11:12">
      <c r="K17747" s="435">
        <v>53585</v>
      </c>
      <c r="L17747" t="s">
        <v>219</v>
      </c>
    </row>
    <row r="17748" spans="11:12">
      <c r="K17748" s="435">
        <v>53586</v>
      </c>
      <c r="L17748" t="s">
        <v>214</v>
      </c>
    </row>
    <row r="17749" spans="11:12">
      <c r="K17749" s="435">
        <v>53587</v>
      </c>
      <c r="L17749" t="s">
        <v>214</v>
      </c>
    </row>
    <row r="17750" spans="11:12">
      <c r="K17750" s="435">
        <v>53588</v>
      </c>
      <c r="L17750" t="s">
        <v>219</v>
      </c>
    </row>
    <row r="17751" spans="11:12">
      <c r="K17751" s="435">
        <v>53589</v>
      </c>
      <c r="L17751" t="s">
        <v>219</v>
      </c>
    </row>
    <row r="17752" spans="11:12">
      <c r="K17752" s="435">
        <v>53590</v>
      </c>
      <c r="L17752" t="s">
        <v>219</v>
      </c>
    </row>
    <row r="17753" spans="11:12">
      <c r="K17753" s="435">
        <v>53593</v>
      </c>
      <c r="L17753" t="s">
        <v>219</v>
      </c>
    </row>
    <row r="17754" spans="11:12">
      <c r="K17754" s="435">
        <v>53594</v>
      </c>
      <c r="L17754" t="s">
        <v>219</v>
      </c>
    </row>
    <row r="17755" spans="11:12">
      <c r="K17755" s="435">
        <v>53597</v>
      </c>
      <c r="L17755" t="s">
        <v>219</v>
      </c>
    </row>
    <row r="17756" spans="11:12">
      <c r="K17756" s="435">
        <v>53598</v>
      </c>
      <c r="L17756" t="s">
        <v>219</v>
      </c>
    </row>
    <row r="17757" spans="11:12">
      <c r="K17757" s="435">
        <v>53599</v>
      </c>
      <c r="L17757" t="s">
        <v>219</v>
      </c>
    </row>
    <row r="17758" spans="11:12">
      <c r="K17758" s="435">
        <v>53702</v>
      </c>
      <c r="L17758" t="s">
        <v>219</v>
      </c>
    </row>
    <row r="17759" spans="11:12">
      <c r="K17759" s="435">
        <v>53703</v>
      </c>
      <c r="L17759" t="s">
        <v>219</v>
      </c>
    </row>
    <row r="17760" spans="11:12">
      <c r="K17760" s="435">
        <v>53704</v>
      </c>
      <c r="L17760" t="s">
        <v>219</v>
      </c>
    </row>
    <row r="17761" spans="11:12">
      <c r="K17761" s="435">
        <v>53705</v>
      </c>
      <c r="L17761" t="s">
        <v>219</v>
      </c>
    </row>
    <row r="17762" spans="11:12">
      <c r="K17762" s="435">
        <v>53706</v>
      </c>
      <c r="L17762" t="s">
        <v>219</v>
      </c>
    </row>
    <row r="17763" spans="11:12">
      <c r="K17763" s="435">
        <v>53711</v>
      </c>
      <c r="L17763" t="s">
        <v>219</v>
      </c>
    </row>
    <row r="17764" spans="11:12">
      <c r="K17764" s="435">
        <v>53713</v>
      </c>
      <c r="L17764" t="s">
        <v>219</v>
      </c>
    </row>
    <row r="17765" spans="11:12">
      <c r="K17765" s="435">
        <v>53714</v>
      </c>
      <c r="L17765" t="s">
        <v>219</v>
      </c>
    </row>
    <row r="17766" spans="11:12">
      <c r="K17766" s="435">
        <v>53715</v>
      </c>
      <c r="L17766" t="s">
        <v>219</v>
      </c>
    </row>
    <row r="17767" spans="11:12">
      <c r="K17767" s="435">
        <v>53716</v>
      </c>
      <c r="L17767" t="s">
        <v>219</v>
      </c>
    </row>
    <row r="17768" spans="11:12">
      <c r="K17768" s="435">
        <v>53717</v>
      </c>
      <c r="L17768" t="s">
        <v>219</v>
      </c>
    </row>
    <row r="17769" spans="11:12">
      <c r="K17769" s="435">
        <v>53718</v>
      </c>
      <c r="L17769" t="s">
        <v>219</v>
      </c>
    </row>
    <row r="17770" spans="11:12">
      <c r="K17770" s="435">
        <v>53719</v>
      </c>
      <c r="L17770" t="s">
        <v>219</v>
      </c>
    </row>
    <row r="17771" spans="11:12">
      <c r="K17771" s="435">
        <v>53726</v>
      </c>
      <c r="L17771" t="s">
        <v>219</v>
      </c>
    </row>
    <row r="17772" spans="11:12">
      <c r="K17772" s="435">
        <v>53792</v>
      </c>
      <c r="L17772" t="s">
        <v>219</v>
      </c>
    </row>
    <row r="17773" spans="11:12">
      <c r="K17773" s="435">
        <v>53801</v>
      </c>
      <c r="L17773" t="s">
        <v>214</v>
      </c>
    </row>
    <row r="17774" spans="11:12">
      <c r="K17774" s="435">
        <v>53802</v>
      </c>
      <c r="L17774" t="s">
        <v>214</v>
      </c>
    </row>
    <row r="17775" spans="11:12">
      <c r="K17775" s="435">
        <v>53803</v>
      </c>
      <c r="L17775" t="s">
        <v>214</v>
      </c>
    </row>
    <row r="17776" spans="11:12">
      <c r="K17776" s="435">
        <v>53804</v>
      </c>
      <c r="L17776" t="s">
        <v>219</v>
      </c>
    </row>
    <row r="17777" spans="11:12">
      <c r="K17777" s="435">
        <v>53805</v>
      </c>
      <c r="L17777" t="s">
        <v>219</v>
      </c>
    </row>
    <row r="17778" spans="11:12">
      <c r="K17778" s="435">
        <v>53806</v>
      </c>
      <c r="L17778" t="s">
        <v>214</v>
      </c>
    </row>
    <row r="17779" spans="11:12">
      <c r="K17779" s="435">
        <v>53807</v>
      </c>
      <c r="L17779" t="s">
        <v>214</v>
      </c>
    </row>
    <row r="17780" spans="11:12">
      <c r="K17780" s="435">
        <v>53808</v>
      </c>
      <c r="L17780" t="s">
        <v>214</v>
      </c>
    </row>
    <row r="17781" spans="11:12">
      <c r="K17781" s="435">
        <v>53809</v>
      </c>
      <c r="L17781" t="s">
        <v>219</v>
      </c>
    </row>
    <row r="17782" spans="11:12">
      <c r="K17782" s="435">
        <v>53810</v>
      </c>
      <c r="L17782" t="s">
        <v>214</v>
      </c>
    </row>
    <row r="17783" spans="11:12">
      <c r="K17783" s="435">
        <v>53811</v>
      </c>
      <c r="L17783" t="s">
        <v>214</v>
      </c>
    </row>
    <row r="17784" spans="11:12">
      <c r="K17784" s="435">
        <v>53813</v>
      </c>
      <c r="L17784" t="s">
        <v>214</v>
      </c>
    </row>
    <row r="17785" spans="11:12">
      <c r="K17785" s="435">
        <v>53816</v>
      </c>
      <c r="L17785" t="s">
        <v>219</v>
      </c>
    </row>
    <row r="17786" spans="11:12">
      <c r="K17786" s="435">
        <v>53817</v>
      </c>
      <c r="L17786" t="s">
        <v>214</v>
      </c>
    </row>
    <row r="17787" spans="11:12">
      <c r="K17787" s="435">
        <v>53818</v>
      </c>
      <c r="L17787" t="s">
        <v>214</v>
      </c>
    </row>
    <row r="17788" spans="11:12">
      <c r="K17788" s="435">
        <v>53820</v>
      </c>
      <c r="L17788" t="s">
        <v>214</v>
      </c>
    </row>
    <row r="17789" spans="11:12">
      <c r="K17789" s="435">
        <v>53821</v>
      </c>
      <c r="L17789" t="s">
        <v>219</v>
      </c>
    </row>
    <row r="17790" spans="11:12">
      <c r="K17790" s="435">
        <v>53825</v>
      </c>
      <c r="L17790" t="s">
        <v>214</v>
      </c>
    </row>
    <row r="17791" spans="11:12">
      <c r="K17791" s="435">
        <v>53826</v>
      </c>
      <c r="L17791" t="s">
        <v>214</v>
      </c>
    </row>
    <row r="17792" spans="11:12">
      <c r="K17792" s="435">
        <v>53827</v>
      </c>
      <c r="L17792" t="s">
        <v>219</v>
      </c>
    </row>
    <row r="17793" spans="11:12">
      <c r="K17793" s="435">
        <v>53901</v>
      </c>
      <c r="L17793" t="s">
        <v>219</v>
      </c>
    </row>
    <row r="17794" spans="11:12">
      <c r="K17794" s="435">
        <v>53910</v>
      </c>
      <c r="L17794" t="s">
        <v>219</v>
      </c>
    </row>
    <row r="17795" spans="11:12">
      <c r="K17795" s="435">
        <v>53911</v>
      </c>
      <c r="L17795" t="s">
        <v>219</v>
      </c>
    </row>
    <row r="17796" spans="11:12">
      <c r="K17796" s="435">
        <v>53913</v>
      </c>
      <c r="L17796" t="s">
        <v>219</v>
      </c>
    </row>
    <row r="17797" spans="11:12">
      <c r="K17797" s="435">
        <v>53916</v>
      </c>
      <c r="L17797" t="s">
        <v>219</v>
      </c>
    </row>
    <row r="17798" spans="11:12">
      <c r="K17798" s="435">
        <v>53919</v>
      </c>
      <c r="L17798" t="s">
        <v>219</v>
      </c>
    </row>
    <row r="17799" spans="11:12">
      <c r="K17799" s="435">
        <v>53920</v>
      </c>
      <c r="L17799" t="s">
        <v>219</v>
      </c>
    </row>
    <row r="17800" spans="11:12">
      <c r="K17800" s="435">
        <v>53922</v>
      </c>
      <c r="L17800" t="s">
        <v>219</v>
      </c>
    </row>
    <row r="17801" spans="11:12">
      <c r="K17801" s="435">
        <v>53923</v>
      </c>
      <c r="L17801" t="s">
        <v>219</v>
      </c>
    </row>
    <row r="17802" spans="11:12">
      <c r="K17802" s="435">
        <v>53924</v>
      </c>
      <c r="L17802" t="s">
        <v>219</v>
      </c>
    </row>
    <row r="17803" spans="11:12">
      <c r="K17803" s="435">
        <v>53925</v>
      </c>
      <c r="L17803" t="s">
        <v>219</v>
      </c>
    </row>
    <row r="17804" spans="11:12">
      <c r="K17804" s="435">
        <v>53926</v>
      </c>
      <c r="L17804" t="s">
        <v>219</v>
      </c>
    </row>
    <row r="17805" spans="11:12">
      <c r="K17805" s="435">
        <v>53928</v>
      </c>
      <c r="L17805" t="s">
        <v>219</v>
      </c>
    </row>
    <row r="17806" spans="11:12">
      <c r="K17806" s="435">
        <v>53929</v>
      </c>
      <c r="L17806" t="s">
        <v>219</v>
      </c>
    </row>
    <row r="17807" spans="11:12">
      <c r="K17807" s="435">
        <v>53930</v>
      </c>
      <c r="L17807" t="s">
        <v>219</v>
      </c>
    </row>
    <row r="17808" spans="11:12">
      <c r="K17808" s="435">
        <v>53931</v>
      </c>
      <c r="L17808" t="s">
        <v>219</v>
      </c>
    </row>
    <row r="17809" spans="11:12">
      <c r="K17809" s="435">
        <v>53932</v>
      </c>
      <c r="L17809" t="s">
        <v>219</v>
      </c>
    </row>
    <row r="17810" spans="11:12">
      <c r="K17810" s="435">
        <v>53933</v>
      </c>
      <c r="L17810" t="s">
        <v>219</v>
      </c>
    </row>
    <row r="17811" spans="11:12">
      <c r="K17811" s="435">
        <v>53934</v>
      </c>
      <c r="L17811" t="s">
        <v>219</v>
      </c>
    </row>
    <row r="17812" spans="11:12">
      <c r="K17812" s="435">
        <v>53935</v>
      </c>
      <c r="L17812" t="s">
        <v>219</v>
      </c>
    </row>
    <row r="17813" spans="11:12">
      <c r="K17813" s="435">
        <v>53936</v>
      </c>
      <c r="L17813" t="s">
        <v>219</v>
      </c>
    </row>
    <row r="17814" spans="11:12">
      <c r="K17814" s="435">
        <v>53937</v>
      </c>
      <c r="L17814" t="s">
        <v>219</v>
      </c>
    </row>
    <row r="17815" spans="11:12">
      <c r="K17815" s="435">
        <v>53939</v>
      </c>
      <c r="L17815" t="s">
        <v>219</v>
      </c>
    </row>
    <row r="17816" spans="11:12">
      <c r="K17816" s="435">
        <v>53941</v>
      </c>
      <c r="L17816" t="s">
        <v>219</v>
      </c>
    </row>
    <row r="17817" spans="11:12">
      <c r="K17817" s="435">
        <v>53943</v>
      </c>
      <c r="L17817" t="s">
        <v>219</v>
      </c>
    </row>
    <row r="17818" spans="11:12">
      <c r="K17818" s="435">
        <v>53944</v>
      </c>
      <c r="L17818" t="s">
        <v>219</v>
      </c>
    </row>
    <row r="17819" spans="11:12">
      <c r="K17819" s="435">
        <v>53946</v>
      </c>
      <c r="L17819" t="s">
        <v>219</v>
      </c>
    </row>
    <row r="17820" spans="11:12">
      <c r="K17820" s="435">
        <v>53947</v>
      </c>
      <c r="L17820" t="s">
        <v>219</v>
      </c>
    </row>
    <row r="17821" spans="11:12">
      <c r="K17821" s="435">
        <v>53948</v>
      </c>
      <c r="L17821" t="s">
        <v>219</v>
      </c>
    </row>
    <row r="17822" spans="11:12">
      <c r="K17822" s="435">
        <v>53949</v>
      </c>
      <c r="L17822" t="s">
        <v>219</v>
      </c>
    </row>
    <row r="17823" spans="11:12">
      <c r="K17823" s="435">
        <v>53950</v>
      </c>
      <c r="L17823" t="s">
        <v>219</v>
      </c>
    </row>
    <row r="17824" spans="11:12">
      <c r="K17824" s="435">
        <v>53951</v>
      </c>
      <c r="L17824" t="s">
        <v>219</v>
      </c>
    </row>
    <row r="17825" spans="11:12">
      <c r="K17825" s="435">
        <v>53952</v>
      </c>
      <c r="L17825" t="s">
        <v>219</v>
      </c>
    </row>
    <row r="17826" spans="11:12">
      <c r="K17826" s="435">
        <v>53953</v>
      </c>
      <c r="L17826" t="s">
        <v>219</v>
      </c>
    </row>
    <row r="17827" spans="11:12">
      <c r="K17827" s="435">
        <v>53954</v>
      </c>
      <c r="L17827" t="s">
        <v>219</v>
      </c>
    </row>
    <row r="17828" spans="11:12">
      <c r="K17828" s="435">
        <v>53955</v>
      </c>
      <c r="L17828" t="s">
        <v>219</v>
      </c>
    </row>
    <row r="17829" spans="11:12">
      <c r="K17829" s="435">
        <v>53956</v>
      </c>
      <c r="L17829" t="s">
        <v>219</v>
      </c>
    </row>
    <row r="17830" spans="11:12">
      <c r="K17830" s="435">
        <v>53959</v>
      </c>
      <c r="L17830" t="s">
        <v>219</v>
      </c>
    </row>
    <row r="17831" spans="11:12">
      <c r="K17831" s="435">
        <v>53960</v>
      </c>
      <c r="L17831" t="s">
        <v>219</v>
      </c>
    </row>
    <row r="17832" spans="11:12">
      <c r="K17832" s="435">
        <v>53961</v>
      </c>
      <c r="L17832" t="s">
        <v>219</v>
      </c>
    </row>
    <row r="17833" spans="11:12">
      <c r="K17833" s="435">
        <v>53963</v>
      </c>
      <c r="L17833" t="s">
        <v>219</v>
      </c>
    </row>
    <row r="17834" spans="11:12">
      <c r="K17834" s="435">
        <v>53964</v>
      </c>
      <c r="L17834" t="s">
        <v>219</v>
      </c>
    </row>
    <row r="17835" spans="11:12">
      <c r="K17835" s="435">
        <v>53965</v>
      </c>
      <c r="L17835" t="s">
        <v>219</v>
      </c>
    </row>
    <row r="17836" spans="11:12">
      <c r="K17836" s="435">
        <v>53968</v>
      </c>
      <c r="L17836" t="s">
        <v>219</v>
      </c>
    </row>
    <row r="17837" spans="11:12">
      <c r="K17837" s="435">
        <v>53969</v>
      </c>
      <c r="L17837" t="s">
        <v>219</v>
      </c>
    </row>
    <row r="17838" spans="11:12">
      <c r="K17838" s="435">
        <v>54001</v>
      </c>
      <c r="L17838" t="s">
        <v>219</v>
      </c>
    </row>
    <row r="17839" spans="11:12">
      <c r="K17839" s="435">
        <v>54002</v>
      </c>
      <c r="L17839" t="s">
        <v>219</v>
      </c>
    </row>
    <row r="17840" spans="11:12">
      <c r="K17840" s="435">
        <v>54003</v>
      </c>
      <c r="L17840" t="s">
        <v>219</v>
      </c>
    </row>
    <row r="17841" spans="11:12">
      <c r="K17841" s="435">
        <v>54004</v>
      </c>
      <c r="L17841" t="s">
        <v>219</v>
      </c>
    </row>
    <row r="17842" spans="11:12">
      <c r="K17842" s="435">
        <v>54005</v>
      </c>
      <c r="L17842" t="s">
        <v>219</v>
      </c>
    </row>
    <row r="17843" spans="11:12">
      <c r="K17843" s="435">
        <v>54006</v>
      </c>
      <c r="L17843" t="s">
        <v>219</v>
      </c>
    </row>
    <row r="17844" spans="11:12">
      <c r="K17844" s="435">
        <v>54007</v>
      </c>
      <c r="L17844" t="s">
        <v>219</v>
      </c>
    </row>
    <row r="17845" spans="11:12">
      <c r="K17845" s="435">
        <v>54009</v>
      </c>
      <c r="L17845" t="s">
        <v>219</v>
      </c>
    </row>
    <row r="17846" spans="11:12">
      <c r="K17846" s="435">
        <v>54010</v>
      </c>
      <c r="L17846" t="s">
        <v>219</v>
      </c>
    </row>
    <row r="17847" spans="11:12">
      <c r="K17847" s="435">
        <v>54011</v>
      </c>
      <c r="L17847" t="s">
        <v>219</v>
      </c>
    </row>
    <row r="17848" spans="11:12">
      <c r="K17848" s="435">
        <v>54013</v>
      </c>
      <c r="L17848" t="s">
        <v>219</v>
      </c>
    </row>
    <row r="17849" spans="11:12">
      <c r="K17849" s="435">
        <v>54014</v>
      </c>
      <c r="L17849" t="s">
        <v>219</v>
      </c>
    </row>
    <row r="17850" spans="11:12">
      <c r="K17850" s="435">
        <v>54015</v>
      </c>
      <c r="L17850" t="s">
        <v>219</v>
      </c>
    </row>
    <row r="17851" spans="11:12">
      <c r="K17851" s="435">
        <v>54016</v>
      </c>
      <c r="L17851" t="s">
        <v>219</v>
      </c>
    </row>
    <row r="17852" spans="11:12">
      <c r="K17852" s="435">
        <v>54017</v>
      </c>
      <c r="L17852" t="s">
        <v>219</v>
      </c>
    </row>
    <row r="17853" spans="11:12">
      <c r="K17853" s="435">
        <v>54020</v>
      </c>
      <c r="L17853" t="s">
        <v>219</v>
      </c>
    </row>
    <row r="17854" spans="11:12">
      <c r="K17854" s="435">
        <v>54021</v>
      </c>
      <c r="L17854" t="s">
        <v>219</v>
      </c>
    </row>
    <row r="17855" spans="11:12">
      <c r="K17855" s="435">
        <v>54022</v>
      </c>
      <c r="L17855" t="s">
        <v>219</v>
      </c>
    </row>
    <row r="17856" spans="11:12">
      <c r="K17856" s="435">
        <v>54023</v>
      </c>
      <c r="L17856" t="s">
        <v>219</v>
      </c>
    </row>
    <row r="17857" spans="11:12">
      <c r="K17857" s="435">
        <v>54024</v>
      </c>
      <c r="L17857" t="s">
        <v>219</v>
      </c>
    </row>
    <row r="17858" spans="11:12">
      <c r="K17858" s="435">
        <v>54025</v>
      </c>
      <c r="L17858" t="s">
        <v>219</v>
      </c>
    </row>
    <row r="17859" spans="11:12">
      <c r="K17859" s="435">
        <v>54026</v>
      </c>
      <c r="L17859" t="s">
        <v>219</v>
      </c>
    </row>
    <row r="17860" spans="11:12">
      <c r="K17860" s="435">
        <v>54027</v>
      </c>
      <c r="L17860" t="s">
        <v>219</v>
      </c>
    </row>
    <row r="17861" spans="11:12">
      <c r="K17861" s="435">
        <v>54028</v>
      </c>
      <c r="L17861" t="s">
        <v>219</v>
      </c>
    </row>
    <row r="17862" spans="11:12">
      <c r="K17862" s="435">
        <v>54082</v>
      </c>
      <c r="L17862" t="s">
        <v>219</v>
      </c>
    </row>
    <row r="17863" spans="11:12">
      <c r="K17863" s="435">
        <v>54101</v>
      </c>
      <c r="L17863" t="s">
        <v>219</v>
      </c>
    </row>
    <row r="17864" spans="11:12">
      <c r="K17864" s="435">
        <v>54102</v>
      </c>
      <c r="L17864" t="s">
        <v>219</v>
      </c>
    </row>
    <row r="17865" spans="11:12">
      <c r="K17865" s="435">
        <v>54103</v>
      </c>
      <c r="L17865" t="s">
        <v>219</v>
      </c>
    </row>
    <row r="17866" spans="11:12">
      <c r="K17866" s="435">
        <v>54104</v>
      </c>
      <c r="L17866" t="s">
        <v>219</v>
      </c>
    </row>
    <row r="17867" spans="11:12">
      <c r="K17867" s="435">
        <v>54106</v>
      </c>
      <c r="L17867" t="s">
        <v>219</v>
      </c>
    </row>
    <row r="17868" spans="11:12">
      <c r="K17868" s="435">
        <v>54107</v>
      </c>
      <c r="L17868" t="s">
        <v>219</v>
      </c>
    </row>
    <row r="17869" spans="11:12">
      <c r="K17869" s="435">
        <v>54110</v>
      </c>
      <c r="L17869" t="s">
        <v>219</v>
      </c>
    </row>
    <row r="17870" spans="11:12">
      <c r="K17870" s="435">
        <v>54111</v>
      </c>
      <c r="L17870" t="s">
        <v>219</v>
      </c>
    </row>
    <row r="17871" spans="11:12">
      <c r="K17871" s="435">
        <v>54112</v>
      </c>
      <c r="L17871" t="s">
        <v>219</v>
      </c>
    </row>
    <row r="17872" spans="11:12">
      <c r="K17872" s="435">
        <v>54113</v>
      </c>
      <c r="L17872" t="s">
        <v>219</v>
      </c>
    </row>
    <row r="17873" spans="11:12">
      <c r="K17873" s="435">
        <v>54114</v>
      </c>
      <c r="L17873" t="s">
        <v>219</v>
      </c>
    </row>
    <row r="17874" spans="11:12">
      <c r="K17874" s="435">
        <v>54115</v>
      </c>
      <c r="L17874" t="s">
        <v>219</v>
      </c>
    </row>
    <row r="17875" spans="11:12">
      <c r="K17875" s="435">
        <v>54119</v>
      </c>
      <c r="L17875" t="s">
        <v>219</v>
      </c>
    </row>
    <row r="17876" spans="11:12">
      <c r="K17876" s="435">
        <v>54120</v>
      </c>
      <c r="L17876" t="s">
        <v>219</v>
      </c>
    </row>
    <row r="17877" spans="11:12">
      <c r="K17877" s="435">
        <v>54121</v>
      </c>
      <c r="L17877" t="s">
        <v>219</v>
      </c>
    </row>
    <row r="17878" spans="11:12">
      <c r="K17878" s="435">
        <v>54123</v>
      </c>
      <c r="L17878" t="s">
        <v>219</v>
      </c>
    </row>
    <row r="17879" spans="11:12">
      <c r="K17879" s="435">
        <v>54124</v>
      </c>
      <c r="L17879" t="s">
        <v>219</v>
      </c>
    </row>
    <row r="17880" spans="11:12">
      <c r="K17880" s="435">
        <v>54125</v>
      </c>
      <c r="L17880" t="s">
        <v>219</v>
      </c>
    </row>
    <row r="17881" spans="11:12">
      <c r="K17881" s="435">
        <v>54126</v>
      </c>
      <c r="L17881" t="s">
        <v>219</v>
      </c>
    </row>
    <row r="17882" spans="11:12">
      <c r="K17882" s="435">
        <v>54127</v>
      </c>
      <c r="L17882" t="s">
        <v>219</v>
      </c>
    </row>
    <row r="17883" spans="11:12">
      <c r="K17883" s="435">
        <v>54128</v>
      </c>
      <c r="L17883" t="s">
        <v>219</v>
      </c>
    </row>
    <row r="17884" spans="11:12">
      <c r="K17884" s="435">
        <v>54129</v>
      </c>
      <c r="L17884" t="s">
        <v>219</v>
      </c>
    </row>
    <row r="17885" spans="11:12">
      <c r="K17885" s="435">
        <v>54130</v>
      </c>
      <c r="L17885" t="s">
        <v>219</v>
      </c>
    </row>
    <row r="17886" spans="11:12">
      <c r="K17886" s="435">
        <v>54135</v>
      </c>
      <c r="L17886" t="s">
        <v>219</v>
      </c>
    </row>
    <row r="17887" spans="11:12">
      <c r="K17887" s="435">
        <v>54136</v>
      </c>
      <c r="L17887" t="s">
        <v>219</v>
      </c>
    </row>
    <row r="17888" spans="11:12">
      <c r="K17888" s="435">
        <v>54137</v>
      </c>
      <c r="L17888" t="s">
        <v>219</v>
      </c>
    </row>
    <row r="17889" spans="11:12">
      <c r="K17889" s="435">
        <v>54138</v>
      </c>
      <c r="L17889" t="s">
        <v>219</v>
      </c>
    </row>
    <row r="17890" spans="11:12">
      <c r="K17890" s="435">
        <v>54139</v>
      </c>
      <c r="L17890" t="s">
        <v>219</v>
      </c>
    </row>
    <row r="17891" spans="11:12">
      <c r="K17891" s="435">
        <v>54140</v>
      </c>
      <c r="L17891" t="s">
        <v>219</v>
      </c>
    </row>
    <row r="17892" spans="11:12">
      <c r="K17892" s="435">
        <v>54141</v>
      </c>
      <c r="L17892" t="s">
        <v>219</v>
      </c>
    </row>
    <row r="17893" spans="11:12">
      <c r="K17893" s="435">
        <v>54143</v>
      </c>
      <c r="L17893" t="s">
        <v>219</v>
      </c>
    </row>
    <row r="17894" spans="11:12">
      <c r="K17894" s="435">
        <v>54149</v>
      </c>
      <c r="L17894" t="s">
        <v>219</v>
      </c>
    </row>
    <row r="17895" spans="11:12">
      <c r="K17895" s="435">
        <v>54150</v>
      </c>
      <c r="L17895" t="s">
        <v>219</v>
      </c>
    </row>
    <row r="17896" spans="11:12">
      <c r="K17896" s="435">
        <v>54151</v>
      </c>
      <c r="L17896" t="s">
        <v>219</v>
      </c>
    </row>
    <row r="17897" spans="11:12">
      <c r="K17897" s="435">
        <v>54153</v>
      </c>
      <c r="L17897" t="s">
        <v>219</v>
      </c>
    </row>
    <row r="17898" spans="11:12">
      <c r="K17898" s="435">
        <v>54154</v>
      </c>
      <c r="L17898" t="s">
        <v>219</v>
      </c>
    </row>
    <row r="17899" spans="11:12">
      <c r="K17899" s="435">
        <v>54155</v>
      </c>
      <c r="L17899" t="s">
        <v>219</v>
      </c>
    </row>
    <row r="17900" spans="11:12">
      <c r="K17900" s="435">
        <v>54156</v>
      </c>
      <c r="L17900" t="s">
        <v>219</v>
      </c>
    </row>
    <row r="17901" spans="11:12">
      <c r="K17901" s="435">
        <v>54157</v>
      </c>
      <c r="L17901" t="s">
        <v>219</v>
      </c>
    </row>
    <row r="17902" spans="11:12">
      <c r="K17902" s="435">
        <v>54159</v>
      </c>
      <c r="L17902" t="s">
        <v>219</v>
      </c>
    </row>
    <row r="17903" spans="11:12">
      <c r="K17903" s="435">
        <v>54160</v>
      </c>
      <c r="L17903" t="s">
        <v>219</v>
      </c>
    </row>
    <row r="17904" spans="11:12">
      <c r="K17904" s="435">
        <v>54161</v>
      </c>
      <c r="L17904" t="s">
        <v>219</v>
      </c>
    </row>
    <row r="17905" spans="11:12">
      <c r="K17905" s="435">
        <v>54162</v>
      </c>
      <c r="L17905" t="s">
        <v>219</v>
      </c>
    </row>
    <row r="17906" spans="11:12">
      <c r="K17906" s="435">
        <v>54165</v>
      </c>
      <c r="L17906" t="s">
        <v>219</v>
      </c>
    </row>
    <row r="17907" spans="11:12">
      <c r="K17907" s="435">
        <v>54166</v>
      </c>
      <c r="L17907" t="s">
        <v>219</v>
      </c>
    </row>
    <row r="17908" spans="11:12">
      <c r="K17908" s="435">
        <v>54169</v>
      </c>
      <c r="L17908" t="s">
        <v>219</v>
      </c>
    </row>
    <row r="17909" spans="11:12">
      <c r="K17909" s="435">
        <v>54170</v>
      </c>
      <c r="L17909" t="s">
        <v>219</v>
      </c>
    </row>
    <row r="17910" spans="11:12">
      <c r="K17910" s="435">
        <v>54171</v>
      </c>
      <c r="L17910" t="s">
        <v>219</v>
      </c>
    </row>
    <row r="17911" spans="11:12">
      <c r="K17911" s="435">
        <v>54173</v>
      </c>
      <c r="L17911" t="s">
        <v>219</v>
      </c>
    </row>
    <row r="17912" spans="11:12">
      <c r="K17912" s="435">
        <v>54174</v>
      </c>
      <c r="L17912" t="s">
        <v>219</v>
      </c>
    </row>
    <row r="17913" spans="11:12">
      <c r="K17913" s="435">
        <v>54175</v>
      </c>
      <c r="L17913" t="s">
        <v>219</v>
      </c>
    </row>
    <row r="17914" spans="11:12">
      <c r="K17914" s="435">
        <v>54177</v>
      </c>
      <c r="L17914" t="s">
        <v>219</v>
      </c>
    </row>
    <row r="17915" spans="11:12">
      <c r="K17915" s="435">
        <v>54180</v>
      </c>
      <c r="L17915" t="s">
        <v>219</v>
      </c>
    </row>
    <row r="17916" spans="11:12">
      <c r="K17916" s="435">
        <v>54201</v>
      </c>
      <c r="L17916" t="s">
        <v>219</v>
      </c>
    </row>
    <row r="17917" spans="11:12">
      <c r="K17917" s="435">
        <v>54202</v>
      </c>
      <c r="L17917" t="s">
        <v>219</v>
      </c>
    </row>
    <row r="17918" spans="11:12">
      <c r="K17918" s="435">
        <v>54204</v>
      </c>
      <c r="L17918" t="s">
        <v>219</v>
      </c>
    </row>
    <row r="17919" spans="11:12">
      <c r="K17919" s="435">
        <v>54205</v>
      </c>
      <c r="L17919" t="s">
        <v>219</v>
      </c>
    </row>
    <row r="17920" spans="11:12">
      <c r="K17920" s="435">
        <v>54207</v>
      </c>
      <c r="L17920" t="s">
        <v>219</v>
      </c>
    </row>
    <row r="17921" spans="11:12">
      <c r="K17921" s="435">
        <v>54208</v>
      </c>
      <c r="L17921" t="s">
        <v>219</v>
      </c>
    </row>
    <row r="17922" spans="11:12">
      <c r="K17922" s="435">
        <v>54209</v>
      </c>
      <c r="L17922" t="s">
        <v>219</v>
      </c>
    </row>
    <row r="17923" spans="11:12">
      <c r="K17923" s="435">
        <v>54210</v>
      </c>
      <c r="L17923" t="s">
        <v>219</v>
      </c>
    </row>
    <row r="17924" spans="11:12">
      <c r="K17924" s="435">
        <v>54211</v>
      </c>
      <c r="L17924" t="s">
        <v>219</v>
      </c>
    </row>
    <row r="17925" spans="11:12">
      <c r="K17925" s="435">
        <v>54212</v>
      </c>
      <c r="L17925" t="s">
        <v>219</v>
      </c>
    </row>
    <row r="17926" spans="11:12">
      <c r="K17926" s="435">
        <v>54213</v>
      </c>
      <c r="L17926" t="s">
        <v>219</v>
      </c>
    </row>
    <row r="17927" spans="11:12">
      <c r="K17927" s="435">
        <v>54214</v>
      </c>
      <c r="L17927" t="s">
        <v>219</v>
      </c>
    </row>
    <row r="17928" spans="11:12">
      <c r="K17928" s="435">
        <v>54216</v>
      </c>
      <c r="L17928" t="s">
        <v>219</v>
      </c>
    </row>
    <row r="17929" spans="11:12">
      <c r="K17929" s="435">
        <v>54217</v>
      </c>
      <c r="L17929" t="s">
        <v>219</v>
      </c>
    </row>
    <row r="17930" spans="11:12">
      <c r="K17930" s="435">
        <v>54220</v>
      </c>
      <c r="L17930" t="s">
        <v>219</v>
      </c>
    </row>
    <row r="17931" spans="11:12">
      <c r="K17931" s="435">
        <v>54227</v>
      </c>
      <c r="L17931" t="s">
        <v>219</v>
      </c>
    </row>
    <row r="17932" spans="11:12">
      <c r="K17932" s="435">
        <v>54228</v>
      </c>
      <c r="L17932" t="s">
        <v>219</v>
      </c>
    </row>
    <row r="17933" spans="11:12">
      <c r="K17933" s="435">
        <v>54229</v>
      </c>
      <c r="L17933" t="s">
        <v>219</v>
      </c>
    </row>
    <row r="17934" spans="11:12">
      <c r="K17934" s="435">
        <v>54230</v>
      </c>
      <c r="L17934" t="s">
        <v>219</v>
      </c>
    </row>
    <row r="17935" spans="11:12">
      <c r="K17935" s="435">
        <v>54232</v>
      </c>
      <c r="L17935" t="s">
        <v>219</v>
      </c>
    </row>
    <row r="17936" spans="11:12">
      <c r="K17936" s="435">
        <v>54234</v>
      </c>
      <c r="L17936" t="s">
        <v>219</v>
      </c>
    </row>
    <row r="17937" spans="11:12">
      <c r="K17937" s="435">
        <v>54235</v>
      </c>
      <c r="L17937" t="s">
        <v>219</v>
      </c>
    </row>
    <row r="17938" spans="11:12">
      <c r="K17938" s="435">
        <v>54241</v>
      </c>
      <c r="L17938" t="s">
        <v>219</v>
      </c>
    </row>
    <row r="17939" spans="11:12">
      <c r="K17939" s="435">
        <v>54245</v>
      </c>
      <c r="L17939" t="s">
        <v>219</v>
      </c>
    </row>
    <row r="17940" spans="11:12">
      <c r="K17940" s="435">
        <v>54246</v>
      </c>
      <c r="L17940" t="s">
        <v>219</v>
      </c>
    </row>
    <row r="17941" spans="11:12">
      <c r="K17941" s="435">
        <v>54247</v>
      </c>
      <c r="L17941" t="s">
        <v>219</v>
      </c>
    </row>
    <row r="17942" spans="11:12">
      <c r="K17942" s="435">
        <v>54301</v>
      </c>
      <c r="L17942" t="s">
        <v>219</v>
      </c>
    </row>
    <row r="17943" spans="11:12">
      <c r="K17943" s="435">
        <v>54302</v>
      </c>
      <c r="L17943" t="s">
        <v>219</v>
      </c>
    </row>
    <row r="17944" spans="11:12">
      <c r="K17944" s="435">
        <v>54303</v>
      </c>
      <c r="L17944" t="s">
        <v>219</v>
      </c>
    </row>
    <row r="17945" spans="11:12">
      <c r="K17945" s="435">
        <v>54304</v>
      </c>
      <c r="L17945" t="s">
        <v>219</v>
      </c>
    </row>
    <row r="17946" spans="11:12">
      <c r="K17946" s="435">
        <v>54307</v>
      </c>
      <c r="L17946" t="s">
        <v>219</v>
      </c>
    </row>
    <row r="17947" spans="11:12">
      <c r="K17947" s="435">
        <v>54311</v>
      </c>
      <c r="L17947" t="s">
        <v>219</v>
      </c>
    </row>
    <row r="17948" spans="11:12">
      <c r="K17948" s="435">
        <v>54313</v>
      </c>
      <c r="L17948" t="s">
        <v>219</v>
      </c>
    </row>
    <row r="17949" spans="11:12">
      <c r="K17949" s="435">
        <v>54401</v>
      </c>
      <c r="L17949" t="s">
        <v>219</v>
      </c>
    </row>
    <row r="17950" spans="11:12">
      <c r="K17950" s="435">
        <v>54403</v>
      </c>
      <c r="L17950" t="s">
        <v>219</v>
      </c>
    </row>
    <row r="17951" spans="11:12">
      <c r="K17951" s="435">
        <v>54405</v>
      </c>
      <c r="L17951" t="s">
        <v>219</v>
      </c>
    </row>
    <row r="17952" spans="11:12">
      <c r="K17952" s="435">
        <v>54406</v>
      </c>
      <c r="L17952" t="s">
        <v>219</v>
      </c>
    </row>
    <row r="17953" spans="11:12">
      <c r="K17953" s="435">
        <v>54407</v>
      </c>
      <c r="L17953" t="s">
        <v>219</v>
      </c>
    </row>
    <row r="17954" spans="11:12">
      <c r="K17954" s="435">
        <v>54408</v>
      </c>
      <c r="L17954" t="s">
        <v>219</v>
      </c>
    </row>
    <row r="17955" spans="11:12">
      <c r="K17955" s="435">
        <v>54409</v>
      </c>
      <c r="L17955">
        <v>7</v>
      </c>
    </row>
    <row r="17956" spans="11:12">
      <c r="K17956" s="435">
        <v>54410</v>
      </c>
      <c r="L17956" t="s">
        <v>219</v>
      </c>
    </row>
    <row r="17957" spans="11:12">
      <c r="K17957" s="435">
        <v>54411</v>
      </c>
      <c r="L17957" t="s">
        <v>219</v>
      </c>
    </row>
    <row r="17958" spans="11:12">
      <c r="K17958" s="435">
        <v>54412</v>
      </c>
      <c r="L17958" t="s">
        <v>219</v>
      </c>
    </row>
    <row r="17959" spans="11:12">
      <c r="K17959" s="435">
        <v>54413</v>
      </c>
      <c r="L17959" t="s">
        <v>219</v>
      </c>
    </row>
    <row r="17960" spans="11:12">
      <c r="K17960" s="435">
        <v>54414</v>
      </c>
      <c r="L17960" t="s">
        <v>219</v>
      </c>
    </row>
    <row r="17961" spans="11:12">
      <c r="K17961" s="435">
        <v>54416</v>
      </c>
      <c r="L17961" t="s">
        <v>219</v>
      </c>
    </row>
    <row r="17962" spans="11:12">
      <c r="K17962" s="435">
        <v>54417</v>
      </c>
      <c r="L17962" t="s">
        <v>219</v>
      </c>
    </row>
    <row r="17963" spans="11:12">
      <c r="K17963" s="435">
        <v>54418</v>
      </c>
      <c r="L17963">
        <v>7</v>
      </c>
    </row>
    <row r="17964" spans="11:12">
      <c r="K17964" s="435">
        <v>54420</v>
      </c>
      <c r="L17964" t="s">
        <v>219</v>
      </c>
    </row>
    <row r="17965" spans="11:12">
      <c r="K17965" s="435">
        <v>54421</v>
      </c>
      <c r="L17965" t="s">
        <v>219</v>
      </c>
    </row>
    <row r="17966" spans="11:12">
      <c r="K17966" s="435">
        <v>54422</v>
      </c>
      <c r="L17966" t="s">
        <v>219</v>
      </c>
    </row>
    <row r="17967" spans="11:12">
      <c r="K17967" s="435">
        <v>54423</v>
      </c>
      <c r="L17967" t="s">
        <v>219</v>
      </c>
    </row>
    <row r="17968" spans="11:12">
      <c r="K17968" s="435">
        <v>54424</v>
      </c>
      <c r="L17968">
        <v>7</v>
      </c>
    </row>
    <row r="17969" spans="11:12">
      <c r="K17969" s="435">
        <v>54425</v>
      </c>
      <c r="L17969" t="s">
        <v>219</v>
      </c>
    </row>
    <row r="17970" spans="11:12">
      <c r="K17970" s="435">
        <v>54426</v>
      </c>
      <c r="L17970" t="s">
        <v>219</v>
      </c>
    </row>
    <row r="17971" spans="11:12">
      <c r="K17971" s="435">
        <v>54427</v>
      </c>
      <c r="L17971" t="s">
        <v>219</v>
      </c>
    </row>
    <row r="17972" spans="11:12">
      <c r="K17972" s="435">
        <v>54428</v>
      </c>
      <c r="L17972">
        <v>7</v>
      </c>
    </row>
    <row r="17973" spans="11:12">
      <c r="K17973" s="435">
        <v>54430</v>
      </c>
      <c r="L17973">
        <v>7</v>
      </c>
    </row>
    <row r="17974" spans="11:12">
      <c r="K17974" s="435">
        <v>54433</v>
      </c>
      <c r="L17974" t="s">
        <v>219</v>
      </c>
    </row>
    <row r="17975" spans="11:12">
      <c r="K17975" s="435">
        <v>54435</v>
      </c>
      <c r="L17975">
        <v>7</v>
      </c>
    </row>
    <row r="17976" spans="11:12">
      <c r="K17976" s="435">
        <v>54436</v>
      </c>
      <c r="L17976" t="s">
        <v>219</v>
      </c>
    </row>
    <row r="17977" spans="11:12">
      <c r="K17977" s="435">
        <v>54437</v>
      </c>
      <c r="L17977" t="s">
        <v>219</v>
      </c>
    </row>
    <row r="17978" spans="11:12">
      <c r="K17978" s="435">
        <v>54440</v>
      </c>
      <c r="L17978" t="s">
        <v>219</v>
      </c>
    </row>
    <row r="17979" spans="11:12">
      <c r="K17979" s="435">
        <v>54441</v>
      </c>
      <c r="L17979" t="s">
        <v>219</v>
      </c>
    </row>
    <row r="17980" spans="11:12">
      <c r="K17980" s="435">
        <v>54442</v>
      </c>
      <c r="L17980">
        <v>7</v>
      </c>
    </row>
    <row r="17981" spans="11:12">
      <c r="K17981" s="435">
        <v>54443</v>
      </c>
      <c r="L17981" t="s">
        <v>219</v>
      </c>
    </row>
    <row r="17982" spans="11:12">
      <c r="K17982" s="435">
        <v>54446</v>
      </c>
      <c r="L17982" t="s">
        <v>219</v>
      </c>
    </row>
    <row r="17983" spans="11:12">
      <c r="K17983" s="435">
        <v>54447</v>
      </c>
      <c r="L17983" t="s">
        <v>219</v>
      </c>
    </row>
    <row r="17984" spans="11:12">
      <c r="K17984" s="435">
        <v>54448</v>
      </c>
      <c r="L17984" t="s">
        <v>219</v>
      </c>
    </row>
    <row r="17985" spans="11:12">
      <c r="K17985" s="435">
        <v>54449</v>
      </c>
      <c r="L17985" t="s">
        <v>219</v>
      </c>
    </row>
    <row r="17986" spans="11:12">
      <c r="K17986" s="435">
        <v>54450</v>
      </c>
      <c r="L17986" t="s">
        <v>219</v>
      </c>
    </row>
    <row r="17987" spans="11:12">
      <c r="K17987" s="435">
        <v>54451</v>
      </c>
      <c r="L17987" t="s">
        <v>219</v>
      </c>
    </row>
    <row r="17988" spans="11:12">
      <c r="K17988" s="435">
        <v>54452</v>
      </c>
      <c r="L17988" t="s">
        <v>219</v>
      </c>
    </row>
    <row r="17989" spans="11:12">
      <c r="K17989" s="435">
        <v>54454</v>
      </c>
      <c r="L17989" t="s">
        <v>219</v>
      </c>
    </row>
    <row r="17990" spans="11:12">
      <c r="K17990" s="435">
        <v>54455</v>
      </c>
      <c r="L17990" t="s">
        <v>219</v>
      </c>
    </row>
    <row r="17991" spans="11:12">
      <c r="K17991" s="435">
        <v>54456</v>
      </c>
      <c r="L17991" t="s">
        <v>219</v>
      </c>
    </row>
    <row r="17992" spans="11:12">
      <c r="K17992" s="435">
        <v>54457</v>
      </c>
      <c r="L17992" t="s">
        <v>219</v>
      </c>
    </row>
    <row r="17993" spans="11:12">
      <c r="K17993" s="435">
        <v>54458</v>
      </c>
      <c r="L17993" t="s">
        <v>219</v>
      </c>
    </row>
    <row r="17994" spans="11:12">
      <c r="K17994" s="435">
        <v>54459</v>
      </c>
      <c r="L17994">
        <v>7</v>
      </c>
    </row>
    <row r="17995" spans="11:12">
      <c r="K17995" s="435">
        <v>54460</v>
      </c>
      <c r="L17995" t="s">
        <v>219</v>
      </c>
    </row>
    <row r="17996" spans="11:12">
      <c r="K17996" s="435">
        <v>54462</v>
      </c>
      <c r="L17996">
        <v>7</v>
      </c>
    </row>
    <row r="17997" spans="11:12">
      <c r="K17997" s="435">
        <v>54463</v>
      </c>
      <c r="L17997">
        <v>7</v>
      </c>
    </row>
    <row r="17998" spans="11:12">
      <c r="K17998" s="435">
        <v>54465</v>
      </c>
      <c r="L17998">
        <v>7</v>
      </c>
    </row>
    <row r="17999" spans="11:12">
      <c r="K17999" s="435">
        <v>54466</v>
      </c>
      <c r="L17999" t="s">
        <v>219</v>
      </c>
    </row>
    <row r="18000" spans="11:12">
      <c r="K18000" s="435">
        <v>54467</v>
      </c>
      <c r="L18000" t="s">
        <v>219</v>
      </c>
    </row>
    <row r="18001" spans="11:12">
      <c r="K18001" s="435">
        <v>54469</v>
      </c>
      <c r="L18001" t="s">
        <v>219</v>
      </c>
    </row>
    <row r="18002" spans="11:12">
      <c r="K18002" s="435">
        <v>54470</v>
      </c>
      <c r="L18002">
        <v>7</v>
      </c>
    </row>
    <row r="18003" spans="11:12">
      <c r="K18003" s="435">
        <v>54471</v>
      </c>
      <c r="L18003" t="s">
        <v>219</v>
      </c>
    </row>
    <row r="18004" spans="11:12">
      <c r="K18004" s="435">
        <v>54473</v>
      </c>
      <c r="L18004" t="s">
        <v>219</v>
      </c>
    </row>
    <row r="18005" spans="11:12">
      <c r="K18005" s="435">
        <v>54474</v>
      </c>
      <c r="L18005" t="s">
        <v>219</v>
      </c>
    </row>
    <row r="18006" spans="11:12">
      <c r="K18006" s="435">
        <v>54475</v>
      </c>
      <c r="L18006" t="s">
        <v>219</v>
      </c>
    </row>
    <row r="18007" spans="11:12">
      <c r="K18007" s="435">
        <v>54476</v>
      </c>
      <c r="L18007" t="s">
        <v>219</v>
      </c>
    </row>
    <row r="18008" spans="11:12">
      <c r="K18008" s="435">
        <v>54479</v>
      </c>
      <c r="L18008" t="s">
        <v>219</v>
      </c>
    </row>
    <row r="18009" spans="11:12">
      <c r="K18009" s="435">
        <v>54480</v>
      </c>
      <c r="L18009" t="s">
        <v>219</v>
      </c>
    </row>
    <row r="18010" spans="11:12">
      <c r="K18010" s="435">
        <v>54481</v>
      </c>
      <c r="L18010" t="s">
        <v>219</v>
      </c>
    </row>
    <row r="18011" spans="11:12">
      <c r="K18011" s="435">
        <v>54482</v>
      </c>
      <c r="L18011" t="s">
        <v>219</v>
      </c>
    </row>
    <row r="18012" spans="11:12">
      <c r="K18012" s="435">
        <v>54484</v>
      </c>
      <c r="L18012" t="s">
        <v>219</v>
      </c>
    </row>
    <row r="18013" spans="11:12">
      <c r="K18013" s="435">
        <v>54485</v>
      </c>
      <c r="L18013">
        <v>7</v>
      </c>
    </row>
    <row r="18014" spans="11:12">
      <c r="K18014" s="435">
        <v>54486</v>
      </c>
      <c r="L18014" t="s">
        <v>219</v>
      </c>
    </row>
    <row r="18015" spans="11:12">
      <c r="K18015" s="435">
        <v>54487</v>
      </c>
      <c r="L18015">
        <v>7</v>
      </c>
    </row>
    <row r="18016" spans="11:12">
      <c r="K18016" s="435">
        <v>54488</v>
      </c>
      <c r="L18016" t="s">
        <v>219</v>
      </c>
    </row>
    <row r="18017" spans="11:12">
      <c r="K18017" s="435">
        <v>54489</v>
      </c>
      <c r="L18017" t="s">
        <v>219</v>
      </c>
    </row>
    <row r="18018" spans="11:12">
      <c r="K18018" s="435">
        <v>54490</v>
      </c>
      <c r="L18018">
        <v>7</v>
      </c>
    </row>
    <row r="18019" spans="11:12">
      <c r="K18019" s="435">
        <v>54491</v>
      </c>
      <c r="L18019" t="s">
        <v>219</v>
      </c>
    </row>
    <row r="18020" spans="11:12">
      <c r="K18020" s="435">
        <v>54493</v>
      </c>
      <c r="L18020" t="s">
        <v>219</v>
      </c>
    </row>
    <row r="18021" spans="11:12">
      <c r="K18021" s="435">
        <v>54494</v>
      </c>
      <c r="L18021" t="s">
        <v>219</v>
      </c>
    </row>
    <row r="18022" spans="11:12">
      <c r="K18022" s="435">
        <v>54495</v>
      </c>
      <c r="L18022" t="s">
        <v>219</v>
      </c>
    </row>
    <row r="18023" spans="11:12">
      <c r="K18023" s="435">
        <v>54498</v>
      </c>
      <c r="L18023" t="s">
        <v>219</v>
      </c>
    </row>
    <row r="18024" spans="11:12">
      <c r="K18024" s="435">
        <v>54499</v>
      </c>
      <c r="L18024" t="s">
        <v>219</v>
      </c>
    </row>
    <row r="18025" spans="11:12">
      <c r="K18025" s="435">
        <v>54501</v>
      </c>
      <c r="L18025">
        <v>7</v>
      </c>
    </row>
    <row r="18026" spans="11:12">
      <c r="K18026" s="435">
        <v>54511</v>
      </c>
      <c r="L18026">
        <v>7</v>
      </c>
    </row>
    <row r="18027" spans="11:12">
      <c r="K18027" s="435">
        <v>54512</v>
      </c>
      <c r="L18027">
        <v>7</v>
      </c>
    </row>
    <row r="18028" spans="11:12">
      <c r="K18028" s="435">
        <v>54513</v>
      </c>
      <c r="L18028">
        <v>7</v>
      </c>
    </row>
    <row r="18029" spans="11:12">
      <c r="K18029" s="435">
        <v>54514</v>
      </c>
      <c r="L18029">
        <v>7</v>
      </c>
    </row>
    <row r="18030" spans="11:12">
      <c r="K18030" s="435">
        <v>54515</v>
      </c>
      <c r="L18030">
        <v>7</v>
      </c>
    </row>
    <row r="18031" spans="11:12">
      <c r="K18031" s="435">
        <v>54517</v>
      </c>
      <c r="L18031">
        <v>7</v>
      </c>
    </row>
    <row r="18032" spans="11:12">
      <c r="K18032" s="435">
        <v>54519</v>
      </c>
      <c r="L18032">
        <v>7</v>
      </c>
    </row>
    <row r="18033" spans="11:12">
      <c r="K18033" s="435">
        <v>54520</v>
      </c>
      <c r="L18033">
        <v>7</v>
      </c>
    </row>
    <row r="18034" spans="11:12">
      <c r="K18034" s="435">
        <v>54521</v>
      </c>
      <c r="L18034">
        <v>7</v>
      </c>
    </row>
    <row r="18035" spans="11:12">
      <c r="K18035" s="435">
        <v>54524</v>
      </c>
      <c r="L18035">
        <v>7</v>
      </c>
    </row>
    <row r="18036" spans="11:12">
      <c r="K18036" s="435">
        <v>54525</v>
      </c>
      <c r="L18036">
        <v>7</v>
      </c>
    </row>
    <row r="18037" spans="11:12">
      <c r="K18037" s="435">
        <v>54526</v>
      </c>
      <c r="L18037">
        <v>7</v>
      </c>
    </row>
    <row r="18038" spans="11:12">
      <c r="K18038" s="435">
        <v>54527</v>
      </c>
      <c r="L18038">
        <v>7</v>
      </c>
    </row>
    <row r="18039" spans="11:12">
      <c r="K18039" s="435">
        <v>54529</v>
      </c>
      <c r="L18039">
        <v>7</v>
      </c>
    </row>
    <row r="18040" spans="11:12">
      <c r="K18040" s="435">
        <v>54530</v>
      </c>
      <c r="L18040">
        <v>7</v>
      </c>
    </row>
    <row r="18041" spans="11:12">
      <c r="K18041" s="435">
        <v>54531</v>
      </c>
      <c r="L18041">
        <v>7</v>
      </c>
    </row>
    <row r="18042" spans="11:12">
      <c r="K18042" s="435">
        <v>54534</v>
      </c>
      <c r="L18042">
        <v>7</v>
      </c>
    </row>
    <row r="18043" spans="11:12">
      <c r="K18043" s="435">
        <v>54536</v>
      </c>
      <c r="L18043">
        <v>7</v>
      </c>
    </row>
    <row r="18044" spans="11:12">
      <c r="K18044" s="435">
        <v>54537</v>
      </c>
      <c r="L18044">
        <v>7</v>
      </c>
    </row>
    <row r="18045" spans="11:12">
      <c r="K18045" s="435">
        <v>54538</v>
      </c>
      <c r="L18045">
        <v>7</v>
      </c>
    </row>
    <row r="18046" spans="11:12">
      <c r="K18046" s="435">
        <v>54539</v>
      </c>
      <c r="L18046">
        <v>7</v>
      </c>
    </row>
    <row r="18047" spans="11:12">
      <c r="K18047" s="435">
        <v>54540</v>
      </c>
      <c r="L18047">
        <v>7</v>
      </c>
    </row>
    <row r="18048" spans="11:12">
      <c r="K18048" s="435">
        <v>54541</v>
      </c>
      <c r="L18048">
        <v>7</v>
      </c>
    </row>
    <row r="18049" spans="11:12">
      <c r="K18049" s="435">
        <v>54542</v>
      </c>
      <c r="L18049">
        <v>7</v>
      </c>
    </row>
    <row r="18050" spans="11:12">
      <c r="K18050" s="435">
        <v>54545</v>
      </c>
      <c r="L18050">
        <v>7</v>
      </c>
    </row>
    <row r="18051" spans="11:12">
      <c r="K18051" s="435">
        <v>54546</v>
      </c>
      <c r="L18051">
        <v>7</v>
      </c>
    </row>
    <row r="18052" spans="11:12">
      <c r="K18052" s="435">
        <v>54547</v>
      </c>
      <c r="L18052">
        <v>7</v>
      </c>
    </row>
    <row r="18053" spans="11:12">
      <c r="K18053" s="435">
        <v>54548</v>
      </c>
      <c r="L18053">
        <v>7</v>
      </c>
    </row>
    <row r="18054" spans="11:12">
      <c r="K18054" s="435">
        <v>54550</v>
      </c>
      <c r="L18054">
        <v>7</v>
      </c>
    </row>
    <row r="18055" spans="11:12">
      <c r="K18055" s="435">
        <v>54552</v>
      </c>
      <c r="L18055">
        <v>7</v>
      </c>
    </row>
    <row r="18056" spans="11:12">
      <c r="K18056" s="435">
        <v>54554</v>
      </c>
      <c r="L18056">
        <v>7</v>
      </c>
    </row>
    <row r="18057" spans="11:12">
      <c r="K18057" s="435">
        <v>54555</v>
      </c>
      <c r="L18057">
        <v>7</v>
      </c>
    </row>
    <row r="18058" spans="11:12">
      <c r="K18058" s="435">
        <v>54556</v>
      </c>
      <c r="L18058">
        <v>7</v>
      </c>
    </row>
    <row r="18059" spans="11:12">
      <c r="K18059" s="435">
        <v>54557</v>
      </c>
      <c r="L18059">
        <v>7</v>
      </c>
    </row>
    <row r="18060" spans="11:12">
      <c r="K18060" s="435">
        <v>54558</v>
      </c>
      <c r="L18060">
        <v>7</v>
      </c>
    </row>
    <row r="18061" spans="11:12">
      <c r="K18061" s="435">
        <v>54559</v>
      </c>
      <c r="L18061">
        <v>7</v>
      </c>
    </row>
    <row r="18062" spans="11:12">
      <c r="K18062" s="435">
        <v>54560</v>
      </c>
      <c r="L18062">
        <v>7</v>
      </c>
    </row>
    <row r="18063" spans="11:12">
      <c r="K18063" s="435">
        <v>54561</v>
      </c>
      <c r="L18063">
        <v>7</v>
      </c>
    </row>
    <row r="18064" spans="11:12">
      <c r="K18064" s="435">
        <v>54562</v>
      </c>
      <c r="L18064">
        <v>7</v>
      </c>
    </row>
    <row r="18065" spans="11:12">
      <c r="K18065" s="435">
        <v>54563</v>
      </c>
      <c r="L18065" t="s">
        <v>219</v>
      </c>
    </row>
    <row r="18066" spans="11:12">
      <c r="K18066" s="435">
        <v>54564</v>
      </c>
      <c r="L18066">
        <v>7</v>
      </c>
    </row>
    <row r="18067" spans="11:12">
      <c r="K18067" s="435">
        <v>54565</v>
      </c>
      <c r="L18067">
        <v>7</v>
      </c>
    </row>
    <row r="18068" spans="11:12">
      <c r="K18068" s="435">
        <v>54566</v>
      </c>
      <c r="L18068">
        <v>7</v>
      </c>
    </row>
    <row r="18069" spans="11:12">
      <c r="K18069" s="435">
        <v>54568</v>
      </c>
      <c r="L18069">
        <v>7</v>
      </c>
    </row>
    <row r="18070" spans="11:12">
      <c r="K18070" s="435">
        <v>54601</v>
      </c>
      <c r="L18070" t="s">
        <v>219</v>
      </c>
    </row>
    <row r="18071" spans="11:12">
      <c r="K18071" s="435">
        <v>54603</v>
      </c>
      <c r="L18071" t="s">
        <v>219</v>
      </c>
    </row>
    <row r="18072" spans="11:12">
      <c r="K18072" s="435">
        <v>54610</v>
      </c>
      <c r="L18072" t="s">
        <v>219</v>
      </c>
    </row>
    <row r="18073" spans="11:12">
      <c r="K18073" s="435">
        <v>54611</v>
      </c>
      <c r="L18073" t="s">
        <v>219</v>
      </c>
    </row>
    <row r="18074" spans="11:12">
      <c r="K18074" s="435">
        <v>54612</v>
      </c>
      <c r="L18074" t="s">
        <v>219</v>
      </c>
    </row>
    <row r="18075" spans="11:12">
      <c r="K18075" s="435">
        <v>54613</v>
      </c>
      <c r="L18075" t="s">
        <v>219</v>
      </c>
    </row>
    <row r="18076" spans="11:12">
      <c r="K18076" s="435">
        <v>54614</v>
      </c>
      <c r="L18076" t="s">
        <v>219</v>
      </c>
    </row>
    <row r="18077" spans="11:12">
      <c r="K18077" s="435">
        <v>54615</v>
      </c>
      <c r="L18077" t="s">
        <v>219</v>
      </c>
    </row>
    <row r="18078" spans="11:12">
      <c r="K18078" s="435">
        <v>54616</v>
      </c>
      <c r="L18078" t="s">
        <v>219</v>
      </c>
    </row>
    <row r="18079" spans="11:12">
      <c r="K18079" s="435">
        <v>54618</v>
      </c>
      <c r="L18079" t="s">
        <v>219</v>
      </c>
    </row>
    <row r="18080" spans="11:12">
      <c r="K18080" s="435">
        <v>54619</v>
      </c>
      <c r="L18080" t="s">
        <v>219</v>
      </c>
    </row>
    <row r="18081" spans="11:12">
      <c r="K18081" s="435">
        <v>54621</v>
      </c>
      <c r="L18081" t="s">
        <v>219</v>
      </c>
    </row>
    <row r="18082" spans="11:12">
      <c r="K18082" s="435">
        <v>54622</v>
      </c>
      <c r="L18082" t="s">
        <v>219</v>
      </c>
    </row>
    <row r="18083" spans="11:12">
      <c r="K18083" s="435">
        <v>54623</v>
      </c>
      <c r="L18083" t="s">
        <v>219</v>
      </c>
    </row>
    <row r="18084" spans="11:12">
      <c r="K18084" s="435">
        <v>54624</v>
      </c>
      <c r="L18084" t="s">
        <v>219</v>
      </c>
    </row>
    <row r="18085" spans="11:12">
      <c r="K18085" s="435">
        <v>54625</v>
      </c>
      <c r="L18085" t="s">
        <v>219</v>
      </c>
    </row>
    <row r="18086" spans="11:12">
      <c r="K18086" s="435">
        <v>54626</v>
      </c>
      <c r="L18086" t="s">
        <v>219</v>
      </c>
    </row>
    <row r="18087" spans="11:12">
      <c r="K18087" s="435">
        <v>54627</v>
      </c>
      <c r="L18087" t="s">
        <v>219</v>
      </c>
    </row>
    <row r="18088" spans="11:12">
      <c r="K18088" s="435">
        <v>54628</v>
      </c>
      <c r="L18088" t="s">
        <v>219</v>
      </c>
    </row>
    <row r="18089" spans="11:12">
      <c r="K18089" s="435">
        <v>54629</v>
      </c>
      <c r="L18089" t="s">
        <v>219</v>
      </c>
    </row>
    <row r="18090" spans="11:12">
      <c r="K18090" s="435">
        <v>54630</v>
      </c>
      <c r="L18090" t="s">
        <v>219</v>
      </c>
    </row>
    <row r="18091" spans="11:12">
      <c r="K18091" s="435">
        <v>54631</v>
      </c>
      <c r="L18091" t="s">
        <v>219</v>
      </c>
    </row>
    <row r="18092" spans="11:12">
      <c r="K18092" s="435">
        <v>54632</v>
      </c>
      <c r="L18092" t="s">
        <v>219</v>
      </c>
    </row>
    <row r="18093" spans="11:12">
      <c r="K18093" s="435">
        <v>54634</v>
      </c>
      <c r="L18093" t="s">
        <v>219</v>
      </c>
    </row>
    <row r="18094" spans="11:12">
      <c r="K18094" s="435">
        <v>54635</v>
      </c>
      <c r="L18094" t="s">
        <v>219</v>
      </c>
    </row>
    <row r="18095" spans="11:12">
      <c r="K18095" s="435">
        <v>54636</v>
      </c>
      <c r="L18095" t="s">
        <v>219</v>
      </c>
    </row>
    <row r="18096" spans="11:12">
      <c r="K18096" s="435">
        <v>54637</v>
      </c>
      <c r="L18096" t="s">
        <v>219</v>
      </c>
    </row>
    <row r="18097" spans="11:12">
      <c r="K18097" s="435">
        <v>54638</v>
      </c>
      <c r="L18097" t="s">
        <v>219</v>
      </c>
    </row>
    <row r="18098" spans="11:12">
      <c r="K18098" s="435">
        <v>54639</v>
      </c>
      <c r="L18098" t="s">
        <v>219</v>
      </c>
    </row>
    <row r="18099" spans="11:12">
      <c r="K18099" s="435">
        <v>54641</v>
      </c>
      <c r="L18099" t="s">
        <v>219</v>
      </c>
    </row>
    <row r="18100" spans="11:12">
      <c r="K18100" s="435">
        <v>54642</v>
      </c>
      <c r="L18100" t="s">
        <v>219</v>
      </c>
    </row>
    <row r="18101" spans="11:12">
      <c r="K18101" s="435">
        <v>54643</v>
      </c>
      <c r="L18101" t="s">
        <v>219</v>
      </c>
    </row>
    <row r="18102" spans="11:12">
      <c r="K18102" s="435">
        <v>54644</v>
      </c>
      <c r="L18102" t="s">
        <v>219</v>
      </c>
    </row>
    <row r="18103" spans="11:12">
      <c r="K18103" s="435">
        <v>54645</v>
      </c>
      <c r="L18103" t="s">
        <v>219</v>
      </c>
    </row>
    <row r="18104" spans="11:12">
      <c r="K18104" s="435">
        <v>54646</v>
      </c>
      <c r="L18104" t="s">
        <v>219</v>
      </c>
    </row>
    <row r="18105" spans="11:12">
      <c r="K18105" s="435">
        <v>54648</v>
      </c>
      <c r="L18105" t="s">
        <v>219</v>
      </c>
    </row>
    <row r="18106" spans="11:12">
      <c r="K18106" s="435">
        <v>54650</v>
      </c>
      <c r="L18106" t="s">
        <v>219</v>
      </c>
    </row>
    <row r="18107" spans="11:12">
      <c r="K18107" s="435">
        <v>54651</v>
      </c>
      <c r="L18107" t="s">
        <v>219</v>
      </c>
    </row>
    <row r="18108" spans="11:12">
      <c r="K18108" s="435">
        <v>54652</v>
      </c>
      <c r="L18108" t="s">
        <v>219</v>
      </c>
    </row>
    <row r="18109" spans="11:12">
      <c r="K18109" s="435">
        <v>54653</v>
      </c>
      <c r="L18109" t="s">
        <v>219</v>
      </c>
    </row>
    <row r="18110" spans="11:12">
      <c r="K18110" s="435">
        <v>54654</v>
      </c>
      <c r="L18110" t="s">
        <v>219</v>
      </c>
    </row>
    <row r="18111" spans="11:12">
      <c r="K18111" s="435">
        <v>54655</v>
      </c>
      <c r="L18111" t="s">
        <v>219</v>
      </c>
    </row>
    <row r="18112" spans="11:12">
      <c r="K18112" s="435">
        <v>54656</v>
      </c>
      <c r="L18112" t="s">
        <v>219</v>
      </c>
    </row>
    <row r="18113" spans="11:12">
      <c r="K18113" s="435">
        <v>54657</v>
      </c>
      <c r="L18113" t="s">
        <v>219</v>
      </c>
    </row>
    <row r="18114" spans="11:12">
      <c r="K18114" s="435">
        <v>54658</v>
      </c>
      <c r="L18114" t="s">
        <v>219</v>
      </c>
    </row>
    <row r="18115" spans="11:12">
      <c r="K18115" s="435">
        <v>54659</v>
      </c>
      <c r="L18115" t="s">
        <v>219</v>
      </c>
    </row>
    <row r="18116" spans="11:12">
      <c r="K18116" s="435">
        <v>54660</v>
      </c>
      <c r="L18116" t="s">
        <v>219</v>
      </c>
    </row>
    <row r="18117" spans="11:12">
      <c r="K18117" s="435">
        <v>54661</v>
      </c>
      <c r="L18117" t="s">
        <v>219</v>
      </c>
    </row>
    <row r="18118" spans="11:12">
      <c r="K18118" s="435">
        <v>54664</v>
      </c>
      <c r="L18118" t="s">
        <v>219</v>
      </c>
    </row>
    <row r="18119" spans="11:12">
      <c r="K18119" s="435">
        <v>54665</v>
      </c>
      <c r="L18119" t="s">
        <v>219</v>
      </c>
    </row>
    <row r="18120" spans="11:12">
      <c r="K18120" s="435">
        <v>54666</v>
      </c>
      <c r="L18120" t="s">
        <v>219</v>
      </c>
    </row>
    <row r="18121" spans="11:12">
      <c r="K18121" s="435">
        <v>54667</v>
      </c>
      <c r="L18121" t="s">
        <v>219</v>
      </c>
    </row>
    <row r="18122" spans="11:12">
      <c r="K18122" s="435">
        <v>54669</v>
      </c>
      <c r="L18122" t="s">
        <v>219</v>
      </c>
    </row>
    <row r="18123" spans="11:12">
      <c r="K18123" s="435">
        <v>54670</v>
      </c>
      <c r="L18123" t="s">
        <v>219</v>
      </c>
    </row>
    <row r="18124" spans="11:12">
      <c r="K18124" s="435">
        <v>54701</v>
      </c>
      <c r="L18124" t="s">
        <v>219</v>
      </c>
    </row>
    <row r="18125" spans="11:12">
      <c r="K18125" s="435">
        <v>54703</v>
      </c>
      <c r="L18125" t="s">
        <v>219</v>
      </c>
    </row>
    <row r="18126" spans="11:12">
      <c r="K18126" s="435">
        <v>54720</v>
      </c>
      <c r="L18126" t="s">
        <v>219</v>
      </c>
    </row>
    <row r="18127" spans="11:12">
      <c r="K18127" s="435">
        <v>54721</v>
      </c>
      <c r="L18127" t="s">
        <v>219</v>
      </c>
    </row>
    <row r="18128" spans="11:12">
      <c r="K18128" s="435">
        <v>54722</v>
      </c>
      <c r="L18128" t="s">
        <v>219</v>
      </c>
    </row>
    <row r="18129" spans="11:12">
      <c r="K18129" s="435">
        <v>54723</v>
      </c>
      <c r="L18129" t="s">
        <v>219</v>
      </c>
    </row>
    <row r="18130" spans="11:12">
      <c r="K18130" s="435">
        <v>54724</v>
      </c>
      <c r="L18130" t="s">
        <v>219</v>
      </c>
    </row>
    <row r="18131" spans="11:12">
      <c r="K18131" s="435">
        <v>54725</v>
      </c>
      <c r="L18131" t="s">
        <v>219</v>
      </c>
    </row>
    <row r="18132" spans="11:12">
      <c r="K18132" s="435">
        <v>54726</v>
      </c>
      <c r="L18132" t="s">
        <v>219</v>
      </c>
    </row>
    <row r="18133" spans="11:12">
      <c r="K18133" s="435">
        <v>54727</v>
      </c>
      <c r="L18133" t="s">
        <v>219</v>
      </c>
    </row>
    <row r="18134" spans="11:12">
      <c r="K18134" s="435">
        <v>54728</v>
      </c>
      <c r="L18134" t="s">
        <v>219</v>
      </c>
    </row>
    <row r="18135" spans="11:12">
      <c r="K18135" s="435">
        <v>54729</v>
      </c>
      <c r="L18135" t="s">
        <v>219</v>
      </c>
    </row>
    <row r="18136" spans="11:12">
      <c r="K18136" s="435">
        <v>54730</v>
      </c>
      <c r="L18136" t="s">
        <v>219</v>
      </c>
    </row>
    <row r="18137" spans="11:12">
      <c r="K18137" s="435">
        <v>54731</v>
      </c>
      <c r="L18137" t="s">
        <v>219</v>
      </c>
    </row>
    <row r="18138" spans="11:12">
      <c r="K18138" s="435">
        <v>54732</v>
      </c>
      <c r="L18138" t="s">
        <v>219</v>
      </c>
    </row>
    <row r="18139" spans="11:12">
      <c r="K18139" s="435">
        <v>54733</v>
      </c>
      <c r="L18139" t="s">
        <v>219</v>
      </c>
    </row>
    <row r="18140" spans="11:12">
      <c r="K18140" s="435">
        <v>54734</v>
      </c>
      <c r="L18140" t="s">
        <v>219</v>
      </c>
    </row>
    <row r="18141" spans="11:12">
      <c r="K18141" s="435">
        <v>54736</v>
      </c>
      <c r="L18141" t="s">
        <v>219</v>
      </c>
    </row>
    <row r="18142" spans="11:12">
      <c r="K18142" s="435">
        <v>54737</v>
      </c>
      <c r="L18142" t="s">
        <v>219</v>
      </c>
    </row>
    <row r="18143" spans="11:12">
      <c r="K18143" s="435">
        <v>54738</v>
      </c>
      <c r="L18143" t="s">
        <v>219</v>
      </c>
    </row>
    <row r="18144" spans="11:12">
      <c r="K18144" s="435">
        <v>54739</v>
      </c>
      <c r="L18144" t="s">
        <v>219</v>
      </c>
    </row>
    <row r="18145" spans="11:12">
      <c r="K18145" s="435">
        <v>54740</v>
      </c>
      <c r="L18145" t="s">
        <v>219</v>
      </c>
    </row>
    <row r="18146" spans="11:12">
      <c r="K18146" s="435">
        <v>54741</v>
      </c>
      <c r="L18146" t="s">
        <v>219</v>
      </c>
    </row>
    <row r="18147" spans="11:12">
      <c r="K18147" s="435">
        <v>54742</v>
      </c>
      <c r="L18147" t="s">
        <v>219</v>
      </c>
    </row>
    <row r="18148" spans="11:12">
      <c r="K18148" s="435">
        <v>54745</v>
      </c>
      <c r="L18148" t="s">
        <v>219</v>
      </c>
    </row>
    <row r="18149" spans="11:12">
      <c r="K18149" s="435">
        <v>54746</v>
      </c>
      <c r="L18149" t="s">
        <v>219</v>
      </c>
    </row>
    <row r="18150" spans="11:12">
      <c r="K18150" s="435">
        <v>54747</v>
      </c>
      <c r="L18150" t="s">
        <v>219</v>
      </c>
    </row>
    <row r="18151" spans="11:12">
      <c r="K18151" s="435">
        <v>54748</v>
      </c>
      <c r="L18151" t="s">
        <v>219</v>
      </c>
    </row>
    <row r="18152" spans="11:12">
      <c r="K18152" s="435">
        <v>54749</v>
      </c>
      <c r="L18152" t="s">
        <v>219</v>
      </c>
    </row>
    <row r="18153" spans="11:12">
      <c r="K18153" s="435">
        <v>54750</v>
      </c>
      <c r="L18153" t="s">
        <v>219</v>
      </c>
    </row>
    <row r="18154" spans="11:12">
      <c r="K18154" s="435">
        <v>54751</v>
      </c>
      <c r="L18154" t="s">
        <v>219</v>
      </c>
    </row>
    <row r="18155" spans="11:12">
      <c r="K18155" s="435">
        <v>54754</v>
      </c>
      <c r="L18155" t="s">
        <v>219</v>
      </c>
    </row>
    <row r="18156" spans="11:12">
      <c r="K18156" s="435">
        <v>54755</v>
      </c>
      <c r="L18156" t="s">
        <v>219</v>
      </c>
    </row>
    <row r="18157" spans="11:12">
      <c r="K18157" s="435">
        <v>54756</v>
      </c>
      <c r="L18157" t="s">
        <v>219</v>
      </c>
    </row>
    <row r="18158" spans="11:12">
      <c r="K18158" s="435">
        <v>54757</v>
      </c>
      <c r="L18158" t="s">
        <v>219</v>
      </c>
    </row>
    <row r="18159" spans="11:12">
      <c r="K18159" s="435">
        <v>54758</v>
      </c>
      <c r="L18159" t="s">
        <v>219</v>
      </c>
    </row>
    <row r="18160" spans="11:12">
      <c r="K18160" s="435">
        <v>54759</v>
      </c>
      <c r="L18160" t="s">
        <v>219</v>
      </c>
    </row>
    <row r="18161" spans="11:12">
      <c r="K18161" s="435">
        <v>54760</v>
      </c>
      <c r="L18161" t="s">
        <v>219</v>
      </c>
    </row>
    <row r="18162" spans="11:12">
      <c r="K18162" s="435">
        <v>54761</v>
      </c>
      <c r="L18162" t="s">
        <v>219</v>
      </c>
    </row>
    <row r="18163" spans="11:12">
      <c r="K18163" s="435">
        <v>54762</v>
      </c>
      <c r="L18163" t="s">
        <v>219</v>
      </c>
    </row>
    <row r="18164" spans="11:12">
      <c r="K18164" s="435">
        <v>54763</v>
      </c>
      <c r="L18164" t="s">
        <v>219</v>
      </c>
    </row>
    <row r="18165" spans="11:12">
      <c r="K18165" s="435">
        <v>54765</v>
      </c>
      <c r="L18165" t="s">
        <v>219</v>
      </c>
    </row>
    <row r="18166" spans="11:12">
      <c r="K18166" s="435">
        <v>54766</v>
      </c>
      <c r="L18166" t="s">
        <v>219</v>
      </c>
    </row>
    <row r="18167" spans="11:12">
      <c r="K18167" s="435">
        <v>54767</v>
      </c>
      <c r="L18167" t="s">
        <v>219</v>
      </c>
    </row>
    <row r="18168" spans="11:12">
      <c r="K18168" s="435">
        <v>54768</v>
      </c>
      <c r="L18168" t="s">
        <v>219</v>
      </c>
    </row>
    <row r="18169" spans="11:12">
      <c r="K18169" s="435">
        <v>54769</v>
      </c>
      <c r="L18169" t="s">
        <v>219</v>
      </c>
    </row>
    <row r="18170" spans="11:12">
      <c r="K18170" s="435">
        <v>54770</v>
      </c>
      <c r="L18170" t="s">
        <v>219</v>
      </c>
    </row>
    <row r="18171" spans="11:12">
      <c r="K18171" s="435">
        <v>54771</v>
      </c>
      <c r="L18171" t="s">
        <v>219</v>
      </c>
    </row>
    <row r="18172" spans="11:12">
      <c r="K18172" s="435">
        <v>54772</v>
      </c>
      <c r="L18172" t="s">
        <v>219</v>
      </c>
    </row>
    <row r="18173" spans="11:12">
      <c r="K18173" s="435">
        <v>54773</v>
      </c>
      <c r="L18173" t="s">
        <v>219</v>
      </c>
    </row>
    <row r="18174" spans="11:12">
      <c r="K18174" s="435">
        <v>54801</v>
      </c>
      <c r="L18174" t="s">
        <v>219</v>
      </c>
    </row>
    <row r="18175" spans="11:12">
      <c r="K18175" s="435">
        <v>54805</v>
      </c>
      <c r="L18175" t="s">
        <v>219</v>
      </c>
    </row>
    <row r="18176" spans="11:12">
      <c r="K18176" s="435">
        <v>54806</v>
      </c>
      <c r="L18176" t="s">
        <v>219</v>
      </c>
    </row>
    <row r="18177" spans="11:12">
      <c r="K18177" s="435">
        <v>54810</v>
      </c>
      <c r="L18177" t="s">
        <v>219</v>
      </c>
    </row>
    <row r="18178" spans="11:12">
      <c r="K18178" s="435">
        <v>54812</v>
      </c>
      <c r="L18178" t="s">
        <v>219</v>
      </c>
    </row>
    <row r="18179" spans="11:12">
      <c r="K18179" s="435">
        <v>54813</v>
      </c>
      <c r="L18179" t="s">
        <v>219</v>
      </c>
    </row>
    <row r="18180" spans="11:12">
      <c r="K18180" s="435">
        <v>54814</v>
      </c>
      <c r="L18180">
        <v>7</v>
      </c>
    </row>
    <row r="18181" spans="11:12">
      <c r="K18181" s="435">
        <v>54817</v>
      </c>
      <c r="L18181">
        <v>7</v>
      </c>
    </row>
    <row r="18182" spans="11:12">
      <c r="K18182" s="435">
        <v>54819</v>
      </c>
      <c r="L18182" t="s">
        <v>219</v>
      </c>
    </row>
    <row r="18183" spans="11:12">
      <c r="K18183" s="435">
        <v>54820</v>
      </c>
      <c r="L18183">
        <v>7</v>
      </c>
    </row>
    <row r="18184" spans="11:12">
      <c r="K18184" s="435">
        <v>54821</v>
      </c>
      <c r="L18184">
        <v>7</v>
      </c>
    </row>
    <row r="18185" spans="11:12">
      <c r="K18185" s="435">
        <v>54822</v>
      </c>
      <c r="L18185" t="s">
        <v>219</v>
      </c>
    </row>
    <row r="18186" spans="11:12">
      <c r="K18186" s="435">
        <v>54824</v>
      </c>
      <c r="L18186" t="s">
        <v>219</v>
      </c>
    </row>
    <row r="18187" spans="11:12">
      <c r="K18187" s="435">
        <v>54826</v>
      </c>
      <c r="L18187" t="s">
        <v>219</v>
      </c>
    </row>
    <row r="18188" spans="11:12">
      <c r="K18188" s="435">
        <v>54827</v>
      </c>
      <c r="L18188">
        <v>7</v>
      </c>
    </row>
    <row r="18189" spans="11:12">
      <c r="K18189" s="435">
        <v>54828</v>
      </c>
      <c r="L18189">
        <v>7</v>
      </c>
    </row>
    <row r="18190" spans="11:12">
      <c r="K18190" s="435">
        <v>54829</v>
      </c>
      <c r="L18190" t="s">
        <v>219</v>
      </c>
    </row>
    <row r="18191" spans="11:12">
      <c r="K18191" s="435">
        <v>54830</v>
      </c>
      <c r="L18191" t="s">
        <v>219</v>
      </c>
    </row>
    <row r="18192" spans="11:12">
      <c r="K18192" s="435">
        <v>54832</v>
      </c>
      <c r="L18192">
        <v>7</v>
      </c>
    </row>
    <row r="18193" spans="11:12">
      <c r="K18193" s="435">
        <v>54835</v>
      </c>
      <c r="L18193">
        <v>7</v>
      </c>
    </row>
    <row r="18194" spans="11:12">
      <c r="K18194" s="435">
        <v>54836</v>
      </c>
      <c r="L18194">
        <v>7</v>
      </c>
    </row>
    <row r="18195" spans="11:12">
      <c r="K18195" s="435">
        <v>54837</v>
      </c>
      <c r="L18195" t="s">
        <v>219</v>
      </c>
    </row>
    <row r="18196" spans="11:12">
      <c r="K18196" s="435">
        <v>54838</v>
      </c>
      <c r="L18196">
        <v>7</v>
      </c>
    </row>
    <row r="18197" spans="11:12">
      <c r="K18197" s="435">
        <v>54839</v>
      </c>
      <c r="L18197">
        <v>7</v>
      </c>
    </row>
    <row r="18198" spans="11:12">
      <c r="K18198" s="435">
        <v>54840</v>
      </c>
      <c r="L18198" t="s">
        <v>219</v>
      </c>
    </row>
    <row r="18199" spans="11:12">
      <c r="K18199" s="435">
        <v>54841</v>
      </c>
      <c r="L18199" t="s">
        <v>219</v>
      </c>
    </row>
    <row r="18200" spans="11:12">
      <c r="K18200" s="435">
        <v>54842</v>
      </c>
      <c r="L18200">
        <v>7</v>
      </c>
    </row>
    <row r="18201" spans="11:12">
      <c r="K18201" s="435">
        <v>54843</v>
      </c>
      <c r="L18201">
        <v>7</v>
      </c>
    </row>
    <row r="18202" spans="11:12">
      <c r="K18202" s="435">
        <v>54844</v>
      </c>
      <c r="L18202">
        <v>7</v>
      </c>
    </row>
    <row r="18203" spans="11:12">
      <c r="K18203" s="435">
        <v>54845</v>
      </c>
      <c r="L18203" t="s">
        <v>219</v>
      </c>
    </row>
    <row r="18204" spans="11:12">
      <c r="K18204" s="435">
        <v>54846</v>
      </c>
      <c r="L18204">
        <v>7</v>
      </c>
    </row>
    <row r="18205" spans="11:12">
      <c r="K18205" s="435">
        <v>54847</v>
      </c>
      <c r="L18205" t="s">
        <v>219</v>
      </c>
    </row>
    <row r="18206" spans="11:12">
      <c r="K18206" s="435">
        <v>54848</v>
      </c>
      <c r="L18206" t="s">
        <v>219</v>
      </c>
    </row>
    <row r="18207" spans="11:12">
      <c r="K18207" s="435">
        <v>54849</v>
      </c>
      <c r="L18207">
        <v>7</v>
      </c>
    </row>
    <row r="18208" spans="11:12">
      <c r="K18208" s="435">
        <v>54850</v>
      </c>
      <c r="L18208">
        <v>7</v>
      </c>
    </row>
    <row r="18209" spans="11:12">
      <c r="K18209" s="435">
        <v>54853</v>
      </c>
      <c r="L18209" t="s">
        <v>219</v>
      </c>
    </row>
    <row r="18210" spans="11:12">
      <c r="K18210" s="435">
        <v>54854</v>
      </c>
      <c r="L18210">
        <v>7</v>
      </c>
    </row>
    <row r="18211" spans="11:12">
      <c r="K18211" s="435">
        <v>54855</v>
      </c>
      <c r="L18211" t="s">
        <v>219</v>
      </c>
    </row>
    <row r="18212" spans="11:12">
      <c r="K18212" s="435">
        <v>54856</v>
      </c>
      <c r="L18212" t="s">
        <v>219</v>
      </c>
    </row>
    <row r="18213" spans="11:12">
      <c r="K18213" s="435">
        <v>54857</v>
      </c>
      <c r="L18213" t="s">
        <v>219</v>
      </c>
    </row>
    <row r="18214" spans="11:12">
      <c r="K18214" s="435">
        <v>54858</v>
      </c>
      <c r="L18214" t="s">
        <v>219</v>
      </c>
    </row>
    <row r="18215" spans="11:12">
      <c r="K18215" s="435">
        <v>54859</v>
      </c>
      <c r="L18215">
        <v>7</v>
      </c>
    </row>
    <row r="18216" spans="11:12">
      <c r="K18216" s="435">
        <v>54861</v>
      </c>
      <c r="L18216">
        <v>7</v>
      </c>
    </row>
    <row r="18217" spans="11:12">
      <c r="K18217" s="435">
        <v>54862</v>
      </c>
      <c r="L18217" t="s">
        <v>219</v>
      </c>
    </row>
    <row r="18218" spans="11:12">
      <c r="K18218" s="435">
        <v>54864</v>
      </c>
      <c r="L18218">
        <v>7</v>
      </c>
    </row>
    <row r="18219" spans="11:12">
      <c r="K18219" s="435">
        <v>54865</v>
      </c>
      <c r="L18219">
        <v>7</v>
      </c>
    </row>
    <row r="18220" spans="11:12">
      <c r="K18220" s="435">
        <v>54867</v>
      </c>
      <c r="L18220">
        <v>7</v>
      </c>
    </row>
    <row r="18221" spans="11:12">
      <c r="K18221" s="435">
        <v>54868</v>
      </c>
      <c r="L18221" t="s">
        <v>219</v>
      </c>
    </row>
    <row r="18222" spans="11:12">
      <c r="K18222" s="435">
        <v>54870</v>
      </c>
      <c r="L18222" t="s">
        <v>219</v>
      </c>
    </row>
    <row r="18223" spans="11:12">
      <c r="K18223" s="435">
        <v>54871</v>
      </c>
      <c r="L18223" t="s">
        <v>219</v>
      </c>
    </row>
    <row r="18224" spans="11:12">
      <c r="K18224" s="435">
        <v>54872</v>
      </c>
      <c r="L18224" t="s">
        <v>219</v>
      </c>
    </row>
    <row r="18225" spans="11:12">
      <c r="K18225" s="435">
        <v>54873</v>
      </c>
      <c r="L18225">
        <v>7</v>
      </c>
    </row>
    <row r="18226" spans="11:12">
      <c r="K18226" s="435">
        <v>54874</v>
      </c>
      <c r="L18226">
        <v>7</v>
      </c>
    </row>
    <row r="18227" spans="11:12">
      <c r="K18227" s="435">
        <v>54875</v>
      </c>
      <c r="L18227">
        <v>7</v>
      </c>
    </row>
    <row r="18228" spans="11:12">
      <c r="K18228" s="435">
        <v>54876</v>
      </c>
      <c r="L18228">
        <v>7</v>
      </c>
    </row>
    <row r="18229" spans="11:12">
      <c r="K18229" s="435">
        <v>54880</v>
      </c>
      <c r="L18229">
        <v>7</v>
      </c>
    </row>
    <row r="18230" spans="11:12">
      <c r="K18230" s="435">
        <v>54888</v>
      </c>
      <c r="L18230">
        <v>7</v>
      </c>
    </row>
    <row r="18231" spans="11:12">
      <c r="K18231" s="435">
        <v>54889</v>
      </c>
      <c r="L18231" t="s">
        <v>219</v>
      </c>
    </row>
    <row r="18232" spans="11:12">
      <c r="K18232" s="435">
        <v>54891</v>
      </c>
      <c r="L18232">
        <v>7</v>
      </c>
    </row>
    <row r="18233" spans="11:12">
      <c r="K18233" s="435">
        <v>54893</v>
      </c>
      <c r="L18233" t="s">
        <v>219</v>
      </c>
    </row>
    <row r="18234" spans="11:12">
      <c r="K18234" s="435">
        <v>54895</v>
      </c>
      <c r="L18234" t="s">
        <v>219</v>
      </c>
    </row>
    <row r="18235" spans="11:12">
      <c r="K18235" s="435">
        <v>54896</v>
      </c>
      <c r="L18235">
        <v>7</v>
      </c>
    </row>
    <row r="18236" spans="11:12">
      <c r="K18236" s="435">
        <v>54901</v>
      </c>
      <c r="L18236" t="s">
        <v>219</v>
      </c>
    </row>
    <row r="18237" spans="11:12">
      <c r="K18237" s="435">
        <v>54902</v>
      </c>
      <c r="L18237" t="s">
        <v>219</v>
      </c>
    </row>
    <row r="18238" spans="11:12">
      <c r="K18238" s="435">
        <v>54904</v>
      </c>
      <c r="L18238" t="s">
        <v>219</v>
      </c>
    </row>
    <row r="18239" spans="11:12">
      <c r="K18239" s="435">
        <v>54909</v>
      </c>
      <c r="L18239" t="s">
        <v>219</v>
      </c>
    </row>
    <row r="18240" spans="11:12">
      <c r="K18240" s="435">
        <v>54911</v>
      </c>
      <c r="L18240" t="s">
        <v>219</v>
      </c>
    </row>
    <row r="18241" spans="11:12">
      <c r="K18241" s="435">
        <v>54913</v>
      </c>
      <c r="L18241" t="s">
        <v>219</v>
      </c>
    </row>
    <row r="18242" spans="11:12">
      <c r="K18242" s="435">
        <v>54914</v>
      </c>
      <c r="L18242" t="s">
        <v>219</v>
      </c>
    </row>
    <row r="18243" spans="11:12">
      <c r="K18243" s="435">
        <v>54915</v>
      </c>
      <c r="L18243" t="s">
        <v>219</v>
      </c>
    </row>
    <row r="18244" spans="11:12">
      <c r="K18244" s="435">
        <v>54921</v>
      </c>
      <c r="L18244" t="s">
        <v>219</v>
      </c>
    </row>
    <row r="18245" spans="11:12">
      <c r="K18245" s="435">
        <v>54922</v>
      </c>
      <c r="L18245" t="s">
        <v>219</v>
      </c>
    </row>
    <row r="18246" spans="11:12">
      <c r="K18246" s="435">
        <v>54923</v>
      </c>
      <c r="L18246" t="s">
        <v>219</v>
      </c>
    </row>
    <row r="18247" spans="11:12">
      <c r="K18247" s="435">
        <v>54927</v>
      </c>
      <c r="L18247" t="s">
        <v>219</v>
      </c>
    </row>
    <row r="18248" spans="11:12">
      <c r="K18248" s="435">
        <v>54928</v>
      </c>
      <c r="L18248" t="s">
        <v>219</v>
      </c>
    </row>
    <row r="18249" spans="11:12">
      <c r="K18249" s="435">
        <v>54929</v>
      </c>
      <c r="L18249" t="s">
        <v>219</v>
      </c>
    </row>
    <row r="18250" spans="11:12">
      <c r="K18250" s="435">
        <v>54930</v>
      </c>
      <c r="L18250" t="s">
        <v>219</v>
      </c>
    </row>
    <row r="18251" spans="11:12">
      <c r="K18251" s="435">
        <v>54931</v>
      </c>
      <c r="L18251" t="s">
        <v>219</v>
      </c>
    </row>
    <row r="18252" spans="11:12">
      <c r="K18252" s="435">
        <v>54932</v>
      </c>
      <c r="L18252" t="s">
        <v>219</v>
      </c>
    </row>
    <row r="18253" spans="11:12">
      <c r="K18253" s="435">
        <v>54933</v>
      </c>
      <c r="L18253" t="s">
        <v>219</v>
      </c>
    </row>
    <row r="18254" spans="11:12">
      <c r="K18254" s="435">
        <v>54934</v>
      </c>
      <c r="L18254" t="s">
        <v>219</v>
      </c>
    </row>
    <row r="18255" spans="11:12">
      <c r="K18255" s="435">
        <v>54935</v>
      </c>
      <c r="L18255" t="s">
        <v>219</v>
      </c>
    </row>
    <row r="18256" spans="11:12">
      <c r="K18256" s="435">
        <v>54937</v>
      </c>
      <c r="L18256" t="s">
        <v>219</v>
      </c>
    </row>
    <row r="18257" spans="11:12">
      <c r="K18257" s="435">
        <v>54940</v>
      </c>
      <c r="L18257" t="s">
        <v>219</v>
      </c>
    </row>
    <row r="18258" spans="11:12">
      <c r="K18258" s="435">
        <v>54941</v>
      </c>
      <c r="L18258" t="s">
        <v>219</v>
      </c>
    </row>
    <row r="18259" spans="11:12">
      <c r="K18259" s="435">
        <v>54942</v>
      </c>
      <c r="L18259" t="s">
        <v>219</v>
      </c>
    </row>
    <row r="18260" spans="11:12">
      <c r="K18260" s="435">
        <v>54943</v>
      </c>
      <c r="L18260" t="s">
        <v>219</v>
      </c>
    </row>
    <row r="18261" spans="11:12">
      <c r="K18261" s="435">
        <v>54944</v>
      </c>
      <c r="L18261" t="s">
        <v>219</v>
      </c>
    </row>
    <row r="18262" spans="11:12">
      <c r="K18262" s="435">
        <v>54945</v>
      </c>
      <c r="L18262" t="s">
        <v>219</v>
      </c>
    </row>
    <row r="18263" spans="11:12">
      <c r="K18263" s="435">
        <v>54946</v>
      </c>
      <c r="L18263" t="s">
        <v>219</v>
      </c>
    </row>
    <row r="18264" spans="11:12">
      <c r="K18264" s="435">
        <v>54947</v>
      </c>
      <c r="L18264" t="s">
        <v>219</v>
      </c>
    </row>
    <row r="18265" spans="11:12">
      <c r="K18265" s="435">
        <v>54948</v>
      </c>
      <c r="L18265" t="s">
        <v>219</v>
      </c>
    </row>
    <row r="18266" spans="11:12">
      <c r="K18266" s="435">
        <v>54949</v>
      </c>
      <c r="L18266" t="s">
        <v>219</v>
      </c>
    </row>
    <row r="18267" spans="11:12">
      <c r="K18267" s="435">
        <v>54950</v>
      </c>
      <c r="L18267" t="s">
        <v>219</v>
      </c>
    </row>
    <row r="18268" spans="11:12">
      <c r="K18268" s="435">
        <v>54952</v>
      </c>
      <c r="L18268" t="s">
        <v>219</v>
      </c>
    </row>
    <row r="18269" spans="11:12">
      <c r="K18269" s="435">
        <v>54956</v>
      </c>
      <c r="L18269" t="s">
        <v>219</v>
      </c>
    </row>
    <row r="18270" spans="11:12">
      <c r="K18270" s="435">
        <v>54960</v>
      </c>
      <c r="L18270" t="s">
        <v>219</v>
      </c>
    </row>
    <row r="18271" spans="11:12">
      <c r="K18271" s="435">
        <v>54961</v>
      </c>
      <c r="L18271" t="s">
        <v>219</v>
      </c>
    </row>
    <row r="18272" spans="11:12">
      <c r="K18272" s="435">
        <v>54962</v>
      </c>
      <c r="L18272" t="s">
        <v>219</v>
      </c>
    </row>
    <row r="18273" spans="11:12">
      <c r="K18273" s="435">
        <v>54963</v>
      </c>
      <c r="L18273" t="s">
        <v>219</v>
      </c>
    </row>
    <row r="18274" spans="11:12">
      <c r="K18274" s="435">
        <v>54964</v>
      </c>
      <c r="L18274" t="s">
        <v>219</v>
      </c>
    </row>
    <row r="18275" spans="11:12">
      <c r="K18275" s="435">
        <v>54965</v>
      </c>
      <c r="L18275" t="s">
        <v>219</v>
      </c>
    </row>
    <row r="18276" spans="11:12">
      <c r="K18276" s="435">
        <v>54966</v>
      </c>
      <c r="L18276" t="s">
        <v>219</v>
      </c>
    </row>
    <row r="18277" spans="11:12">
      <c r="K18277" s="435">
        <v>54967</v>
      </c>
      <c r="L18277" t="s">
        <v>219</v>
      </c>
    </row>
    <row r="18278" spans="11:12">
      <c r="K18278" s="435">
        <v>54968</v>
      </c>
      <c r="L18278" t="s">
        <v>219</v>
      </c>
    </row>
    <row r="18279" spans="11:12">
      <c r="K18279" s="435">
        <v>54970</v>
      </c>
      <c r="L18279" t="s">
        <v>219</v>
      </c>
    </row>
    <row r="18280" spans="11:12">
      <c r="K18280" s="435">
        <v>54971</v>
      </c>
      <c r="L18280" t="s">
        <v>219</v>
      </c>
    </row>
    <row r="18281" spans="11:12">
      <c r="K18281" s="435">
        <v>54974</v>
      </c>
      <c r="L18281" t="s">
        <v>219</v>
      </c>
    </row>
    <row r="18282" spans="11:12">
      <c r="K18282" s="435">
        <v>54977</v>
      </c>
      <c r="L18282" t="s">
        <v>219</v>
      </c>
    </row>
    <row r="18283" spans="11:12">
      <c r="K18283" s="435">
        <v>54979</v>
      </c>
      <c r="L18283" t="s">
        <v>219</v>
      </c>
    </row>
    <row r="18284" spans="11:12">
      <c r="K18284" s="435">
        <v>54980</v>
      </c>
      <c r="L18284" t="s">
        <v>219</v>
      </c>
    </row>
    <row r="18285" spans="11:12">
      <c r="K18285" s="435">
        <v>54981</v>
      </c>
      <c r="L18285" t="s">
        <v>219</v>
      </c>
    </row>
    <row r="18286" spans="11:12">
      <c r="K18286" s="435">
        <v>54982</v>
      </c>
      <c r="L18286" t="s">
        <v>219</v>
      </c>
    </row>
    <row r="18287" spans="11:12">
      <c r="K18287" s="435">
        <v>54983</v>
      </c>
      <c r="L18287" t="s">
        <v>219</v>
      </c>
    </row>
    <row r="18288" spans="11:12">
      <c r="K18288" s="435">
        <v>54984</v>
      </c>
      <c r="L18288" t="s">
        <v>219</v>
      </c>
    </row>
    <row r="18289" spans="11:12">
      <c r="K18289" s="435">
        <v>54985</v>
      </c>
      <c r="L18289" t="s">
        <v>219</v>
      </c>
    </row>
    <row r="18290" spans="11:12">
      <c r="K18290" s="435">
        <v>54986</v>
      </c>
      <c r="L18290" t="s">
        <v>219</v>
      </c>
    </row>
    <row r="18291" spans="11:12">
      <c r="K18291" s="435">
        <v>55001</v>
      </c>
      <c r="L18291" t="s">
        <v>219</v>
      </c>
    </row>
    <row r="18292" spans="11:12">
      <c r="K18292" s="435">
        <v>55003</v>
      </c>
      <c r="L18292" t="s">
        <v>219</v>
      </c>
    </row>
    <row r="18293" spans="11:12">
      <c r="K18293" s="435">
        <v>55005</v>
      </c>
      <c r="L18293" t="s">
        <v>219</v>
      </c>
    </row>
    <row r="18294" spans="11:12">
      <c r="K18294" s="435">
        <v>55006</v>
      </c>
      <c r="L18294" t="s">
        <v>219</v>
      </c>
    </row>
    <row r="18295" spans="11:12">
      <c r="K18295" s="435">
        <v>55007</v>
      </c>
      <c r="L18295">
        <v>7</v>
      </c>
    </row>
    <row r="18296" spans="11:12">
      <c r="K18296" s="435">
        <v>55008</v>
      </c>
      <c r="L18296" t="s">
        <v>219</v>
      </c>
    </row>
    <row r="18297" spans="11:12">
      <c r="K18297" s="435">
        <v>55009</v>
      </c>
      <c r="L18297" t="s">
        <v>219</v>
      </c>
    </row>
    <row r="18298" spans="11:12">
      <c r="K18298" s="435">
        <v>55011</v>
      </c>
      <c r="L18298" t="s">
        <v>219</v>
      </c>
    </row>
    <row r="18299" spans="11:12">
      <c r="K18299" s="435">
        <v>55012</v>
      </c>
      <c r="L18299" t="s">
        <v>219</v>
      </c>
    </row>
    <row r="18300" spans="11:12">
      <c r="K18300" s="435">
        <v>55013</v>
      </c>
      <c r="L18300" t="s">
        <v>219</v>
      </c>
    </row>
    <row r="18301" spans="11:12">
      <c r="K18301" s="435">
        <v>55014</v>
      </c>
      <c r="L18301" t="s">
        <v>219</v>
      </c>
    </row>
    <row r="18302" spans="11:12">
      <c r="K18302" s="435">
        <v>55016</v>
      </c>
      <c r="L18302" t="s">
        <v>219</v>
      </c>
    </row>
    <row r="18303" spans="11:12">
      <c r="K18303" s="435">
        <v>55017</v>
      </c>
      <c r="L18303" t="s">
        <v>219</v>
      </c>
    </row>
    <row r="18304" spans="11:12">
      <c r="K18304" s="435">
        <v>55018</v>
      </c>
      <c r="L18304" t="s">
        <v>219</v>
      </c>
    </row>
    <row r="18305" spans="11:12">
      <c r="K18305" s="435">
        <v>55019</v>
      </c>
      <c r="L18305" t="s">
        <v>219</v>
      </c>
    </row>
    <row r="18306" spans="11:12">
      <c r="K18306" s="435">
        <v>55020</v>
      </c>
      <c r="L18306" t="s">
        <v>219</v>
      </c>
    </row>
    <row r="18307" spans="11:12">
      <c r="K18307" s="435">
        <v>55021</v>
      </c>
      <c r="L18307" t="s">
        <v>219</v>
      </c>
    </row>
    <row r="18308" spans="11:12">
      <c r="K18308" s="435">
        <v>55024</v>
      </c>
      <c r="L18308" t="s">
        <v>219</v>
      </c>
    </row>
    <row r="18309" spans="11:12">
      <c r="K18309" s="435">
        <v>55025</v>
      </c>
      <c r="L18309" t="s">
        <v>219</v>
      </c>
    </row>
    <row r="18310" spans="11:12">
      <c r="K18310" s="435">
        <v>55026</v>
      </c>
      <c r="L18310" t="s">
        <v>219</v>
      </c>
    </row>
    <row r="18311" spans="11:12">
      <c r="K18311" s="435">
        <v>55027</v>
      </c>
      <c r="L18311" t="s">
        <v>219</v>
      </c>
    </row>
    <row r="18312" spans="11:12">
      <c r="K18312" s="435">
        <v>55029</v>
      </c>
      <c r="L18312" t="s">
        <v>219</v>
      </c>
    </row>
    <row r="18313" spans="11:12">
      <c r="K18313" s="435">
        <v>55030</v>
      </c>
      <c r="L18313">
        <v>7</v>
      </c>
    </row>
    <row r="18314" spans="11:12">
      <c r="K18314" s="435">
        <v>55031</v>
      </c>
      <c r="L18314" t="s">
        <v>219</v>
      </c>
    </row>
    <row r="18315" spans="11:12">
      <c r="K18315" s="435">
        <v>55032</v>
      </c>
      <c r="L18315">
        <v>7</v>
      </c>
    </row>
    <row r="18316" spans="11:12">
      <c r="K18316" s="435">
        <v>55033</v>
      </c>
      <c r="L18316" t="s">
        <v>219</v>
      </c>
    </row>
    <row r="18317" spans="11:12">
      <c r="K18317" s="435">
        <v>55036</v>
      </c>
      <c r="L18317">
        <v>7</v>
      </c>
    </row>
    <row r="18318" spans="11:12">
      <c r="K18318" s="435">
        <v>55037</v>
      </c>
      <c r="L18318">
        <v>7</v>
      </c>
    </row>
    <row r="18319" spans="11:12">
      <c r="K18319" s="435">
        <v>55038</v>
      </c>
      <c r="L18319" t="s">
        <v>219</v>
      </c>
    </row>
    <row r="18320" spans="11:12">
      <c r="K18320" s="435">
        <v>55040</v>
      </c>
      <c r="L18320" t="s">
        <v>219</v>
      </c>
    </row>
    <row r="18321" spans="11:12">
      <c r="K18321" s="435">
        <v>55041</v>
      </c>
      <c r="L18321" t="s">
        <v>219</v>
      </c>
    </row>
    <row r="18322" spans="11:12">
      <c r="K18322" s="435">
        <v>55042</v>
      </c>
      <c r="L18322" t="s">
        <v>219</v>
      </c>
    </row>
    <row r="18323" spans="11:12">
      <c r="K18323" s="435">
        <v>55043</v>
      </c>
      <c r="L18323" t="s">
        <v>219</v>
      </c>
    </row>
    <row r="18324" spans="11:12">
      <c r="K18324" s="435">
        <v>55044</v>
      </c>
      <c r="L18324" t="s">
        <v>219</v>
      </c>
    </row>
    <row r="18325" spans="11:12">
      <c r="K18325" s="435">
        <v>55045</v>
      </c>
      <c r="L18325" t="s">
        <v>219</v>
      </c>
    </row>
    <row r="18326" spans="11:12">
      <c r="K18326" s="435">
        <v>55046</v>
      </c>
      <c r="L18326" t="s">
        <v>219</v>
      </c>
    </row>
    <row r="18327" spans="11:12">
      <c r="K18327" s="435">
        <v>55047</v>
      </c>
      <c r="L18327" t="s">
        <v>219</v>
      </c>
    </row>
    <row r="18328" spans="11:12">
      <c r="K18328" s="435">
        <v>55049</v>
      </c>
      <c r="L18328" t="s">
        <v>219</v>
      </c>
    </row>
    <row r="18329" spans="11:12">
      <c r="K18329" s="435">
        <v>55051</v>
      </c>
      <c r="L18329">
        <v>7</v>
      </c>
    </row>
    <row r="18330" spans="11:12">
      <c r="K18330" s="435">
        <v>55052</v>
      </c>
      <c r="L18330" t="s">
        <v>219</v>
      </c>
    </row>
    <row r="18331" spans="11:12">
      <c r="K18331" s="435">
        <v>55053</v>
      </c>
      <c r="L18331" t="s">
        <v>219</v>
      </c>
    </row>
    <row r="18332" spans="11:12">
      <c r="K18332" s="435">
        <v>55054</v>
      </c>
      <c r="L18332" t="s">
        <v>219</v>
      </c>
    </row>
    <row r="18333" spans="11:12">
      <c r="K18333" s="435">
        <v>55055</v>
      </c>
      <c r="L18333" t="s">
        <v>219</v>
      </c>
    </row>
    <row r="18334" spans="11:12">
      <c r="K18334" s="435">
        <v>55056</v>
      </c>
      <c r="L18334" t="s">
        <v>219</v>
      </c>
    </row>
    <row r="18335" spans="11:12">
      <c r="K18335" s="435">
        <v>55057</v>
      </c>
      <c r="L18335" t="s">
        <v>219</v>
      </c>
    </row>
    <row r="18336" spans="11:12">
      <c r="K18336" s="435">
        <v>55060</v>
      </c>
      <c r="L18336" t="s">
        <v>219</v>
      </c>
    </row>
    <row r="18337" spans="11:12">
      <c r="K18337" s="435">
        <v>55063</v>
      </c>
      <c r="L18337">
        <v>7</v>
      </c>
    </row>
    <row r="18338" spans="11:12">
      <c r="K18338" s="435">
        <v>55065</v>
      </c>
      <c r="L18338" t="s">
        <v>219</v>
      </c>
    </row>
    <row r="18339" spans="11:12">
      <c r="K18339" s="435">
        <v>55066</v>
      </c>
      <c r="L18339" t="s">
        <v>219</v>
      </c>
    </row>
    <row r="18340" spans="11:12">
      <c r="K18340" s="435">
        <v>55068</v>
      </c>
      <c r="L18340" t="s">
        <v>219</v>
      </c>
    </row>
    <row r="18341" spans="11:12">
      <c r="K18341" s="435">
        <v>55069</v>
      </c>
      <c r="L18341">
        <v>7</v>
      </c>
    </row>
    <row r="18342" spans="11:12">
      <c r="K18342" s="435">
        <v>55070</v>
      </c>
      <c r="L18342" t="s">
        <v>219</v>
      </c>
    </row>
    <row r="18343" spans="11:12">
      <c r="K18343" s="435">
        <v>55071</v>
      </c>
      <c r="L18343" t="s">
        <v>219</v>
      </c>
    </row>
    <row r="18344" spans="11:12">
      <c r="K18344" s="435">
        <v>55072</v>
      </c>
      <c r="L18344">
        <v>7</v>
      </c>
    </row>
    <row r="18345" spans="11:12">
      <c r="K18345" s="435">
        <v>55073</v>
      </c>
      <c r="L18345" t="s">
        <v>219</v>
      </c>
    </row>
    <row r="18346" spans="11:12">
      <c r="K18346" s="435">
        <v>55074</v>
      </c>
      <c r="L18346" t="s">
        <v>219</v>
      </c>
    </row>
    <row r="18347" spans="11:12">
      <c r="K18347" s="435">
        <v>55075</v>
      </c>
      <c r="L18347" t="s">
        <v>219</v>
      </c>
    </row>
    <row r="18348" spans="11:12">
      <c r="K18348" s="435">
        <v>55076</v>
      </c>
      <c r="L18348" t="s">
        <v>219</v>
      </c>
    </row>
    <row r="18349" spans="11:12">
      <c r="K18349" s="435">
        <v>55077</v>
      </c>
      <c r="L18349" t="s">
        <v>219</v>
      </c>
    </row>
    <row r="18350" spans="11:12">
      <c r="K18350" s="435">
        <v>55079</v>
      </c>
      <c r="L18350" t="s">
        <v>219</v>
      </c>
    </row>
    <row r="18351" spans="11:12">
      <c r="K18351" s="435">
        <v>55080</v>
      </c>
      <c r="L18351" t="s">
        <v>219</v>
      </c>
    </row>
    <row r="18352" spans="11:12">
      <c r="K18352" s="435">
        <v>55082</v>
      </c>
      <c r="L18352" t="s">
        <v>219</v>
      </c>
    </row>
    <row r="18353" spans="11:12">
      <c r="K18353" s="435">
        <v>55084</v>
      </c>
      <c r="L18353" t="s">
        <v>219</v>
      </c>
    </row>
    <row r="18354" spans="11:12">
      <c r="K18354" s="435">
        <v>55085</v>
      </c>
      <c r="L18354" t="s">
        <v>219</v>
      </c>
    </row>
    <row r="18355" spans="11:12">
      <c r="K18355" s="435">
        <v>55087</v>
      </c>
      <c r="L18355" t="s">
        <v>219</v>
      </c>
    </row>
    <row r="18356" spans="11:12">
      <c r="K18356" s="435">
        <v>55088</v>
      </c>
      <c r="L18356" t="s">
        <v>219</v>
      </c>
    </row>
    <row r="18357" spans="11:12">
      <c r="K18357" s="435">
        <v>55089</v>
      </c>
      <c r="L18357" t="s">
        <v>219</v>
      </c>
    </row>
    <row r="18358" spans="11:12">
      <c r="K18358" s="435">
        <v>55090</v>
      </c>
      <c r="L18358" t="s">
        <v>219</v>
      </c>
    </row>
    <row r="18359" spans="11:12">
      <c r="K18359" s="435">
        <v>55092</v>
      </c>
      <c r="L18359" t="s">
        <v>219</v>
      </c>
    </row>
    <row r="18360" spans="11:12">
      <c r="K18360" s="435">
        <v>55101</v>
      </c>
      <c r="L18360" t="s">
        <v>219</v>
      </c>
    </row>
    <row r="18361" spans="11:12">
      <c r="K18361" s="435">
        <v>55102</v>
      </c>
      <c r="L18361" t="s">
        <v>219</v>
      </c>
    </row>
    <row r="18362" spans="11:12">
      <c r="K18362" s="435">
        <v>55103</v>
      </c>
      <c r="L18362" t="s">
        <v>219</v>
      </c>
    </row>
    <row r="18363" spans="11:12">
      <c r="K18363" s="435">
        <v>55104</v>
      </c>
      <c r="L18363" t="s">
        <v>219</v>
      </c>
    </row>
    <row r="18364" spans="11:12">
      <c r="K18364" s="435">
        <v>55105</v>
      </c>
      <c r="L18364" t="s">
        <v>219</v>
      </c>
    </row>
    <row r="18365" spans="11:12">
      <c r="K18365" s="435">
        <v>55106</v>
      </c>
      <c r="L18365" t="s">
        <v>219</v>
      </c>
    </row>
    <row r="18366" spans="11:12">
      <c r="K18366" s="435">
        <v>55107</v>
      </c>
      <c r="L18366" t="s">
        <v>219</v>
      </c>
    </row>
    <row r="18367" spans="11:12">
      <c r="K18367" s="435">
        <v>55108</v>
      </c>
      <c r="L18367" t="s">
        <v>219</v>
      </c>
    </row>
    <row r="18368" spans="11:12">
      <c r="K18368" s="435">
        <v>55109</v>
      </c>
      <c r="L18368" t="s">
        <v>219</v>
      </c>
    </row>
    <row r="18369" spans="11:12">
      <c r="K18369" s="435">
        <v>55110</v>
      </c>
      <c r="L18369" t="s">
        <v>219</v>
      </c>
    </row>
    <row r="18370" spans="11:12">
      <c r="K18370" s="435">
        <v>55111</v>
      </c>
      <c r="L18370" t="s">
        <v>219</v>
      </c>
    </row>
    <row r="18371" spans="11:12">
      <c r="K18371" s="435">
        <v>55112</v>
      </c>
      <c r="L18371" t="s">
        <v>219</v>
      </c>
    </row>
    <row r="18372" spans="11:12">
      <c r="K18372" s="435">
        <v>55113</v>
      </c>
      <c r="L18372" t="s">
        <v>219</v>
      </c>
    </row>
    <row r="18373" spans="11:12">
      <c r="K18373" s="435">
        <v>55114</v>
      </c>
      <c r="L18373" t="s">
        <v>219</v>
      </c>
    </row>
    <row r="18374" spans="11:12">
      <c r="K18374" s="435">
        <v>55115</v>
      </c>
      <c r="L18374" t="s">
        <v>219</v>
      </c>
    </row>
    <row r="18375" spans="11:12">
      <c r="K18375" s="435">
        <v>55116</v>
      </c>
      <c r="L18375" t="s">
        <v>219</v>
      </c>
    </row>
    <row r="18376" spans="11:12">
      <c r="K18376" s="435">
        <v>55117</v>
      </c>
      <c r="L18376" t="s">
        <v>219</v>
      </c>
    </row>
    <row r="18377" spans="11:12">
      <c r="K18377" s="435">
        <v>55118</v>
      </c>
      <c r="L18377" t="s">
        <v>219</v>
      </c>
    </row>
    <row r="18378" spans="11:12">
      <c r="K18378" s="435">
        <v>55119</v>
      </c>
      <c r="L18378" t="s">
        <v>219</v>
      </c>
    </row>
    <row r="18379" spans="11:12">
      <c r="K18379" s="435">
        <v>55120</v>
      </c>
      <c r="L18379" t="s">
        <v>219</v>
      </c>
    </row>
    <row r="18380" spans="11:12">
      <c r="K18380" s="435">
        <v>55121</v>
      </c>
      <c r="L18380" t="s">
        <v>219</v>
      </c>
    </row>
    <row r="18381" spans="11:12">
      <c r="K18381" s="435">
        <v>55122</v>
      </c>
      <c r="L18381" t="s">
        <v>219</v>
      </c>
    </row>
    <row r="18382" spans="11:12">
      <c r="K18382" s="435">
        <v>55123</v>
      </c>
      <c r="L18382" t="s">
        <v>219</v>
      </c>
    </row>
    <row r="18383" spans="11:12">
      <c r="K18383" s="435">
        <v>55124</v>
      </c>
      <c r="L18383" t="s">
        <v>219</v>
      </c>
    </row>
    <row r="18384" spans="11:12">
      <c r="K18384" s="435">
        <v>55125</v>
      </c>
      <c r="L18384" t="s">
        <v>219</v>
      </c>
    </row>
    <row r="18385" spans="11:12">
      <c r="K18385" s="435">
        <v>55126</v>
      </c>
      <c r="L18385" t="s">
        <v>219</v>
      </c>
    </row>
    <row r="18386" spans="11:12">
      <c r="K18386" s="435">
        <v>55127</v>
      </c>
      <c r="L18386" t="s">
        <v>219</v>
      </c>
    </row>
    <row r="18387" spans="11:12">
      <c r="K18387" s="435">
        <v>55128</v>
      </c>
      <c r="L18387" t="s">
        <v>219</v>
      </c>
    </row>
    <row r="18388" spans="11:12">
      <c r="K18388" s="435">
        <v>55129</v>
      </c>
      <c r="L18388" t="s">
        <v>219</v>
      </c>
    </row>
    <row r="18389" spans="11:12">
      <c r="K18389" s="435">
        <v>55130</v>
      </c>
      <c r="L18389" t="s">
        <v>219</v>
      </c>
    </row>
    <row r="18390" spans="11:12">
      <c r="K18390" s="435">
        <v>55150</v>
      </c>
      <c r="L18390" t="s">
        <v>219</v>
      </c>
    </row>
    <row r="18391" spans="11:12">
      <c r="K18391" s="435">
        <v>55155</v>
      </c>
      <c r="L18391" t="s">
        <v>219</v>
      </c>
    </row>
    <row r="18392" spans="11:12">
      <c r="K18392" s="435">
        <v>55301</v>
      </c>
      <c r="L18392" t="s">
        <v>219</v>
      </c>
    </row>
    <row r="18393" spans="11:12">
      <c r="K18393" s="435">
        <v>55302</v>
      </c>
      <c r="L18393" t="s">
        <v>219</v>
      </c>
    </row>
    <row r="18394" spans="11:12">
      <c r="K18394" s="435">
        <v>55303</v>
      </c>
      <c r="L18394" t="s">
        <v>219</v>
      </c>
    </row>
    <row r="18395" spans="11:12">
      <c r="K18395" s="435">
        <v>55304</v>
      </c>
      <c r="L18395" t="s">
        <v>219</v>
      </c>
    </row>
    <row r="18396" spans="11:12">
      <c r="K18396" s="435">
        <v>55305</v>
      </c>
      <c r="L18396" t="s">
        <v>219</v>
      </c>
    </row>
    <row r="18397" spans="11:12">
      <c r="K18397" s="435">
        <v>55306</v>
      </c>
      <c r="L18397" t="s">
        <v>219</v>
      </c>
    </row>
    <row r="18398" spans="11:12">
      <c r="K18398" s="435">
        <v>55307</v>
      </c>
      <c r="L18398" t="s">
        <v>219</v>
      </c>
    </row>
    <row r="18399" spans="11:12">
      <c r="K18399" s="435">
        <v>55308</v>
      </c>
      <c r="L18399" t="s">
        <v>219</v>
      </c>
    </row>
    <row r="18400" spans="11:12">
      <c r="K18400" s="435">
        <v>55309</v>
      </c>
      <c r="L18400" t="s">
        <v>219</v>
      </c>
    </row>
    <row r="18401" spans="11:12">
      <c r="K18401" s="435">
        <v>55310</v>
      </c>
      <c r="L18401" t="s">
        <v>219</v>
      </c>
    </row>
    <row r="18402" spans="11:12">
      <c r="K18402" s="435">
        <v>55311</v>
      </c>
      <c r="L18402" t="s">
        <v>219</v>
      </c>
    </row>
    <row r="18403" spans="11:12">
      <c r="K18403" s="435">
        <v>55312</v>
      </c>
      <c r="L18403" t="s">
        <v>219</v>
      </c>
    </row>
    <row r="18404" spans="11:12">
      <c r="K18404" s="435">
        <v>55313</v>
      </c>
      <c r="L18404" t="s">
        <v>219</v>
      </c>
    </row>
    <row r="18405" spans="11:12">
      <c r="K18405" s="435">
        <v>55314</v>
      </c>
      <c r="L18405" t="s">
        <v>219</v>
      </c>
    </row>
    <row r="18406" spans="11:12">
      <c r="K18406" s="435">
        <v>55315</v>
      </c>
      <c r="L18406" t="s">
        <v>219</v>
      </c>
    </row>
    <row r="18407" spans="11:12">
      <c r="K18407" s="435">
        <v>55316</v>
      </c>
      <c r="L18407" t="s">
        <v>219</v>
      </c>
    </row>
    <row r="18408" spans="11:12">
      <c r="K18408" s="435">
        <v>55317</v>
      </c>
      <c r="L18408" t="s">
        <v>219</v>
      </c>
    </row>
    <row r="18409" spans="11:12">
      <c r="K18409" s="435">
        <v>55318</v>
      </c>
      <c r="L18409" t="s">
        <v>219</v>
      </c>
    </row>
    <row r="18410" spans="11:12">
      <c r="K18410" s="435">
        <v>55319</v>
      </c>
      <c r="L18410" t="s">
        <v>219</v>
      </c>
    </row>
    <row r="18411" spans="11:12">
      <c r="K18411" s="435">
        <v>55320</v>
      </c>
      <c r="L18411" t="s">
        <v>219</v>
      </c>
    </row>
    <row r="18412" spans="11:12">
      <c r="K18412" s="435">
        <v>55321</v>
      </c>
      <c r="L18412" t="s">
        <v>219</v>
      </c>
    </row>
    <row r="18413" spans="11:12">
      <c r="K18413" s="435">
        <v>55322</v>
      </c>
      <c r="L18413" t="s">
        <v>219</v>
      </c>
    </row>
    <row r="18414" spans="11:12">
      <c r="K18414" s="435">
        <v>55324</v>
      </c>
      <c r="L18414" t="s">
        <v>219</v>
      </c>
    </row>
    <row r="18415" spans="11:12">
      <c r="K18415" s="435">
        <v>55325</v>
      </c>
      <c r="L18415" t="s">
        <v>219</v>
      </c>
    </row>
    <row r="18416" spans="11:12">
      <c r="K18416" s="435">
        <v>55327</v>
      </c>
      <c r="L18416" t="s">
        <v>219</v>
      </c>
    </row>
    <row r="18417" spans="11:12">
      <c r="K18417" s="435">
        <v>55328</v>
      </c>
      <c r="L18417" t="s">
        <v>219</v>
      </c>
    </row>
    <row r="18418" spans="11:12">
      <c r="K18418" s="435">
        <v>55329</v>
      </c>
      <c r="L18418" t="s">
        <v>219</v>
      </c>
    </row>
    <row r="18419" spans="11:12">
      <c r="K18419" s="435">
        <v>55330</v>
      </c>
      <c r="L18419" t="s">
        <v>219</v>
      </c>
    </row>
    <row r="18420" spans="11:12">
      <c r="K18420" s="435">
        <v>55331</v>
      </c>
      <c r="L18420" t="s">
        <v>219</v>
      </c>
    </row>
    <row r="18421" spans="11:12">
      <c r="K18421" s="435">
        <v>55332</v>
      </c>
      <c r="L18421" t="s">
        <v>219</v>
      </c>
    </row>
    <row r="18422" spans="11:12">
      <c r="K18422" s="435">
        <v>55333</v>
      </c>
      <c r="L18422" t="s">
        <v>219</v>
      </c>
    </row>
    <row r="18423" spans="11:12">
      <c r="K18423" s="435">
        <v>55334</v>
      </c>
      <c r="L18423" t="s">
        <v>219</v>
      </c>
    </row>
    <row r="18424" spans="11:12">
      <c r="K18424" s="435">
        <v>55335</v>
      </c>
      <c r="L18424" t="s">
        <v>219</v>
      </c>
    </row>
    <row r="18425" spans="11:12">
      <c r="K18425" s="435">
        <v>55336</v>
      </c>
      <c r="L18425" t="s">
        <v>219</v>
      </c>
    </row>
    <row r="18426" spans="11:12">
      <c r="K18426" s="435">
        <v>55337</v>
      </c>
      <c r="L18426" t="s">
        <v>219</v>
      </c>
    </row>
    <row r="18427" spans="11:12">
      <c r="K18427" s="435">
        <v>55338</v>
      </c>
      <c r="L18427" t="s">
        <v>219</v>
      </c>
    </row>
    <row r="18428" spans="11:12">
      <c r="K18428" s="435">
        <v>55339</v>
      </c>
      <c r="L18428" t="s">
        <v>219</v>
      </c>
    </row>
    <row r="18429" spans="11:12">
      <c r="K18429" s="435">
        <v>55340</v>
      </c>
      <c r="L18429" t="s">
        <v>219</v>
      </c>
    </row>
    <row r="18430" spans="11:12">
      <c r="K18430" s="435">
        <v>55341</v>
      </c>
      <c r="L18430" t="s">
        <v>219</v>
      </c>
    </row>
    <row r="18431" spans="11:12">
      <c r="K18431" s="435">
        <v>55342</v>
      </c>
      <c r="L18431" t="s">
        <v>219</v>
      </c>
    </row>
    <row r="18432" spans="11:12">
      <c r="K18432" s="435">
        <v>55343</v>
      </c>
      <c r="L18432" t="s">
        <v>219</v>
      </c>
    </row>
    <row r="18433" spans="11:12">
      <c r="K18433" s="435">
        <v>55344</v>
      </c>
      <c r="L18433" t="s">
        <v>219</v>
      </c>
    </row>
    <row r="18434" spans="11:12">
      <c r="K18434" s="435">
        <v>55345</v>
      </c>
      <c r="L18434" t="s">
        <v>219</v>
      </c>
    </row>
    <row r="18435" spans="11:12">
      <c r="K18435" s="435">
        <v>55346</v>
      </c>
      <c r="L18435" t="s">
        <v>219</v>
      </c>
    </row>
    <row r="18436" spans="11:12">
      <c r="K18436" s="435">
        <v>55347</v>
      </c>
      <c r="L18436" t="s">
        <v>219</v>
      </c>
    </row>
    <row r="18437" spans="11:12">
      <c r="K18437" s="435">
        <v>55349</v>
      </c>
      <c r="L18437" t="s">
        <v>219</v>
      </c>
    </row>
    <row r="18438" spans="11:12">
      <c r="K18438" s="435">
        <v>55350</v>
      </c>
      <c r="L18438" t="s">
        <v>219</v>
      </c>
    </row>
    <row r="18439" spans="11:12">
      <c r="K18439" s="435">
        <v>55352</v>
      </c>
      <c r="L18439" t="s">
        <v>219</v>
      </c>
    </row>
    <row r="18440" spans="11:12">
      <c r="K18440" s="435">
        <v>55353</v>
      </c>
      <c r="L18440" t="s">
        <v>219</v>
      </c>
    </row>
    <row r="18441" spans="11:12">
      <c r="K18441" s="435">
        <v>55354</v>
      </c>
      <c r="L18441" t="s">
        <v>219</v>
      </c>
    </row>
    <row r="18442" spans="11:12">
      <c r="K18442" s="435">
        <v>55355</v>
      </c>
      <c r="L18442" t="s">
        <v>219</v>
      </c>
    </row>
    <row r="18443" spans="11:12">
      <c r="K18443" s="435">
        <v>55356</v>
      </c>
      <c r="L18443" t="s">
        <v>219</v>
      </c>
    </row>
    <row r="18444" spans="11:12">
      <c r="K18444" s="435">
        <v>55357</v>
      </c>
      <c r="L18444" t="s">
        <v>219</v>
      </c>
    </row>
    <row r="18445" spans="11:12">
      <c r="K18445" s="435">
        <v>55358</v>
      </c>
      <c r="L18445" t="s">
        <v>219</v>
      </c>
    </row>
    <row r="18446" spans="11:12">
      <c r="K18446" s="435">
        <v>55359</v>
      </c>
      <c r="L18446" t="s">
        <v>219</v>
      </c>
    </row>
    <row r="18447" spans="11:12">
      <c r="K18447" s="435">
        <v>55360</v>
      </c>
      <c r="L18447" t="s">
        <v>219</v>
      </c>
    </row>
    <row r="18448" spans="11:12">
      <c r="K18448" s="435">
        <v>55362</v>
      </c>
      <c r="L18448" t="s">
        <v>219</v>
      </c>
    </row>
    <row r="18449" spans="11:12">
      <c r="K18449" s="435">
        <v>55363</v>
      </c>
      <c r="L18449" t="s">
        <v>219</v>
      </c>
    </row>
    <row r="18450" spans="11:12">
      <c r="K18450" s="435">
        <v>55364</v>
      </c>
      <c r="L18450" t="s">
        <v>219</v>
      </c>
    </row>
    <row r="18451" spans="11:12">
      <c r="K18451" s="435">
        <v>55366</v>
      </c>
      <c r="L18451" t="s">
        <v>219</v>
      </c>
    </row>
    <row r="18452" spans="11:12">
      <c r="K18452" s="435">
        <v>55367</v>
      </c>
      <c r="L18452" t="s">
        <v>219</v>
      </c>
    </row>
    <row r="18453" spans="11:12">
      <c r="K18453" s="435">
        <v>55368</v>
      </c>
      <c r="L18453" t="s">
        <v>219</v>
      </c>
    </row>
    <row r="18454" spans="11:12">
      <c r="K18454" s="435">
        <v>55369</v>
      </c>
      <c r="L18454" t="s">
        <v>219</v>
      </c>
    </row>
    <row r="18455" spans="11:12">
      <c r="K18455" s="435">
        <v>55370</v>
      </c>
      <c r="L18455" t="s">
        <v>219</v>
      </c>
    </row>
    <row r="18456" spans="11:12">
      <c r="K18456" s="435">
        <v>55371</v>
      </c>
      <c r="L18456" t="s">
        <v>219</v>
      </c>
    </row>
    <row r="18457" spans="11:12">
      <c r="K18457" s="435">
        <v>55372</v>
      </c>
      <c r="L18457" t="s">
        <v>219</v>
      </c>
    </row>
    <row r="18458" spans="11:12">
      <c r="K18458" s="435">
        <v>55373</v>
      </c>
      <c r="L18458" t="s">
        <v>219</v>
      </c>
    </row>
    <row r="18459" spans="11:12">
      <c r="K18459" s="435">
        <v>55374</v>
      </c>
      <c r="L18459" t="s">
        <v>219</v>
      </c>
    </row>
    <row r="18460" spans="11:12">
      <c r="K18460" s="435">
        <v>55375</v>
      </c>
      <c r="L18460" t="s">
        <v>219</v>
      </c>
    </row>
    <row r="18461" spans="11:12">
      <c r="K18461" s="435">
        <v>55376</v>
      </c>
      <c r="L18461" t="s">
        <v>219</v>
      </c>
    </row>
    <row r="18462" spans="11:12">
      <c r="K18462" s="435">
        <v>55378</v>
      </c>
      <c r="L18462" t="s">
        <v>219</v>
      </c>
    </row>
    <row r="18463" spans="11:12">
      <c r="K18463" s="435">
        <v>55379</v>
      </c>
      <c r="L18463" t="s">
        <v>219</v>
      </c>
    </row>
    <row r="18464" spans="11:12">
      <c r="K18464" s="435">
        <v>55381</v>
      </c>
      <c r="L18464" t="s">
        <v>219</v>
      </c>
    </row>
    <row r="18465" spans="11:12">
      <c r="K18465" s="435">
        <v>55382</v>
      </c>
      <c r="L18465" t="s">
        <v>219</v>
      </c>
    </row>
    <row r="18466" spans="11:12">
      <c r="K18466" s="435">
        <v>55384</v>
      </c>
      <c r="L18466" t="s">
        <v>219</v>
      </c>
    </row>
    <row r="18467" spans="11:12">
      <c r="K18467" s="435">
        <v>55385</v>
      </c>
      <c r="L18467" t="s">
        <v>219</v>
      </c>
    </row>
    <row r="18468" spans="11:12">
      <c r="K18468" s="435">
        <v>55386</v>
      </c>
      <c r="L18468" t="s">
        <v>219</v>
      </c>
    </row>
    <row r="18469" spans="11:12">
      <c r="K18469" s="435">
        <v>55387</v>
      </c>
      <c r="L18469" t="s">
        <v>219</v>
      </c>
    </row>
    <row r="18470" spans="11:12">
      <c r="K18470" s="435">
        <v>55388</v>
      </c>
      <c r="L18470" t="s">
        <v>219</v>
      </c>
    </row>
    <row r="18471" spans="11:12">
      <c r="K18471" s="435">
        <v>55389</v>
      </c>
      <c r="L18471" t="s">
        <v>219</v>
      </c>
    </row>
    <row r="18472" spans="11:12">
      <c r="K18472" s="435">
        <v>55390</v>
      </c>
      <c r="L18472" t="s">
        <v>219</v>
      </c>
    </row>
    <row r="18473" spans="11:12">
      <c r="K18473" s="435">
        <v>55391</v>
      </c>
      <c r="L18473" t="s">
        <v>219</v>
      </c>
    </row>
    <row r="18474" spans="11:12">
      <c r="K18474" s="435">
        <v>55395</v>
      </c>
      <c r="L18474" t="s">
        <v>219</v>
      </c>
    </row>
    <row r="18475" spans="11:12">
      <c r="K18475" s="435">
        <v>55396</v>
      </c>
      <c r="L18475" t="s">
        <v>219</v>
      </c>
    </row>
    <row r="18476" spans="11:12">
      <c r="K18476" s="435">
        <v>55397</v>
      </c>
      <c r="L18476" t="s">
        <v>219</v>
      </c>
    </row>
    <row r="18477" spans="11:12">
      <c r="K18477" s="435">
        <v>55398</v>
      </c>
      <c r="L18477" t="s">
        <v>219</v>
      </c>
    </row>
    <row r="18478" spans="11:12">
      <c r="K18478" s="435">
        <v>55401</v>
      </c>
      <c r="L18478" t="s">
        <v>219</v>
      </c>
    </row>
    <row r="18479" spans="11:12">
      <c r="K18479" s="435">
        <v>55402</v>
      </c>
      <c r="L18479" t="s">
        <v>219</v>
      </c>
    </row>
    <row r="18480" spans="11:12">
      <c r="K18480" s="435">
        <v>55403</v>
      </c>
      <c r="L18480" t="s">
        <v>219</v>
      </c>
    </row>
    <row r="18481" spans="11:12">
      <c r="K18481" s="435">
        <v>55404</v>
      </c>
      <c r="L18481" t="s">
        <v>219</v>
      </c>
    </row>
    <row r="18482" spans="11:12">
      <c r="K18482" s="435">
        <v>55405</v>
      </c>
      <c r="L18482" t="s">
        <v>219</v>
      </c>
    </row>
    <row r="18483" spans="11:12">
      <c r="K18483" s="435">
        <v>55406</v>
      </c>
      <c r="L18483" t="s">
        <v>219</v>
      </c>
    </row>
    <row r="18484" spans="11:12">
      <c r="K18484" s="435">
        <v>55407</v>
      </c>
      <c r="L18484" t="s">
        <v>219</v>
      </c>
    </row>
    <row r="18485" spans="11:12">
      <c r="K18485" s="435">
        <v>55408</v>
      </c>
      <c r="L18485" t="s">
        <v>219</v>
      </c>
    </row>
    <row r="18486" spans="11:12">
      <c r="K18486" s="435">
        <v>55409</v>
      </c>
      <c r="L18486" t="s">
        <v>219</v>
      </c>
    </row>
    <row r="18487" spans="11:12">
      <c r="K18487" s="435">
        <v>55410</v>
      </c>
      <c r="L18487" t="s">
        <v>219</v>
      </c>
    </row>
    <row r="18488" spans="11:12">
      <c r="K18488" s="435">
        <v>55411</v>
      </c>
      <c r="L18488" t="s">
        <v>219</v>
      </c>
    </row>
    <row r="18489" spans="11:12">
      <c r="K18489" s="435">
        <v>55412</v>
      </c>
      <c r="L18489" t="s">
        <v>219</v>
      </c>
    </row>
    <row r="18490" spans="11:12">
      <c r="K18490" s="435">
        <v>55413</v>
      </c>
      <c r="L18490" t="s">
        <v>219</v>
      </c>
    </row>
    <row r="18491" spans="11:12">
      <c r="K18491" s="435">
        <v>55414</v>
      </c>
      <c r="L18491" t="s">
        <v>219</v>
      </c>
    </row>
    <row r="18492" spans="11:12">
      <c r="K18492" s="435">
        <v>55415</v>
      </c>
      <c r="L18492" t="s">
        <v>219</v>
      </c>
    </row>
    <row r="18493" spans="11:12">
      <c r="K18493" s="435">
        <v>55416</v>
      </c>
      <c r="L18493" t="s">
        <v>219</v>
      </c>
    </row>
    <row r="18494" spans="11:12">
      <c r="K18494" s="435">
        <v>55417</v>
      </c>
      <c r="L18494" t="s">
        <v>219</v>
      </c>
    </row>
    <row r="18495" spans="11:12">
      <c r="K18495" s="435">
        <v>55418</v>
      </c>
      <c r="L18495" t="s">
        <v>219</v>
      </c>
    </row>
    <row r="18496" spans="11:12">
      <c r="K18496" s="435">
        <v>55419</v>
      </c>
      <c r="L18496" t="s">
        <v>219</v>
      </c>
    </row>
    <row r="18497" spans="11:12">
      <c r="K18497" s="435">
        <v>55420</v>
      </c>
      <c r="L18497" t="s">
        <v>219</v>
      </c>
    </row>
    <row r="18498" spans="11:12">
      <c r="K18498" s="435">
        <v>55421</v>
      </c>
      <c r="L18498" t="s">
        <v>219</v>
      </c>
    </row>
    <row r="18499" spans="11:12">
      <c r="K18499" s="435">
        <v>55422</v>
      </c>
      <c r="L18499" t="s">
        <v>219</v>
      </c>
    </row>
    <row r="18500" spans="11:12">
      <c r="K18500" s="435">
        <v>55423</v>
      </c>
      <c r="L18500" t="s">
        <v>219</v>
      </c>
    </row>
    <row r="18501" spans="11:12">
      <c r="K18501" s="435">
        <v>55424</v>
      </c>
      <c r="L18501" t="s">
        <v>219</v>
      </c>
    </row>
    <row r="18502" spans="11:12">
      <c r="K18502" s="435">
        <v>55425</v>
      </c>
      <c r="L18502" t="s">
        <v>219</v>
      </c>
    </row>
    <row r="18503" spans="11:12">
      <c r="K18503" s="435">
        <v>55426</v>
      </c>
      <c r="L18503" t="s">
        <v>219</v>
      </c>
    </row>
    <row r="18504" spans="11:12">
      <c r="K18504" s="435">
        <v>55427</v>
      </c>
      <c r="L18504" t="s">
        <v>219</v>
      </c>
    </row>
    <row r="18505" spans="11:12">
      <c r="K18505" s="435">
        <v>55428</v>
      </c>
      <c r="L18505" t="s">
        <v>219</v>
      </c>
    </row>
    <row r="18506" spans="11:12">
      <c r="K18506" s="435">
        <v>55429</v>
      </c>
      <c r="L18506" t="s">
        <v>219</v>
      </c>
    </row>
    <row r="18507" spans="11:12">
      <c r="K18507" s="435">
        <v>55430</v>
      </c>
      <c r="L18507" t="s">
        <v>219</v>
      </c>
    </row>
    <row r="18508" spans="11:12">
      <c r="K18508" s="435">
        <v>55431</v>
      </c>
      <c r="L18508" t="s">
        <v>219</v>
      </c>
    </row>
    <row r="18509" spans="11:12">
      <c r="K18509" s="435">
        <v>55432</v>
      </c>
      <c r="L18509" t="s">
        <v>219</v>
      </c>
    </row>
    <row r="18510" spans="11:12">
      <c r="K18510" s="435">
        <v>55433</v>
      </c>
      <c r="L18510" t="s">
        <v>219</v>
      </c>
    </row>
    <row r="18511" spans="11:12">
      <c r="K18511" s="435">
        <v>55434</v>
      </c>
      <c r="L18511" t="s">
        <v>219</v>
      </c>
    </row>
    <row r="18512" spans="11:12">
      <c r="K18512" s="435">
        <v>55435</v>
      </c>
      <c r="L18512" t="s">
        <v>219</v>
      </c>
    </row>
    <row r="18513" spans="11:12">
      <c r="K18513" s="435">
        <v>55436</v>
      </c>
      <c r="L18513" t="s">
        <v>219</v>
      </c>
    </row>
    <row r="18514" spans="11:12">
      <c r="K18514" s="435">
        <v>55437</v>
      </c>
      <c r="L18514" t="s">
        <v>219</v>
      </c>
    </row>
    <row r="18515" spans="11:12">
      <c r="K18515" s="435">
        <v>55438</v>
      </c>
      <c r="L18515" t="s">
        <v>219</v>
      </c>
    </row>
    <row r="18516" spans="11:12">
      <c r="K18516" s="435">
        <v>55439</v>
      </c>
      <c r="L18516" t="s">
        <v>219</v>
      </c>
    </row>
    <row r="18517" spans="11:12">
      <c r="K18517" s="435">
        <v>55441</v>
      </c>
      <c r="L18517" t="s">
        <v>219</v>
      </c>
    </row>
    <row r="18518" spans="11:12">
      <c r="K18518" s="435">
        <v>55442</v>
      </c>
      <c r="L18518" t="s">
        <v>219</v>
      </c>
    </row>
    <row r="18519" spans="11:12">
      <c r="K18519" s="435">
        <v>55443</v>
      </c>
      <c r="L18519" t="s">
        <v>219</v>
      </c>
    </row>
    <row r="18520" spans="11:12">
      <c r="K18520" s="435">
        <v>55444</v>
      </c>
      <c r="L18520" t="s">
        <v>219</v>
      </c>
    </row>
    <row r="18521" spans="11:12">
      <c r="K18521" s="435">
        <v>55445</v>
      </c>
      <c r="L18521" t="s">
        <v>219</v>
      </c>
    </row>
    <row r="18522" spans="11:12">
      <c r="K18522" s="435">
        <v>55446</v>
      </c>
      <c r="L18522" t="s">
        <v>219</v>
      </c>
    </row>
    <row r="18523" spans="11:12">
      <c r="K18523" s="435">
        <v>55447</v>
      </c>
      <c r="L18523" t="s">
        <v>219</v>
      </c>
    </row>
    <row r="18524" spans="11:12">
      <c r="K18524" s="435">
        <v>55448</v>
      </c>
      <c r="L18524" t="s">
        <v>219</v>
      </c>
    </row>
    <row r="18525" spans="11:12">
      <c r="K18525" s="435">
        <v>55449</v>
      </c>
      <c r="L18525" t="s">
        <v>219</v>
      </c>
    </row>
    <row r="18526" spans="11:12">
      <c r="K18526" s="435">
        <v>55450</v>
      </c>
      <c r="L18526" t="s">
        <v>219</v>
      </c>
    </row>
    <row r="18527" spans="11:12">
      <c r="K18527" s="435">
        <v>55454</v>
      </c>
      <c r="L18527" t="s">
        <v>219</v>
      </c>
    </row>
    <row r="18528" spans="11:12">
      <c r="K18528" s="435">
        <v>55455</v>
      </c>
      <c r="L18528" t="s">
        <v>219</v>
      </c>
    </row>
    <row r="18529" spans="11:12">
      <c r="K18529" s="435">
        <v>55601</v>
      </c>
      <c r="L18529">
        <v>7</v>
      </c>
    </row>
    <row r="18530" spans="11:12">
      <c r="K18530" s="435">
        <v>55602</v>
      </c>
      <c r="L18530">
        <v>7</v>
      </c>
    </row>
    <row r="18531" spans="11:12">
      <c r="K18531" s="435">
        <v>55603</v>
      </c>
      <c r="L18531">
        <v>7</v>
      </c>
    </row>
    <row r="18532" spans="11:12">
      <c r="K18532" s="435">
        <v>55604</v>
      </c>
      <c r="L18532">
        <v>7</v>
      </c>
    </row>
    <row r="18533" spans="11:12">
      <c r="K18533" s="435">
        <v>55605</v>
      </c>
      <c r="L18533">
        <v>7</v>
      </c>
    </row>
    <row r="18534" spans="11:12">
      <c r="K18534" s="435">
        <v>55606</v>
      </c>
      <c r="L18534">
        <v>7</v>
      </c>
    </row>
    <row r="18535" spans="11:12">
      <c r="K18535" s="435">
        <v>55607</v>
      </c>
      <c r="L18535">
        <v>7</v>
      </c>
    </row>
    <row r="18536" spans="11:12">
      <c r="K18536" s="435">
        <v>55609</v>
      </c>
      <c r="L18536">
        <v>7</v>
      </c>
    </row>
    <row r="18537" spans="11:12">
      <c r="K18537" s="435">
        <v>55612</v>
      </c>
      <c r="L18537">
        <v>7</v>
      </c>
    </row>
    <row r="18538" spans="11:12">
      <c r="K18538" s="435">
        <v>55613</v>
      </c>
      <c r="L18538">
        <v>7</v>
      </c>
    </row>
    <row r="18539" spans="11:12">
      <c r="K18539" s="435">
        <v>55614</v>
      </c>
      <c r="L18539">
        <v>7</v>
      </c>
    </row>
    <row r="18540" spans="11:12">
      <c r="K18540" s="435">
        <v>55615</v>
      </c>
      <c r="L18540">
        <v>7</v>
      </c>
    </row>
    <row r="18541" spans="11:12">
      <c r="K18541" s="435">
        <v>55616</v>
      </c>
      <c r="L18541">
        <v>7</v>
      </c>
    </row>
    <row r="18542" spans="11:12">
      <c r="K18542" s="435">
        <v>55702</v>
      </c>
      <c r="L18542">
        <v>7</v>
      </c>
    </row>
    <row r="18543" spans="11:12">
      <c r="K18543" s="435">
        <v>55703</v>
      </c>
      <c r="L18543">
        <v>7</v>
      </c>
    </row>
    <row r="18544" spans="11:12">
      <c r="K18544" s="435">
        <v>55704</v>
      </c>
      <c r="L18544">
        <v>7</v>
      </c>
    </row>
    <row r="18545" spans="11:12">
      <c r="K18545" s="435">
        <v>55705</v>
      </c>
      <c r="L18545">
        <v>7</v>
      </c>
    </row>
    <row r="18546" spans="11:12">
      <c r="K18546" s="435">
        <v>55706</v>
      </c>
      <c r="L18546">
        <v>7</v>
      </c>
    </row>
    <row r="18547" spans="11:12">
      <c r="K18547" s="435">
        <v>55707</v>
      </c>
      <c r="L18547">
        <v>7</v>
      </c>
    </row>
    <row r="18548" spans="11:12">
      <c r="K18548" s="435">
        <v>55708</v>
      </c>
      <c r="L18548">
        <v>7</v>
      </c>
    </row>
    <row r="18549" spans="11:12">
      <c r="K18549" s="435">
        <v>55709</v>
      </c>
      <c r="L18549">
        <v>7</v>
      </c>
    </row>
    <row r="18550" spans="11:12">
      <c r="K18550" s="435">
        <v>55710</v>
      </c>
      <c r="L18550">
        <v>7</v>
      </c>
    </row>
    <row r="18551" spans="11:12">
      <c r="K18551" s="435">
        <v>55711</v>
      </c>
      <c r="L18551">
        <v>7</v>
      </c>
    </row>
    <row r="18552" spans="11:12">
      <c r="K18552" s="435">
        <v>55712</v>
      </c>
      <c r="L18552">
        <v>7</v>
      </c>
    </row>
    <row r="18553" spans="11:12">
      <c r="K18553" s="435">
        <v>55713</v>
      </c>
      <c r="L18553">
        <v>7</v>
      </c>
    </row>
    <row r="18554" spans="11:12">
      <c r="K18554" s="435">
        <v>55716</v>
      </c>
      <c r="L18554">
        <v>7</v>
      </c>
    </row>
    <row r="18555" spans="11:12">
      <c r="K18555" s="435">
        <v>55717</v>
      </c>
      <c r="L18555">
        <v>7</v>
      </c>
    </row>
    <row r="18556" spans="11:12">
      <c r="K18556" s="435">
        <v>55718</v>
      </c>
      <c r="L18556">
        <v>7</v>
      </c>
    </row>
    <row r="18557" spans="11:12">
      <c r="K18557" s="435">
        <v>55719</v>
      </c>
      <c r="L18557">
        <v>7</v>
      </c>
    </row>
    <row r="18558" spans="11:12">
      <c r="K18558" s="435">
        <v>55720</v>
      </c>
      <c r="L18558">
        <v>7</v>
      </c>
    </row>
    <row r="18559" spans="11:12">
      <c r="K18559" s="435">
        <v>55721</v>
      </c>
      <c r="L18559">
        <v>7</v>
      </c>
    </row>
    <row r="18560" spans="11:12">
      <c r="K18560" s="435">
        <v>55722</v>
      </c>
      <c r="L18560">
        <v>7</v>
      </c>
    </row>
    <row r="18561" spans="11:12">
      <c r="K18561" s="435">
        <v>55723</v>
      </c>
      <c r="L18561">
        <v>7</v>
      </c>
    </row>
    <row r="18562" spans="11:12">
      <c r="K18562" s="435">
        <v>55724</v>
      </c>
      <c r="L18562">
        <v>7</v>
      </c>
    </row>
    <row r="18563" spans="11:12">
      <c r="K18563" s="435">
        <v>55725</v>
      </c>
      <c r="L18563">
        <v>7</v>
      </c>
    </row>
    <row r="18564" spans="11:12">
      <c r="K18564" s="435">
        <v>55726</v>
      </c>
      <c r="L18564">
        <v>7</v>
      </c>
    </row>
    <row r="18565" spans="11:12">
      <c r="K18565" s="435">
        <v>55731</v>
      </c>
      <c r="L18565">
        <v>7</v>
      </c>
    </row>
    <row r="18566" spans="11:12">
      <c r="K18566" s="435">
        <v>55732</v>
      </c>
      <c r="L18566">
        <v>7</v>
      </c>
    </row>
    <row r="18567" spans="11:12">
      <c r="K18567" s="435">
        <v>55733</v>
      </c>
      <c r="L18567">
        <v>7</v>
      </c>
    </row>
    <row r="18568" spans="11:12">
      <c r="K18568" s="435">
        <v>55734</v>
      </c>
      <c r="L18568">
        <v>7</v>
      </c>
    </row>
    <row r="18569" spans="11:12">
      <c r="K18569" s="435">
        <v>55735</v>
      </c>
      <c r="L18569">
        <v>7</v>
      </c>
    </row>
    <row r="18570" spans="11:12">
      <c r="K18570" s="435">
        <v>55736</v>
      </c>
      <c r="L18570">
        <v>7</v>
      </c>
    </row>
    <row r="18571" spans="11:12">
      <c r="K18571" s="435">
        <v>55738</v>
      </c>
      <c r="L18571">
        <v>7</v>
      </c>
    </row>
    <row r="18572" spans="11:12">
      <c r="K18572" s="435">
        <v>55741</v>
      </c>
      <c r="L18572">
        <v>7</v>
      </c>
    </row>
    <row r="18573" spans="11:12">
      <c r="K18573" s="435">
        <v>55742</v>
      </c>
      <c r="L18573">
        <v>7</v>
      </c>
    </row>
    <row r="18574" spans="11:12">
      <c r="K18574" s="435">
        <v>55744</v>
      </c>
      <c r="L18574">
        <v>7</v>
      </c>
    </row>
    <row r="18575" spans="11:12">
      <c r="K18575" s="435">
        <v>55746</v>
      </c>
      <c r="L18575">
        <v>7</v>
      </c>
    </row>
    <row r="18576" spans="11:12">
      <c r="K18576" s="435">
        <v>55748</v>
      </c>
      <c r="L18576">
        <v>7</v>
      </c>
    </row>
    <row r="18577" spans="11:12">
      <c r="K18577" s="435">
        <v>55749</v>
      </c>
      <c r="L18577">
        <v>7</v>
      </c>
    </row>
    <row r="18578" spans="11:12">
      <c r="K18578" s="435">
        <v>55750</v>
      </c>
      <c r="L18578">
        <v>7</v>
      </c>
    </row>
    <row r="18579" spans="11:12">
      <c r="K18579" s="435">
        <v>55751</v>
      </c>
      <c r="L18579">
        <v>7</v>
      </c>
    </row>
    <row r="18580" spans="11:12">
      <c r="K18580" s="435">
        <v>55752</v>
      </c>
      <c r="L18580">
        <v>7</v>
      </c>
    </row>
    <row r="18581" spans="11:12">
      <c r="K18581" s="435">
        <v>55753</v>
      </c>
      <c r="L18581">
        <v>7</v>
      </c>
    </row>
    <row r="18582" spans="11:12">
      <c r="K18582" s="435">
        <v>55756</v>
      </c>
      <c r="L18582">
        <v>7</v>
      </c>
    </row>
    <row r="18583" spans="11:12">
      <c r="K18583" s="435">
        <v>55757</v>
      </c>
      <c r="L18583">
        <v>7</v>
      </c>
    </row>
    <row r="18584" spans="11:12">
      <c r="K18584" s="435">
        <v>55758</v>
      </c>
      <c r="L18584">
        <v>7</v>
      </c>
    </row>
    <row r="18585" spans="11:12">
      <c r="K18585" s="435">
        <v>55760</v>
      </c>
      <c r="L18585">
        <v>7</v>
      </c>
    </row>
    <row r="18586" spans="11:12">
      <c r="K18586" s="435">
        <v>55763</v>
      </c>
      <c r="L18586">
        <v>7</v>
      </c>
    </row>
    <row r="18587" spans="11:12">
      <c r="K18587" s="435">
        <v>55764</v>
      </c>
      <c r="L18587">
        <v>7</v>
      </c>
    </row>
    <row r="18588" spans="11:12">
      <c r="K18588" s="435">
        <v>55765</v>
      </c>
      <c r="L18588">
        <v>7</v>
      </c>
    </row>
    <row r="18589" spans="11:12">
      <c r="K18589" s="435">
        <v>55766</v>
      </c>
      <c r="L18589">
        <v>7</v>
      </c>
    </row>
    <row r="18590" spans="11:12">
      <c r="K18590" s="435">
        <v>55767</v>
      </c>
      <c r="L18590">
        <v>7</v>
      </c>
    </row>
    <row r="18591" spans="11:12">
      <c r="K18591" s="435">
        <v>55768</v>
      </c>
      <c r="L18591">
        <v>7</v>
      </c>
    </row>
    <row r="18592" spans="11:12">
      <c r="K18592" s="435">
        <v>55769</v>
      </c>
      <c r="L18592">
        <v>7</v>
      </c>
    </row>
    <row r="18593" spans="11:12">
      <c r="K18593" s="435">
        <v>55771</v>
      </c>
      <c r="L18593">
        <v>7</v>
      </c>
    </row>
    <row r="18594" spans="11:12">
      <c r="K18594" s="435">
        <v>55772</v>
      </c>
      <c r="L18594">
        <v>7</v>
      </c>
    </row>
    <row r="18595" spans="11:12">
      <c r="K18595" s="435">
        <v>55775</v>
      </c>
      <c r="L18595">
        <v>7</v>
      </c>
    </row>
    <row r="18596" spans="11:12">
      <c r="K18596" s="435">
        <v>55779</v>
      </c>
      <c r="L18596">
        <v>7</v>
      </c>
    </row>
    <row r="18597" spans="11:12">
      <c r="K18597" s="435">
        <v>55780</v>
      </c>
      <c r="L18597">
        <v>7</v>
      </c>
    </row>
    <row r="18598" spans="11:12">
      <c r="K18598" s="435">
        <v>55781</v>
      </c>
      <c r="L18598">
        <v>7</v>
      </c>
    </row>
    <row r="18599" spans="11:12">
      <c r="K18599" s="435">
        <v>55782</v>
      </c>
      <c r="L18599">
        <v>7</v>
      </c>
    </row>
    <row r="18600" spans="11:12">
      <c r="K18600" s="435">
        <v>55783</v>
      </c>
      <c r="L18600">
        <v>7</v>
      </c>
    </row>
    <row r="18601" spans="11:12">
      <c r="K18601" s="435">
        <v>55784</v>
      </c>
      <c r="L18601">
        <v>7</v>
      </c>
    </row>
    <row r="18602" spans="11:12">
      <c r="K18602" s="435">
        <v>55785</v>
      </c>
      <c r="L18602">
        <v>7</v>
      </c>
    </row>
    <row r="18603" spans="11:12">
      <c r="K18603" s="435">
        <v>55786</v>
      </c>
      <c r="L18603">
        <v>7</v>
      </c>
    </row>
    <row r="18604" spans="11:12">
      <c r="K18604" s="435">
        <v>55787</v>
      </c>
      <c r="L18604">
        <v>7</v>
      </c>
    </row>
    <row r="18605" spans="11:12">
      <c r="K18605" s="435">
        <v>55790</v>
      </c>
      <c r="L18605">
        <v>7</v>
      </c>
    </row>
    <row r="18606" spans="11:12">
      <c r="K18606" s="435">
        <v>55792</v>
      </c>
      <c r="L18606">
        <v>7</v>
      </c>
    </row>
    <row r="18607" spans="11:12">
      <c r="K18607" s="435">
        <v>55793</v>
      </c>
      <c r="L18607">
        <v>7</v>
      </c>
    </row>
    <row r="18608" spans="11:12">
      <c r="K18608" s="435">
        <v>55795</v>
      </c>
      <c r="L18608">
        <v>7</v>
      </c>
    </row>
    <row r="18609" spans="11:12">
      <c r="K18609" s="435">
        <v>55797</v>
      </c>
      <c r="L18609">
        <v>7</v>
      </c>
    </row>
    <row r="18610" spans="11:12">
      <c r="K18610" s="435">
        <v>55798</v>
      </c>
      <c r="L18610">
        <v>7</v>
      </c>
    </row>
    <row r="18611" spans="11:12">
      <c r="K18611" s="435">
        <v>55802</v>
      </c>
      <c r="L18611">
        <v>7</v>
      </c>
    </row>
    <row r="18612" spans="11:12">
      <c r="K18612" s="435">
        <v>55803</v>
      </c>
      <c r="L18612">
        <v>7</v>
      </c>
    </row>
    <row r="18613" spans="11:12">
      <c r="K18613" s="435">
        <v>55804</v>
      </c>
      <c r="L18613">
        <v>7</v>
      </c>
    </row>
    <row r="18614" spans="11:12">
      <c r="K18614" s="435">
        <v>55805</v>
      </c>
      <c r="L18614">
        <v>7</v>
      </c>
    </row>
    <row r="18615" spans="11:12">
      <c r="K18615" s="435">
        <v>55806</v>
      </c>
      <c r="L18615">
        <v>7</v>
      </c>
    </row>
    <row r="18616" spans="11:12">
      <c r="K18616" s="435">
        <v>55807</v>
      </c>
      <c r="L18616">
        <v>7</v>
      </c>
    </row>
    <row r="18617" spans="11:12">
      <c r="K18617" s="435">
        <v>55808</v>
      </c>
      <c r="L18617">
        <v>7</v>
      </c>
    </row>
    <row r="18618" spans="11:12">
      <c r="K18618" s="435">
        <v>55810</v>
      </c>
      <c r="L18618">
        <v>7</v>
      </c>
    </row>
    <row r="18619" spans="11:12">
      <c r="K18619" s="435">
        <v>55811</v>
      </c>
      <c r="L18619">
        <v>7</v>
      </c>
    </row>
    <row r="18620" spans="11:12">
      <c r="K18620" s="435">
        <v>55812</v>
      </c>
      <c r="L18620">
        <v>7</v>
      </c>
    </row>
    <row r="18621" spans="11:12">
      <c r="K18621" s="435">
        <v>55814</v>
      </c>
      <c r="L18621">
        <v>7</v>
      </c>
    </row>
    <row r="18622" spans="11:12">
      <c r="K18622" s="435">
        <v>55901</v>
      </c>
      <c r="L18622" t="s">
        <v>219</v>
      </c>
    </row>
    <row r="18623" spans="11:12">
      <c r="K18623" s="435">
        <v>55902</v>
      </c>
      <c r="L18623" t="s">
        <v>219</v>
      </c>
    </row>
    <row r="18624" spans="11:12">
      <c r="K18624" s="435">
        <v>55904</v>
      </c>
      <c r="L18624" t="s">
        <v>219</v>
      </c>
    </row>
    <row r="18625" spans="11:12">
      <c r="K18625" s="435">
        <v>55905</v>
      </c>
      <c r="L18625" t="s">
        <v>219</v>
      </c>
    </row>
    <row r="18626" spans="11:12">
      <c r="K18626" s="435">
        <v>55906</v>
      </c>
      <c r="L18626" t="s">
        <v>219</v>
      </c>
    </row>
    <row r="18627" spans="11:12">
      <c r="K18627" s="435">
        <v>55909</v>
      </c>
      <c r="L18627" t="s">
        <v>219</v>
      </c>
    </row>
    <row r="18628" spans="11:12">
      <c r="K18628" s="435">
        <v>55910</v>
      </c>
      <c r="L18628" t="s">
        <v>219</v>
      </c>
    </row>
    <row r="18629" spans="11:12">
      <c r="K18629" s="435">
        <v>55912</v>
      </c>
      <c r="L18629" t="s">
        <v>219</v>
      </c>
    </row>
    <row r="18630" spans="11:12">
      <c r="K18630" s="435">
        <v>55917</v>
      </c>
      <c r="L18630" t="s">
        <v>219</v>
      </c>
    </row>
    <row r="18631" spans="11:12">
      <c r="K18631" s="435">
        <v>55918</v>
      </c>
      <c r="L18631" t="s">
        <v>219</v>
      </c>
    </row>
    <row r="18632" spans="11:12">
      <c r="K18632" s="435">
        <v>55919</v>
      </c>
      <c r="L18632" t="s">
        <v>219</v>
      </c>
    </row>
    <row r="18633" spans="11:12">
      <c r="K18633" s="435">
        <v>55920</v>
      </c>
      <c r="L18633" t="s">
        <v>219</v>
      </c>
    </row>
    <row r="18634" spans="11:12">
      <c r="K18634" s="435">
        <v>55921</v>
      </c>
      <c r="L18634" t="s">
        <v>219</v>
      </c>
    </row>
    <row r="18635" spans="11:12">
      <c r="K18635" s="435">
        <v>55922</v>
      </c>
      <c r="L18635" t="s">
        <v>219</v>
      </c>
    </row>
    <row r="18636" spans="11:12">
      <c r="K18636" s="435">
        <v>55923</v>
      </c>
      <c r="L18636" t="s">
        <v>219</v>
      </c>
    </row>
    <row r="18637" spans="11:12">
      <c r="K18637" s="435">
        <v>55924</v>
      </c>
      <c r="L18637" t="s">
        <v>219</v>
      </c>
    </row>
    <row r="18638" spans="11:12">
      <c r="K18638" s="435">
        <v>55925</v>
      </c>
      <c r="L18638" t="s">
        <v>219</v>
      </c>
    </row>
    <row r="18639" spans="11:12">
      <c r="K18639" s="435">
        <v>55926</v>
      </c>
      <c r="L18639" t="s">
        <v>219</v>
      </c>
    </row>
    <row r="18640" spans="11:12">
      <c r="K18640" s="435">
        <v>55927</v>
      </c>
      <c r="L18640" t="s">
        <v>219</v>
      </c>
    </row>
    <row r="18641" spans="11:12">
      <c r="K18641" s="435">
        <v>55929</v>
      </c>
      <c r="L18641" t="s">
        <v>219</v>
      </c>
    </row>
    <row r="18642" spans="11:12">
      <c r="K18642" s="435">
        <v>55931</v>
      </c>
      <c r="L18642" t="s">
        <v>219</v>
      </c>
    </row>
    <row r="18643" spans="11:12">
      <c r="K18643" s="435">
        <v>55932</v>
      </c>
      <c r="L18643" t="s">
        <v>219</v>
      </c>
    </row>
    <row r="18644" spans="11:12">
      <c r="K18644" s="435">
        <v>55933</v>
      </c>
      <c r="L18644" t="s">
        <v>219</v>
      </c>
    </row>
    <row r="18645" spans="11:12">
      <c r="K18645" s="435">
        <v>55934</v>
      </c>
      <c r="L18645" t="s">
        <v>219</v>
      </c>
    </row>
    <row r="18646" spans="11:12">
      <c r="K18646" s="435">
        <v>55935</v>
      </c>
      <c r="L18646" t="s">
        <v>219</v>
      </c>
    </row>
    <row r="18647" spans="11:12">
      <c r="K18647" s="435">
        <v>55936</v>
      </c>
      <c r="L18647" t="s">
        <v>219</v>
      </c>
    </row>
    <row r="18648" spans="11:12">
      <c r="K18648" s="435">
        <v>55939</v>
      </c>
      <c r="L18648" t="s">
        <v>219</v>
      </c>
    </row>
    <row r="18649" spans="11:12">
      <c r="K18649" s="435">
        <v>55940</v>
      </c>
      <c r="L18649" t="s">
        <v>219</v>
      </c>
    </row>
    <row r="18650" spans="11:12">
      <c r="K18650" s="435">
        <v>55941</v>
      </c>
      <c r="L18650" t="s">
        <v>219</v>
      </c>
    </row>
    <row r="18651" spans="11:12">
      <c r="K18651" s="435">
        <v>55943</v>
      </c>
      <c r="L18651" t="s">
        <v>219</v>
      </c>
    </row>
    <row r="18652" spans="11:12">
      <c r="K18652" s="435">
        <v>55944</v>
      </c>
      <c r="L18652" t="s">
        <v>219</v>
      </c>
    </row>
    <row r="18653" spans="11:12">
      <c r="K18653" s="435">
        <v>55945</v>
      </c>
      <c r="L18653" t="s">
        <v>219</v>
      </c>
    </row>
    <row r="18654" spans="11:12">
      <c r="K18654" s="435">
        <v>55946</v>
      </c>
      <c r="L18654" t="s">
        <v>219</v>
      </c>
    </row>
    <row r="18655" spans="11:12">
      <c r="K18655" s="435">
        <v>55947</v>
      </c>
      <c r="L18655" t="s">
        <v>219</v>
      </c>
    </row>
    <row r="18656" spans="11:12">
      <c r="K18656" s="435">
        <v>55949</v>
      </c>
      <c r="L18656" t="s">
        <v>219</v>
      </c>
    </row>
    <row r="18657" spans="11:12">
      <c r="K18657" s="435">
        <v>55950</v>
      </c>
      <c r="L18657" t="s">
        <v>219</v>
      </c>
    </row>
    <row r="18658" spans="11:12">
      <c r="K18658" s="435">
        <v>55951</v>
      </c>
      <c r="L18658" t="s">
        <v>219</v>
      </c>
    </row>
    <row r="18659" spans="11:12">
      <c r="K18659" s="435">
        <v>55952</v>
      </c>
      <c r="L18659" t="s">
        <v>219</v>
      </c>
    </row>
    <row r="18660" spans="11:12">
      <c r="K18660" s="435">
        <v>55953</v>
      </c>
      <c r="L18660" t="s">
        <v>219</v>
      </c>
    </row>
    <row r="18661" spans="11:12">
      <c r="K18661" s="435">
        <v>55954</v>
      </c>
      <c r="L18661" t="s">
        <v>219</v>
      </c>
    </row>
    <row r="18662" spans="11:12">
      <c r="K18662" s="435">
        <v>55955</v>
      </c>
      <c r="L18662" t="s">
        <v>219</v>
      </c>
    </row>
    <row r="18663" spans="11:12">
      <c r="K18663" s="435">
        <v>55956</v>
      </c>
      <c r="L18663" t="s">
        <v>219</v>
      </c>
    </row>
    <row r="18664" spans="11:12">
      <c r="K18664" s="435">
        <v>55957</v>
      </c>
      <c r="L18664" t="s">
        <v>219</v>
      </c>
    </row>
    <row r="18665" spans="11:12">
      <c r="K18665" s="435">
        <v>55959</v>
      </c>
      <c r="L18665" t="s">
        <v>219</v>
      </c>
    </row>
    <row r="18666" spans="11:12">
      <c r="K18666" s="435">
        <v>55960</v>
      </c>
      <c r="L18666" t="s">
        <v>219</v>
      </c>
    </row>
    <row r="18667" spans="11:12">
      <c r="K18667" s="435">
        <v>55961</v>
      </c>
      <c r="L18667" t="s">
        <v>219</v>
      </c>
    </row>
    <row r="18668" spans="11:12">
      <c r="K18668" s="435">
        <v>55962</v>
      </c>
      <c r="L18668" t="s">
        <v>219</v>
      </c>
    </row>
    <row r="18669" spans="11:12">
      <c r="K18669" s="435">
        <v>55963</v>
      </c>
      <c r="L18669" t="s">
        <v>219</v>
      </c>
    </row>
    <row r="18670" spans="11:12">
      <c r="K18670" s="435">
        <v>55964</v>
      </c>
      <c r="L18670" t="s">
        <v>219</v>
      </c>
    </row>
    <row r="18671" spans="11:12">
      <c r="K18671" s="435">
        <v>55965</v>
      </c>
      <c r="L18671" t="s">
        <v>219</v>
      </c>
    </row>
    <row r="18672" spans="11:12">
      <c r="K18672" s="435">
        <v>55967</v>
      </c>
      <c r="L18672" t="s">
        <v>219</v>
      </c>
    </row>
    <row r="18673" spans="11:12">
      <c r="K18673" s="435">
        <v>55968</v>
      </c>
      <c r="L18673" t="s">
        <v>219</v>
      </c>
    </row>
    <row r="18674" spans="11:12">
      <c r="K18674" s="435">
        <v>55969</v>
      </c>
      <c r="L18674" t="s">
        <v>219</v>
      </c>
    </row>
    <row r="18675" spans="11:12">
      <c r="K18675" s="435">
        <v>55970</v>
      </c>
      <c r="L18675" t="s">
        <v>219</v>
      </c>
    </row>
    <row r="18676" spans="11:12">
      <c r="K18676" s="435">
        <v>55971</v>
      </c>
      <c r="L18676" t="s">
        <v>219</v>
      </c>
    </row>
    <row r="18677" spans="11:12">
      <c r="K18677" s="435">
        <v>55972</v>
      </c>
      <c r="L18677" t="s">
        <v>219</v>
      </c>
    </row>
    <row r="18678" spans="11:12">
      <c r="K18678" s="435">
        <v>55973</v>
      </c>
      <c r="L18678" t="s">
        <v>219</v>
      </c>
    </row>
    <row r="18679" spans="11:12">
      <c r="K18679" s="435">
        <v>55974</v>
      </c>
      <c r="L18679" t="s">
        <v>219</v>
      </c>
    </row>
    <row r="18680" spans="11:12">
      <c r="K18680" s="435">
        <v>55975</v>
      </c>
      <c r="L18680" t="s">
        <v>219</v>
      </c>
    </row>
    <row r="18681" spans="11:12">
      <c r="K18681" s="435">
        <v>55976</v>
      </c>
      <c r="L18681" t="s">
        <v>219</v>
      </c>
    </row>
    <row r="18682" spans="11:12">
      <c r="K18682" s="435">
        <v>55977</v>
      </c>
      <c r="L18682" t="s">
        <v>219</v>
      </c>
    </row>
    <row r="18683" spans="11:12">
      <c r="K18683" s="435">
        <v>55979</v>
      </c>
      <c r="L18683" t="s">
        <v>219</v>
      </c>
    </row>
    <row r="18684" spans="11:12">
      <c r="K18684" s="435">
        <v>55981</v>
      </c>
      <c r="L18684" t="s">
        <v>219</v>
      </c>
    </row>
    <row r="18685" spans="11:12">
      <c r="K18685" s="435">
        <v>55982</v>
      </c>
      <c r="L18685" t="s">
        <v>219</v>
      </c>
    </row>
    <row r="18686" spans="11:12">
      <c r="K18686" s="435">
        <v>55983</v>
      </c>
      <c r="L18686" t="s">
        <v>219</v>
      </c>
    </row>
    <row r="18687" spans="11:12">
      <c r="K18687" s="435">
        <v>55985</v>
      </c>
      <c r="L18687" t="s">
        <v>219</v>
      </c>
    </row>
    <row r="18688" spans="11:12">
      <c r="K18688" s="435">
        <v>55987</v>
      </c>
      <c r="L18688" t="s">
        <v>219</v>
      </c>
    </row>
    <row r="18689" spans="11:12">
      <c r="K18689" s="435">
        <v>55990</v>
      </c>
      <c r="L18689" t="s">
        <v>219</v>
      </c>
    </row>
    <row r="18690" spans="11:12">
      <c r="K18690" s="435">
        <v>55991</v>
      </c>
      <c r="L18690" t="s">
        <v>219</v>
      </c>
    </row>
    <row r="18691" spans="11:12">
      <c r="K18691" s="435">
        <v>55992</v>
      </c>
      <c r="L18691" t="s">
        <v>219</v>
      </c>
    </row>
    <row r="18692" spans="11:12">
      <c r="K18692" s="435">
        <v>56001</v>
      </c>
      <c r="L18692" t="s">
        <v>219</v>
      </c>
    </row>
    <row r="18693" spans="11:12">
      <c r="K18693" s="435">
        <v>56003</v>
      </c>
      <c r="L18693" t="s">
        <v>219</v>
      </c>
    </row>
    <row r="18694" spans="11:12">
      <c r="K18694" s="435">
        <v>56007</v>
      </c>
      <c r="L18694" t="s">
        <v>219</v>
      </c>
    </row>
    <row r="18695" spans="11:12">
      <c r="K18695" s="435">
        <v>56009</v>
      </c>
      <c r="L18695" t="s">
        <v>219</v>
      </c>
    </row>
    <row r="18696" spans="11:12">
      <c r="K18696" s="435">
        <v>56010</v>
      </c>
      <c r="L18696" t="s">
        <v>219</v>
      </c>
    </row>
    <row r="18697" spans="11:12">
      <c r="K18697" s="435">
        <v>56011</v>
      </c>
      <c r="L18697" t="s">
        <v>219</v>
      </c>
    </row>
    <row r="18698" spans="11:12">
      <c r="K18698" s="435">
        <v>56013</v>
      </c>
      <c r="L18698" t="s">
        <v>219</v>
      </c>
    </row>
    <row r="18699" spans="11:12">
      <c r="K18699" s="435">
        <v>56014</v>
      </c>
      <c r="L18699" t="s">
        <v>219</v>
      </c>
    </row>
    <row r="18700" spans="11:12">
      <c r="K18700" s="435">
        <v>56016</v>
      </c>
      <c r="L18700" t="s">
        <v>219</v>
      </c>
    </row>
    <row r="18701" spans="11:12">
      <c r="K18701" s="435">
        <v>56017</v>
      </c>
      <c r="L18701" t="s">
        <v>219</v>
      </c>
    </row>
    <row r="18702" spans="11:12">
      <c r="K18702" s="435">
        <v>56019</v>
      </c>
      <c r="L18702" t="s">
        <v>219</v>
      </c>
    </row>
    <row r="18703" spans="11:12">
      <c r="K18703" s="435">
        <v>56020</v>
      </c>
      <c r="L18703" t="s">
        <v>219</v>
      </c>
    </row>
    <row r="18704" spans="11:12">
      <c r="K18704" s="435">
        <v>56021</v>
      </c>
      <c r="L18704" t="s">
        <v>219</v>
      </c>
    </row>
    <row r="18705" spans="11:12">
      <c r="K18705" s="435">
        <v>56022</v>
      </c>
      <c r="L18705" t="s">
        <v>219</v>
      </c>
    </row>
    <row r="18706" spans="11:12">
      <c r="K18706" s="435">
        <v>56023</v>
      </c>
      <c r="L18706" t="s">
        <v>219</v>
      </c>
    </row>
    <row r="18707" spans="11:12">
      <c r="K18707" s="435">
        <v>56024</v>
      </c>
      <c r="L18707" t="s">
        <v>219</v>
      </c>
    </row>
    <row r="18708" spans="11:12">
      <c r="K18708" s="435">
        <v>56025</v>
      </c>
      <c r="L18708" t="s">
        <v>219</v>
      </c>
    </row>
    <row r="18709" spans="11:12">
      <c r="K18709" s="435">
        <v>56026</v>
      </c>
      <c r="L18709" t="s">
        <v>219</v>
      </c>
    </row>
    <row r="18710" spans="11:12">
      <c r="K18710" s="435">
        <v>56027</v>
      </c>
      <c r="L18710" t="s">
        <v>219</v>
      </c>
    </row>
    <row r="18711" spans="11:12">
      <c r="K18711" s="435">
        <v>56028</v>
      </c>
      <c r="L18711" t="s">
        <v>219</v>
      </c>
    </row>
    <row r="18712" spans="11:12">
      <c r="K18712" s="435">
        <v>56029</v>
      </c>
      <c r="L18712" t="s">
        <v>219</v>
      </c>
    </row>
    <row r="18713" spans="11:12">
      <c r="K18713" s="435">
        <v>56031</v>
      </c>
      <c r="L18713" t="s">
        <v>219</v>
      </c>
    </row>
    <row r="18714" spans="11:12">
      <c r="K18714" s="435">
        <v>56032</v>
      </c>
      <c r="L18714" t="s">
        <v>219</v>
      </c>
    </row>
    <row r="18715" spans="11:12">
      <c r="K18715" s="435">
        <v>56033</v>
      </c>
      <c r="L18715" t="s">
        <v>219</v>
      </c>
    </row>
    <row r="18716" spans="11:12">
      <c r="K18716" s="435">
        <v>56034</v>
      </c>
      <c r="L18716" t="s">
        <v>219</v>
      </c>
    </row>
    <row r="18717" spans="11:12">
      <c r="K18717" s="435">
        <v>56035</v>
      </c>
      <c r="L18717" t="s">
        <v>219</v>
      </c>
    </row>
    <row r="18718" spans="11:12">
      <c r="K18718" s="435">
        <v>56036</v>
      </c>
      <c r="L18718" t="s">
        <v>219</v>
      </c>
    </row>
    <row r="18719" spans="11:12">
      <c r="K18719" s="435">
        <v>56037</v>
      </c>
      <c r="L18719" t="s">
        <v>219</v>
      </c>
    </row>
    <row r="18720" spans="11:12">
      <c r="K18720" s="435">
        <v>56039</v>
      </c>
      <c r="L18720" t="s">
        <v>219</v>
      </c>
    </row>
    <row r="18721" spans="11:12">
      <c r="K18721" s="435">
        <v>56041</v>
      </c>
      <c r="L18721" t="s">
        <v>219</v>
      </c>
    </row>
    <row r="18722" spans="11:12">
      <c r="K18722" s="435">
        <v>56042</v>
      </c>
      <c r="L18722" t="s">
        <v>219</v>
      </c>
    </row>
    <row r="18723" spans="11:12">
      <c r="K18723" s="435">
        <v>56043</v>
      </c>
      <c r="L18723" t="s">
        <v>219</v>
      </c>
    </row>
    <row r="18724" spans="11:12">
      <c r="K18724" s="435">
        <v>56044</v>
      </c>
      <c r="L18724" t="s">
        <v>219</v>
      </c>
    </row>
    <row r="18725" spans="11:12">
      <c r="K18725" s="435">
        <v>56045</v>
      </c>
      <c r="L18725" t="s">
        <v>219</v>
      </c>
    </row>
    <row r="18726" spans="11:12">
      <c r="K18726" s="435">
        <v>56046</v>
      </c>
      <c r="L18726" t="s">
        <v>219</v>
      </c>
    </row>
    <row r="18727" spans="11:12">
      <c r="K18727" s="435">
        <v>56047</v>
      </c>
      <c r="L18727" t="s">
        <v>219</v>
      </c>
    </row>
    <row r="18728" spans="11:12">
      <c r="K18728" s="435">
        <v>56048</v>
      </c>
      <c r="L18728" t="s">
        <v>219</v>
      </c>
    </row>
    <row r="18729" spans="11:12">
      <c r="K18729" s="435">
        <v>56050</v>
      </c>
      <c r="L18729" t="s">
        <v>219</v>
      </c>
    </row>
    <row r="18730" spans="11:12">
      <c r="K18730" s="435">
        <v>56051</v>
      </c>
      <c r="L18730" t="s">
        <v>219</v>
      </c>
    </row>
    <row r="18731" spans="11:12">
      <c r="K18731" s="435">
        <v>56052</v>
      </c>
      <c r="L18731" t="s">
        <v>219</v>
      </c>
    </row>
    <row r="18732" spans="11:12">
      <c r="K18732" s="435">
        <v>56054</v>
      </c>
      <c r="L18732" t="s">
        <v>219</v>
      </c>
    </row>
    <row r="18733" spans="11:12">
      <c r="K18733" s="435">
        <v>56055</v>
      </c>
      <c r="L18733" t="s">
        <v>219</v>
      </c>
    </row>
    <row r="18734" spans="11:12">
      <c r="K18734" s="435">
        <v>56056</v>
      </c>
      <c r="L18734" t="s">
        <v>219</v>
      </c>
    </row>
    <row r="18735" spans="11:12">
      <c r="K18735" s="435">
        <v>56057</v>
      </c>
      <c r="L18735" t="s">
        <v>219</v>
      </c>
    </row>
    <row r="18736" spans="11:12">
      <c r="K18736" s="435">
        <v>56058</v>
      </c>
      <c r="L18736" t="s">
        <v>219</v>
      </c>
    </row>
    <row r="18737" spans="11:12">
      <c r="K18737" s="435">
        <v>56060</v>
      </c>
      <c r="L18737" t="s">
        <v>219</v>
      </c>
    </row>
    <row r="18738" spans="11:12">
      <c r="K18738" s="435">
        <v>56062</v>
      </c>
      <c r="L18738" t="s">
        <v>219</v>
      </c>
    </row>
    <row r="18739" spans="11:12">
      <c r="K18739" s="435">
        <v>56063</v>
      </c>
      <c r="L18739" t="s">
        <v>219</v>
      </c>
    </row>
    <row r="18740" spans="11:12">
      <c r="K18740" s="435">
        <v>56065</v>
      </c>
      <c r="L18740" t="s">
        <v>219</v>
      </c>
    </row>
    <row r="18741" spans="11:12">
      <c r="K18741" s="435">
        <v>56068</v>
      </c>
      <c r="L18741" t="s">
        <v>219</v>
      </c>
    </row>
    <row r="18742" spans="11:12">
      <c r="K18742" s="435">
        <v>56069</v>
      </c>
      <c r="L18742" t="s">
        <v>219</v>
      </c>
    </row>
    <row r="18743" spans="11:12">
      <c r="K18743" s="435">
        <v>56071</v>
      </c>
      <c r="L18743" t="s">
        <v>219</v>
      </c>
    </row>
    <row r="18744" spans="11:12">
      <c r="K18744" s="435">
        <v>56072</v>
      </c>
      <c r="L18744" t="s">
        <v>219</v>
      </c>
    </row>
    <row r="18745" spans="11:12">
      <c r="K18745" s="435">
        <v>56073</v>
      </c>
      <c r="L18745" t="s">
        <v>219</v>
      </c>
    </row>
    <row r="18746" spans="11:12">
      <c r="K18746" s="435">
        <v>56074</v>
      </c>
      <c r="L18746" t="s">
        <v>219</v>
      </c>
    </row>
    <row r="18747" spans="11:12">
      <c r="K18747" s="435">
        <v>56075</v>
      </c>
      <c r="L18747" t="s">
        <v>219</v>
      </c>
    </row>
    <row r="18748" spans="11:12">
      <c r="K18748" s="435">
        <v>56078</v>
      </c>
      <c r="L18748" t="s">
        <v>219</v>
      </c>
    </row>
    <row r="18749" spans="11:12">
      <c r="K18749" s="435">
        <v>56080</v>
      </c>
      <c r="L18749" t="s">
        <v>219</v>
      </c>
    </row>
    <row r="18750" spans="11:12">
      <c r="K18750" s="435">
        <v>56081</v>
      </c>
      <c r="L18750" t="s">
        <v>219</v>
      </c>
    </row>
    <row r="18751" spans="11:12">
      <c r="K18751" s="435">
        <v>56082</v>
      </c>
      <c r="L18751" t="s">
        <v>219</v>
      </c>
    </row>
    <row r="18752" spans="11:12">
      <c r="K18752" s="435">
        <v>56083</v>
      </c>
      <c r="L18752" t="s">
        <v>219</v>
      </c>
    </row>
    <row r="18753" spans="11:12">
      <c r="K18753" s="435">
        <v>56085</v>
      </c>
      <c r="L18753" t="s">
        <v>219</v>
      </c>
    </row>
    <row r="18754" spans="11:12">
      <c r="K18754" s="435">
        <v>56087</v>
      </c>
      <c r="L18754" t="s">
        <v>219</v>
      </c>
    </row>
    <row r="18755" spans="11:12">
      <c r="K18755" s="435">
        <v>56088</v>
      </c>
      <c r="L18755" t="s">
        <v>219</v>
      </c>
    </row>
    <row r="18756" spans="11:12">
      <c r="K18756" s="435">
        <v>56089</v>
      </c>
      <c r="L18756" t="s">
        <v>219</v>
      </c>
    </row>
    <row r="18757" spans="11:12">
      <c r="K18757" s="435">
        <v>56090</v>
      </c>
      <c r="L18757" t="s">
        <v>219</v>
      </c>
    </row>
    <row r="18758" spans="11:12">
      <c r="K18758" s="435">
        <v>56091</v>
      </c>
      <c r="L18758" t="s">
        <v>219</v>
      </c>
    </row>
    <row r="18759" spans="11:12">
      <c r="K18759" s="435">
        <v>56093</v>
      </c>
      <c r="L18759" t="s">
        <v>219</v>
      </c>
    </row>
    <row r="18760" spans="11:12">
      <c r="K18760" s="435">
        <v>56096</v>
      </c>
      <c r="L18760" t="s">
        <v>219</v>
      </c>
    </row>
    <row r="18761" spans="11:12">
      <c r="K18761" s="435">
        <v>56097</v>
      </c>
      <c r="L18761" t="s">
        <v>219</v>
      </c>
    </row>
    <row r="18762" spans="11:12">
      <c r="K18762" s="435">
        <v>56098</v>
      </c>
      <c r="L18762" t="s">
        <v>219</v>
      </c>
    </row>
    <row r="18763" spans="11:12">
      <c r="K18763" s="435">
        <v>56101</v>
      </c>
      <c r="L18763" t="s">
        <v>219</v>
      </c>
    </row>
    <row r="18764" spans="11:12">
      <c r="K18764" s="435">
        <v>56110</v>
      </c>
      <c r="L18764" t="s">
        <v>219</v>
      </c>
    </row>
    <row r="18765" spans="11:12">
      <c r="K18765" s="435">
        <v>56111</v>
      </c>
      <c r="L18765" t="s">
        <v>219</v>
      </c>
    </row>
    <row r="18766" spans="11:12">
      <c r="K18766" s="435">
        <v>56113</v>
      </c>
      <c r="L18766" t="s">
        <v>219</v>
      </c>
    </row>
    <row r="18767" spans="11:12">
      <c r="K18767" s="435">
        <v>56114</v>
      </c>
      <c r="L18767" t="s">
        <v>219</v>
      </c>
    </row>
    <row r="18768" spans="11:12">
      <c r="K18768" s="435">
        <v>56115</v>
      </c>
      <c r="L18768" t="s">
        <v>219</v>
      </c>
    </row>
    <row r="18769" spans="11:12">
      <c r="K18769" s="435">
        <v>56116</v>
      </c>
      <c r="L18769" t="s">
        <v>219</v>
      </c>
    </row>
    <row r="18770" spans="11:12">
      <c r="K18770" s="435">
        <v>56117</v>
      </c>
      <c r="L18770" t="s">
        <v>219</v>
      </c>
    </row>
    <row r="18771" spans="11:12">
      <c r="K18771" s="435">
        <v>56118</v>
      </c>
      <c r="L18771" t="s">
        <v>219</v>
      </c>
    </row>
    <row r="18772" spans="11:12">
      <c r="K18772" s="435">
        <v>56119</v>
      </c>
      <c r="L18772" t="s">
        <v>219</v>
      </c>
    </row>
    <row r="18773" spans="11:12">
      <c r="K18773" s="435">
        <v>56120</v>
      </c>
      <c r="L18773" t="s">
        <v>219</v>
      </c>
    </row>
    <row r="18774" spans="11:12">
      <c r="K18774" s="435">
        <v>56121</v>
      </c>
      <c r="L18774" t="s">
        <v>219</v>
      </c>
    </row>
    <row r="18775" spans="11:12">
      <c r="K18775" s="435">
        <v>56122</v>
      </c>
      <c r="L18775" t="s">
        <v>219</v>
      </c>
    </row>
    <row r="18776" spans="11:12">
      <c r="K18776" s="435">
        <v>56123</v>
      </c>
      <c r="L18776" t="s">
        <v>219</v>
      </c>
    </row>
    <row r="18777" spans="11:12">
      <c r="K18777" s="435">
        <v>56125</v>
      </c>
      <c r="L18777" t="s">
        <v>219</v>
      </c>
    </row>
    <row r="18778" spans="11:12">
      <c r="K18778" s="435">
        <v>56127</v>
      </c>
      <c r="L18778" t="s">
        <v>219</v>
      </c>
    </row>
    <row r="18779" spans="11:12">
      <c r="K18779" s="435">
        <v>56128</v>
      </c>
      <c r="L18779" t="s">
        <v>219</v>
      </c>
    </row>
    <row r="18780" spans="11:12">
      <c r="K18780" s="435">
        <v>56129</v>
      </c>
      <c r="L18780" t="s">
        <v>219</v>
      </c>
    </row>
    <row r="18781" spans="11:12">
      <c r="K18781" s="435">
        <v>56131</v>
      </c>
      <c r="L18781" t="s">
        <v>219</v>
      </c>
    </row>
    <row r="18782" spans="11:12">
      <c r="K18782" s="435">
        <v>56132</v>
      </c>
      <c r="L18782" t="s">
        <v>219</v>
      </c>
    </row>
    <row r="18783" spans="11:12">
      <c r="K18783" s="435">
        <v>56134</v>
      </c>
      <c r="L18783" t="s">
        <v>219</v>
      </c>
    </row>
    <row r="18784" spans="11:12">
      <c r="K18784" s="435">
        <v>56136</v>
      </c>
      <c r="L18784" t="s">
        <v>219</v>
      </c>
    </row>
    <row r="18785" spans="11:12">
      <c r="K18785" s="435">
        <v>56137</v>
      </c>
      <c r="L18785" t="s">
        <v>219</v>
      </c>
    </row>
    <row r="18786" spans="11:12">
      <c r="K18786" s="435">
        <v>56138</v>
      </c>
      <c r="L18786" t="s">
        <v>219</v>
      </c>
    </row>
    <row r="18787" spans="11:12">
      <c r="K18787" s="435">
        <v>56139</v>
      </c>
      <c r="L18787" t="s">
        <v>219</v>
      </c>
    </row>
    <row r="18788" spans="11:12">
      <c r="K18788" s="435">
        <v>56140</v>
      </c>
      <c r="L18788" t="s">
        <v>219</v>
      </c>
    </row>
    <row r="18789" spans="11:12">
      <c r="K18789" s="435">
        <v>56141</v>
      </c>
      <c r="L18789" t="s">
        <v>219</v>
      </c>
    </row>
    <row r="18790" spans="11:12">
      <c r="K18790" s="435">
        <v>56142</v>
      </c>
      <c r="L18790" t="s">
        <v>219</v>
      </c>
    </row>
    <row r="18791" spans="11:12">
      <c r="K18791" s="435">
        <v>56143</v>
      </c>
      <c r="L18791" t="s">
        <v>219</v>
      </c>
    </row>
    <row r="18792" spans="11:12">
      <c r="K18792" s="435">
        <v>56144</v>
      </c>
      <c r="L18792" t="s">
        <v>219</v>
      </c>
    </row>
    <row r="18793" spans="11:12">
      <c r="K18793" s="435">
        <v>56145</v>
      </c>
      <c r="L18793" t="s">
        <v>219</v>
      </c>
    </row>
    <row r="18794" spans="11:12">
      <c r="K18794" s="435">
        <v>56146</v>
      </c>
      <c r="L18794" t="s">
        <v>219</v>
      </c>
    </row>
    <row r="18795" spans="11:12">
      <c r="K18795" s="435">
        <v>56147</v>
      </c>
      <c r="L18795" t="s">
        <v>219</v>
      </c>
    </row>
    <row r="18796" spans="11:12">
      <c r="K18796" s="435">
        <v>56149</v>
      </c>
      <c r="L18796" t="s">
        <v>219</v>
      </c>
    </row>
    <row r="18797" spans="11:12">
      <c r="K18797" s="435">
        <v>56150</v>
      </c>
      <c r="L18797" t="s">
        <v>219</v>
      </c>
    </row>
    <row r="18798" spans="11:12">
      <c r="K18798" s="435">
        <v>56151</v>
      </c>
      <c r="L18798" t="s">
        <v>219</v>
      </c>
    </row>
    <row r="18799" spans="11:12">
      <c r="K18799" s="435">
        <v>56152</v>
      </c>
      <c r="L18799" t="s">
        <v>219</v>
      </c>
    </row>
    <row r="18800" spans="11:12">
      <c r="K18800" s="435">
        <v>56153</v>
      </c>
      <c r="L18800" t="s">
        <v>219</v>
      </c>
    </row>
    <row r="18801" spans="11:12">
      <c r="K18801" s="435">
        <v>56155</v>
      </c>
      <c r="L18801" t="s">
        <v>219</v>
      </c>
    </row>
    <row r="18802" spans="11:12">
      <c r="K18802" s="435">
        <v>56156</v>
      </c>
      <c r="L18802" t="s">
        <v>219</v>
      </c>
    </row>
    <row r="18803" spans="11:12">
      <c r="K18803" s="435">
        <v>56157</v>
      </c>
      <c r="L18803" t="s">
        <v>219</v>
      </c>
    </row>
    <row r="18804" spans="11:12">
      <c r="K18804" s="435">
        <v>56158</v>
      </c>
      <c r="L18804" t="s">
        <v>219</v>
      </c>
    </row>
    <row r="18805" spans="11:12">
      <c r="K18805" s="435">
        <v>56159</v>
      </c>
      <c r="L18805" t="s">
        <v>219</v>
      </c>
    </row>
    <row r="18806" spans="11:12">
      <c r="K18806" s="435">
        <v>56160</v>
      </c>
      <c r="L18806" t="s">
        <v>219</v>
      </c>
    </row>
    <row r="18807" spans="11:12">
      <c r="K18807" s="435">
        <v>56161</v>
      </c>
      <c r="L18807" t="s">
        <v>219</v>
      </c>
    </row>
    <row r="18808" spans="11:12">
      <c r="K18808" s="435">
        <v>56162</v>
      </c>
      <c r="L18808" t="s">
        <v>219</v>
      </c>
    </row>
    <row r="18809" spans="11:12">
      <c r="K18809" s="435">
        <v>56164</v>
      </c>
      <c r="L18809" t="s">
        <v>219</v>
      </c>
    </row>
    <row r="18810" spans="11:12">
      <c r="K18810" s="435">
        <v>56165</v>
      </c>
      <c r="L18810" t="s">
        <v>219</v>
      </c>
    </row>
    <row r="18811" spans="11:12">
      <c r="K18811" s="435">
        <v>56166</v>
      </c>
      <c r="L18811" t="s">
        <v>219</v>
      </c>
    </row>
    <row r="18812" spans="11:12">
      <c r="K18812" s="435">
        <v>56167</v>
      </c>
      <c r="L18812" t="s">
        <v>219</v>
      </c>
    </row>
    <row r="18813" spans="11:12">
      <c r="K18813" s="435">
        <v>56168</v>
      </c>
      <c r="L18813" t="s">
        <v>219</v>
      </c>
    </row>
    <row r="18814" spans="11:12">
      <c r="K18814" s="435">
        <v>56169</v>
      </c>
      <c r="L18814" t="s">
        <v>219</v>
      </c>
    </row>
    <row r="18815" spans="11:12">
      <c r="K18815" s="435">
        <v>56170</v>
      </c>
      <c r="L18815" t="s">
        <v>219</v>
      </c>
    </row>
    <row r="18816" spans="11:12">
      <c r="K18816" s="435">
        <v>56171</v>
      </c>
      <c r="L18816" t="s">
        <v>219</v>
      </c>
    </row>
    <row r="18817" spans="11:12">
      <c r="K18817" s="435">
        <v>56172</v>
      </c>
      <c r="L18817" t="s">
        <v>219</v>
      </c>
    </row>
    <row r="18818" spans="11:12">
      <c r="K18818" s="435">
        <v>56173</v>
      </c>
      <c r="L18818" t="s">
        <v>219</v>
      </c>
    </row>
    <row r="18819" spans="11:12">
      <c r="K18819" s="435">
        <v>56174</v>
      </c>
      <c r="L18819" t="s">
        <v>219</v>
      </c>
    </row>
    <row r="18820" spans="11:12">
      <c r="K18820" s="435">
        <v>56175</v>
      </c>
      <c r="L18820" t="s">
        <v>219</v>
      </c>
    </row>
    <row r="18821" spans="11:12">
      <c r="K18821" s="435">
        <v>56176</v>
      </c>
      <c r="L18821" t="s">
        <v>219</v>
      </c>
    </row>
    <row r="18822" spans="11:12">
      <c r="K18822" s="435">
        <v>56177</v>
      </c>
      <c r="L18822" t="s">
        <v>219</v>
      </c>
    </row>
    <row r="18823" spans="11:12">
      <c r="K18823" s="435">
        <v>56178</v>
      </c>
      <c r="L18823" t="s">
        <v>219</v>
      </c>
    </row>
    <row r="18824" spans="11:12">
      <c r="K18824" s="435">
        <v>56180</v>
      </c>
      <c r="L18824" t="s">
        <v>219</v>
      </c>
    </row>
    <row r="18825" spans="11:12">
      <c r="K18825" s="435">
        <v>56181</v>
      </c>
      <c r="L18825" t="s">
        <v>219</v>
      </c>
    </row>
    <row r="18826" spans="11:12">
      <c r="K18826" s="435">
        <v>56183</v>
      </c>
      <c r="L18826" t="s">
        <v>219</v>
      </c>
    </row>
    <row r="18827" spans="11:12">
      <c r="K18827" s="435">
        <v>56185</v>
      </c>
      <c r="L18827" t="s">
        <v>219</v>
      </c>
    </row>
    <row r="18828" spans="11:12">
      <c r="K18828" s="435">
        <v>56186</v>
      </c>
      <c r="L18828" t="s">
        <v>219</v>
      </c>
    </row>
    <row r="18829" spans="11:12">
      <c r="K18829" s="435">
        <v>56187</v>
      </c>
      <c r="L18829" t="s">
        <v>219</v>
      </c>
    </row>
    <row r="18830" spans="11:12">
      <c r="K18830" s="435">
        <v>56201</v>
      </c>
      <c r="L18830" t="s">
        <v>219</v>
      </c>
    </row>
    <row r="18831" spans="11:12">
      <c r="K18831" s="435">
        <v>56207</v>
      </c>
      <c r="L18831" t="s">
        <v>219</v>
      </c>
    </row>
    <row r="18832" spans="11:12">
      <c r="K18832" s="435">
        <v>56208</v>
      </c>
      <c r="L18832" t="s">
        <v>219</v>
      </c>
    </row>
    <row r="18833" spans="11:12">
      <c r="K18833" s="435">
        <v>56209</v>
      </c>
      <c r="L18833" t="s">
        <v>219</v>
      </c>
    </row>
    <row r="18834" spans="11:12">
      <c r="K18834" s="435">
        <v>56210</v>
      </c>
      <c r="L18834" t="s">
        <v>219</v>
      </c>
    </row>
    <row r="18835" spans="11:12">
      <c r="K18835" s="435">
        <v>56211</v>
      </c>
      <c r="L18835" t="s">
        <v>219</v>
      </c>
    </row>
    <row r="18836" spans="11:12">
      <c r="K18836" s="435">
        <v>56212</v>
      </c>
      <c r="L18836" t="s">
        <v>219</v>
      </c>
    </row>
    <row r="18837" spans="11:12">
      <c r="K18837" s="435">
        <v>56214</v>
      </c>
      <c r="L18837" t="s">
        <v>219</v>
      </c>
    </row>
    <row r="18838" spans="11:12">
      <c r="K18838" s="435">
        <v>56215</v>
      </c>
      <c r="L18838" t="s">
        <v>219</v>
      </c>
    </row>
    <row r="18839" spans="11:12">
      <c r="K18839" s="435">
        <v>56216</v>
      </c>
      <c r="L18839" t="s">
        <v>219</v>
      </c>
    </row>
    <row r="18840" spans="11:12">
      <c r="K18840" s="435">
        <v>56218</v>
      </c>
      <c r="L18840" t="s">
        <v>219</v>
      </c>
    </row>
    <row r="18841" spans="11:12">
      <c r="K18841" s="435">
        <v>56219</v>
      </c>
      <c r="L18841" t="s">
        <v>219</v>
      </c>
    </row>
    <row r="18842" spans="11:12">
      <c r="K18842" s="435">
        <v>56220</v>
      </c>
      <c r="L18842" t="s">
        <v>219</v>
      </c>
    </row>
    <row r="18843" spans="11:12">
      <c r="K18843" s="435">
        <v>56221</v>
      </c>
      <c r="L18843" t="s">
        <v>219</v>
      </c>
    </row>
    <row r="18844" spans="11:12">
      <c r="K18844" s="435">
        <v>56222</v>
      </c>
      <c r="L18844" t="s">
        <v>219</v>
      </c>
    </row>
    <row r="18845" spans="11:12">
      <c r="K18845" s="435">
        <v>56223</v>
      </c>
      <c r="L18845" t="s">
        <v>219</v>
      </c>
    </row>
    <row r="18846" spans="11:12">
      <c r="K18846" s="435">
        <v>56224</v>
      </c>
      <c r="L18846" t="s">
        <v>219</v>
      </c>
    </row>
    <row r="18847" spans="11:12">
      <c r="K18847" s="435">
        <v>56225</v>
      </c>
      <c r="L18847" t="s">
        <v>219</v>
      </c>
    </row>
    <row r="18848" spans="11:12">
      <c r="K18848" s="435">
        <v>56226</v>
      </c>
      <c r="L18848" t="s">
        <v>219</v>
      </c>
    </row>
    <row r="18849" spans="11:12">
      <c r="K18849" s="435">
        <v>56227</v>
      </c>
      <c r="L18849" t="s">
        <v>219</v>
      </c>
    </row>
    <row r="18850" spans="11:12">
      <c r="K18850" s="435">
        <v>56228</v>
      </c>
      <c r="L18850" t="s">
        <v>219</v>
      </c>
    </row>
    <row r="18851" spans="11:12">
      <c r="K18851" s="435">
        <v>56229</v>
      </c>
      <c r="L18851" t="s">
        <v>219</v>
      </c>
    </row>
    <row r="18852" spans="11:12">
      <c r="K18852" s="435">
        <v>56230</v>
      </c>
      <c r="L18852" t="s">
        <v>219</v>
      </c>
    </row>
    <row r="18853" spans="11:12">
      <c r="K18853" s="435">
        <v>56231</v>
      </c>
      <c r="L18853" t="s">
        <v>219</v>
      </c>
    </row>
    <row r="18854" spans="11:12">
      <c r="K18854" s="435">
        <v>56232</v>
      </c>
      <c r="L18854" t="s">
        <v>219</v>
      </c>
    </row>
    <row r="18855" spans="11:12">
      <c r="K18855" s="435">
        <v>56235</v>
      </c>
      <c r="L18855" t="s">
        <v>219</v>
      </c>
    </row>
    <row r="18856" spans="11:12">
      <c r="K18856" s="435">
        <v>56236</v>
      </c>
      <c r="L18856" t="s">
        <v>219</v>
      </c>
    </row>
    <row r="18857" spans="11:12">
      <c r="K18857" s="435">
        <v>56237</v>
      </c>
      <c r="L18857" t="s">
        <v>219</v>
      </c>
    </row>
    <row r="18858" spans="11:12">
      <c r="K18858" s="435">
        <v>56239</v>
      </c>
      <c r="L18858" t="s">
        <v>219</v>
      </c>
    </row>
    <row r="18859" spans="11:12">
      <c r="K18859" s="435">
        <v>56240</v>
      </c>
      <c r="L18859" t="s">
        <v>219</v>
      </c>
    </row>
    <row r="18860" spans="11:12">
      <c r="K18860" s="435">
        <v>56241</v>
      </c>
      <c r="L18860" t="s">
        <v>219</v>
      </c>
    </row>
    <row r="18861" spans="11:12">
      <c r="K18861" s="435">
        <v>56243</v>
      </c>
      <c r="L18861" t="s">
        <v>219</v>
      </c>
    </row>
    <row r="18862" spans="11:12">
      <c r="K18862" s="435">
        <v>56244</v>
      </c>
      <c r="L18862" t="s">
        <v>219</v>
      </c>
    </row>
    <row r="18863" spans="11:12">
      <c r="K18863" s="435">
        <v>56245</v>
      </c>
      <c r="L18863" t="s">
        <v>219</v>
      </c>
    </row>
    <row r="18864" spans="11:12">
      <c r="K18864" s="435">
        <v>56248</v>
      </c>
      <c r="L18864" t="s">
        <v>219</v>
      </c>
    </row>
    <row r="18865" spans="11:12">
      <c r="K18865" s="435">
        <v>56249</v>
      </c>
      <c r="L18865" t="s">
        <v>219</v>
      </c>
    </row>
    <row r="18866" spans="11:12">
      <c r="K18866" s="435">
        <v>56251</v>
      </c>
      <c r="L18866" t="s">
        <v>219</v>
      </c>
    </row>
    <row r="18867" spans="11:12">
      <c r="K18867" s="435">
        <v>56252</v>
      </c>
      <c r="L18867" t="s">
        <v>219</v>
      </c>
    </row>
    <row r="18868" spans="11:12">
      <c r="K18868" s="435">
        <v>56253</v>
      </c>
      <c r="L18868" t="s">
        <v>219</v>
      </c>
    </row>
    <row r="18869" spans="11:12">
      <c r="K18869" s="435">
        <v>56255</v>
      </c>
      <c r="L18869" t="s">
        <v>219</v>
      </c>
    </row>
    <row r="18870" spans="11:12">
      <c r="K18870" s="435">
        <v>56256</v>
      </c>
      <c r="L18870" t="s">
        <v>219</v>
      </c>
    </row>
    <row r="18871" spans="11:12">
      <c r="K18871" s="435">
        <v>56257</v>
      </c>
      <c r="L18871" t="s">
        <v>219</v>
      </c>
    </row>
    <row r="18872" spans="11:12">
      <c r="K18872" s="435">
        <v>56258</v>
      </c>
      <c r="L18872" t="s">
        <v>219</v>
      </c>
    </row>
    <row r="18873" spans="11:12">
      <c r="K18873" s="435">
        <v>56260</v>
      </c>
      <c r="L18873" t="s">
        <v>219</v>
      </c>
    </row>
    <row r="18874" spans="11:12">
      <c r="K18874" s="435">
        <v>56262</v>
      </c>
      <c r="L18874" t="s">
        <v>219</v>
      </c>
    </row>
    <row r="18875" spans="11:12">
      <c r="K18875" s="435">
        <v>56263</v>
      </c>
      <c r="L18875" t="s">
        <v>219</v>
      </c>
    </row>
    <row r="18876" spans="11:12">
      <c r="K18876" s="435">
        <v>56264</v>
      </c>
      <c r="L18876" t="s">
        <v>219</v>
      </c>
    </row>
    <row r="18877" spans="11:12">
      <c r="K18877" s="435">
        <v>56265</v>
      </c>
      <c r="L18877" t="s">
        <v>219</v>
      </c>
    </row>
    <row r="18878" spans="11:12">
      <c r="K18878" s="435">
        <v>56266</v>
      </c>
      <c r="L18878" t="s">
        <v>219</v>
      </c>
    </row>
    <row r="18879" spans="11:12">
      <c r="K18879" s="435">
        <v>56267</v>
      </c>
      <c r="L18879" t="s">
        <v>219</v>
      </c>
    </row>
    <row r="18880" spans="11:12">
      <c r="K18880" s="435">
        <v>56270</v>
      </c>
      <c r="L18880" t="s">
        <v>219</v>
      </c>
    </row>
    <row r="18881" spans="11:12">
      <c r="K18881" s="435">
        <v>56271</v>
      </c>
      <c r="L18881" t="s">
        <v>219</v>
      </c>
    </row>
    <row r="18882" spans="11:12">
      <c r="K18882" s="435">
        <v>56273</v>
      </c>
      <c r="L18882" t="s">
        <v>219</v>
      </c>
    </row>
    <row r="18883" spans="11:12">
      <c r="K18883" s="435">
        <v>56274</v>
      </c>
      <c r="L18883" t="s">
        <v>219</v>
      </c>
    </row>
    <row r="18884" spans="11:12">
      <c r="K18884" s="435">
        <v>56276</v>
      </c>
      <c r="L18884" t="s">
        <v>219</v>
      </c>
    </row>
    <row r="18885" spans="11:12">
      <c r="K18885" s="435">
        <v>56277</v>
      </c>
      <c r="L18885" t="s">
        <v>219</v>
      </c>
    </row>
    <row r="18886" spans="11:12">
      <c r="K18886" s="435">
        <v>56278</v>
      </c>
      <c r="L18886" t="s">
        <v>219</v>
      </c>
    </row>
    <row r="18887" spans="11:12">
      <c r="K18887" s="435">
        <v>56279</v>
      </c>
      <c r="L18887" t="s">
        <v>219</v>
      </c>
    </row>
    <row r="18888" spans="11:12">
      <c r="K18888" s="435">
        <v>56280</v>
      </c>
      <c r="L18888" t="s">
        <v>219</v>
      </c>
    </row>
    <row r="18889" spans="11:12">
      <c r="K18889" s="435">
        <v>56281</v>
      </c>
      <c r="L18889" t="s">
        <v>219</v>
      </c>
    </row>
    <row r="18890" spans="11:12">
      <c r="K18890" s="435">
        <v>56282</v>
      </c>
      <c r="L18890" t="s">
        <v>219</v>
      </c>
    </row>
    <row r="18891" spans="11:12">
      <c r="K18891" s="435">
        <v>56283</v>
      </c>
      <c r="L18891" t="s">
        <v>219</v>
      </c>
    </row>
    <row r="18892" spans="11:12">
      <c r="K18892" s="435">
        <v>56284</v>
      </c>
      <c r="L18892" t="s">
        <v>219</v>
      </c>
    </row>
    <row r="18893" spans="11:12">
      <c r="K18893" s="435">
        <v>56285</v>
      </c>
      <c r="L18893" t="s">
        <v>219</v>
      </c>
    </row>
    <row r="18894" spans="11:12">
      <c r="K18894" s="435">
        <v>56287</v>
      </c>
      <c r="L18894" t="s">
        <v>219</v>
      </c>
    </row>
    <row r="18895" spans="11:12">
      <c r="K18895" s="435">
        <v>56288</v>
      </c>
      <c r="L18895" t="s">
        <v>219</v>
      </c>
    </row>
    <row r="18896" spans="11:12">
      <c r="K18896" s="435">
        <v>56289</v>
      </c>
      <c r="L18896" t="s">
        <v>219</v>
      </c>
    </row>
    <row r="18897" spans="11:12">
      <c r="K18897" s="435">
        <v>56291</v>
      </c>
      <c r="L18897" t="s">
        <v>219</v>
      </c>
    </row>
    <row r="18898" spans="11:12">
      <c r="K18898" s="435">
        <v>56292</v>
      </c>
      <c r="L18898" t="s">
        <v>219</v>
      </c>
    </row>
    <row r="18899" spans="11:12">
      <c r="K18899" s="435">
        <v>56293</v>
      </c>
      <c r="L18899" t="s">
        <v>219</v>
      </c>
    </row>
    <row r="18900" spans="11:12">
      <c r="K18900" s="435">
        <v>56294</v>
      </c>
      <c r="L18900" t="s">
        <v>219</v>
      </c>
    </row>
    <row r="18901" spans="11:12">
      <c r="K18901" s="435">
        <v>56295</v>
      </c>
      <c r="L18901" t="s">
        <v>219</v>
      </c>
    </row>
    <row r="18902" spans="11:12">
      <c r="K18902" s="435">
        <v>56296</v>
      </c>
      <c r="L18902" t="s">
        <v>219</v>
      </c>
    </row>
    <row r="18903" spans="11:12">
      <c r="K18903" s="435">
        <v>56297</v>
      </c>
      <c r="L18903" t="s">
        <v>219</v>
      </c>
    </row>
    <row r="18904" spans="11:12">
      <c r="K18904" s="435">
        <v>56301</v>
      </c>
      <c r="L18904" t="s">
        <v>219</v>
      </c>
    </row>
    <row r="18905" spans="11:12">
      <c r="K18905" s="435">
        <v>56303</v>
      </c>
      <c r="L18905" t="s">
        <v>219</v>
      </c>
    </row>
    <row r="18906" spans="11:12">
      <c r="K18906" s="435">
        <v>56304</v>
      </c>
      <c r="L18906" t="s">
        <v>219</v>
      </c>
    </row>
    <row r="18907" spans="11:12">
      <c r="K18907" s="435">
        <v>56307</v>
      </c>
      <c r="L18907" t="s">
        <v>219</v>
      </c>
    </row>
    <row r="18908" spans="11:12">
      <c r="K18908" s="435">
        <v>56308</v>
      </c>
      <c r="L18908" t="s">
        <v>219</v>
      </c>
    </row>
    <row r="18909" spans="11:12">
      <c r="K18909" s="435">
        <v>56309</v>
      </c>
      <c r="L18909" t="s">
        <v>219</v>
      </c>
    </row>
    <row r="18910" spans="11:12">
      <c r="K18910" s="435">
        <v>56310</v>
      </c>
      <c r="L18910" t="s">
        <v>219</v>
      </c>
    </row>
    <row r="18911" spans="11:12">
      <c r="K18911" s="435">
        <v>56311</v>
      </c>
      <c r="L18911" t="s">
        <v>219</v>
      </c>
    </row>
    <row r="18912" spans="11:12">
      <c r="K18912" s="435">
        <v>56312</v>
      </c>
      <c r="L18912" t="s">
        <v>219</v>
      </c>
    </row>
    <row r="18913" spans="11:12">
      <c r="K18913" s="435">
        <v>56313</v>
      </c>
      <c r="L18913">
        <v>7</v>
      </c>
    </row>
    <row r="18914" spans="11:12">
      <c r="K18914" s="435">
        <v>56314</v>
      </c>
      <c r="L18914" t="s">
        <v>219</v>
      </c>
    </row>
    <row r="18915" spans="11:12">
      <c r="K18915" s="435">
        <v>56315</v>
      </c>
      <c r="L18915" t="s">
        <v>219</v>
      </c>
    </row>
    <row r="18916" spans="11:12">
      <c r="K18916" s="435">
        <v>56316</v>
      </c>
      <c r="L18916" t="s">
        <v>219</v>
      </c>
    </row>
    <row r="18917" spans="11:12">
      <c r="K18917" s="435">
        <v>56318</v>
      </c>
      <c r="L18917" t="s">
        <v>219</v>
      </c>
    </row>
    <row r="18918" spans="11:12">
      <c r="K18918" s="435">
        <v>56319</v>
      </c>
      <c r="L18918" t="s">
        <v>219</v>
      </c>
    </row>
    <row r="18919" spans="11:12">
      <c r="K18919" s="435">
        <v>56320</v>
      </c>
      <c r="L18919" t="s">
        <v>219</v>
      </c>
    </row>
    <row r="18920" spans="11:12">
      <c r="K18920" s="435">
        <v>56321</v>
      </c>
      <c r="L18920" t="s">
        <v>219</v>
      </c>
    </row>
    <row r="18921" spans="11:12">
      <c r="K18921" s="435">
        <v>56323</v>
      </c>
      <c r="L18921" t="s">
        <v>219</v>
      </c>
    </row>
    <row r="18922" spans="11:12">
      <c r="K18922" s="435">
        <v>56324</v>
      </c>
      <c r="L18922">
        <v>7</v>
      </c>
    </row>
    <row r="18923" spans="11:12">
      <c r="K18923" s="435">
        <v>56325</v>
      </c>
      <c r="L18923" t="s">
        <v>219</v>
      </c>
    </row>
    <row r="18924" spans="11:12">
      <c r="K18924" s="435">
        <v>56326</v>
      </c>
      <c r="L18924" t="s">
        <v>219</v>
      </c>
    </row>
    <row r="18925" spans="11:12">
      <c r="K18925" s="435">
        <v>56327</v>
      </c>
      <c r="L18925" t="s">
        <v>219</v>
      </c>
    </row>
    <row r="18926" spans="11:12">
      <c r="K18926" s="435">
        <v>56328</v>
      </c>
      <c r="L18926" t="s">
        <v>219</v>
      </c>
    </row>
    <row r="18927" spans="11:12">
      <c r="K18927" s="435">
        <v>56329</v>
      </c>
      <c r="L18927" t="s">
        <v>219</v>
      </c>
    </row>
    <row r="18928" spans="11:12">
      <c r="K18928" s="435">
        <v>56330</v>
      </c>
      <c r="L18928" t="s">
        <v>219</v>
      </c>
    </row>
    <row r="18929" spans="11:12">
      <c r="K18929" s="435">
        <v>56331</v>
      </c>
      <c r="L18929" t="s">
        <v>219</v>
      </c>
    </row>
    <row r="18930" spans="11:12">
      <c r="K18930" s="435">
        <v>56332</v>
      </c>
      <c r="L18930" t="s">
        <v>219</v>
      </c>
    </row>
    <row r="18931" spans="11:12">
      <c r="K18931" s="435">
        <v>56334</v>
      </c>
      <c r="L18931" t="s">
        <v>219</v>
      </c>
    </row>
    <row r="18932" spans="11:12">
      <c r="K18932" s="435">
        <v>56335</v>
      </c>
      <c r="L18932" t="s">
        <v>219</v>
      </c>
    </row>
    <row r="18933" spans="11:12">
      <c r="K18933" s="435">
        <v>56336</v>
      </c>
      <c r="L18933" t="s">
        <v>219</v>
      </c>
    </row>
    <row r="18934" spans="11:12">
      <c r="K18934" s="435">
        <v>56338</v>
      </c>
      <c r="L18934">
        <v>7</v>
      </c>
    </row>
    <row r="18935" spans="11:12">
      <c r="K18935" s="435">
        <v>56339</v>
      </c>
      <c r="L18935" t="s">
        <v>219</v>
      </c>
    </row>
    <row r="18936" spans="11:12">
      <c r="K18936" s="435">
        <v>56340</v>
      </c>
      <c r="L18936" t="s">
        <v>219</v>
      </c>
    </row>
    <row r="18937" spans="11:12">
      <c r="K18937" s="435">
        <v>56342</v>
      </c>
      <c r="L18937">
        <v>7</v>
      </c>
    </row>
    <row r="18938" spans="11:12">
      <c r="K18938" s="435">
        <v>56343</v>
      </c>
      <c r="L18938" t="s">
        <v>219</v>
      </c>
    </row>
    <row r="18939" spans="11:12">
      <c r="K18939" s="435">
        <v>56345</v>
      </c>
      <c r="L18939" t="s">
        <v>219</v>
      </c>
    </row>
    <row r="18940" spans="11:12">
      <c r="K18940" s="435">
        <v>56347</v>
      </c>
      <c r="L18940" t="s">
        <v>219</v>
      </c>
    </row>
    <row r="18941" spans="11:12">
      <c r="K18941" s="435">
        <v>56349</v>
      </c>
      <c r="L18941" t="s">
        <v>219</v>
      </c>
    </row>
    <row r="18942" spans="11:12">
      <c r="K18942" s="435">
        <v>56350</v>
      </c>
      <c r="L18942">
        <v>7</v>
      </c>
    </row>
    <row r="18943" spans="11:12">
      <c r="K18943" s="435">
        <v>56352</v>
      </c>
      <c r="L18943" t="s">
        <v>219</v>
      </c>
    </row>
    <row r="18944" spans="11:12">
      <c r="K18944" s="435">
        <v>56353</v>
      </c>
      <c r="L18944">
        <v>7</v>
      </c>
    </row>
    <row r="18945" spans="11:12">
      <c r="K18945" s="435">
        <v>56354</v>
      </c>
      <c r="L18945" t="s">
        <v>219</v>
      </c>
    </row>
    <row r="18946" spans="11:12">
      <c r="K18946" s="435">
        <v>56355</v>
      </c>
      <c r="L18946" t="s">
        <v>219</v>
      </c>
    </row>
    <row r="18947" spans="11:12">
      <c r="K18947" s="435">
        <v>56356</v>
      </c>
      <c r="L18947" t="s">
        <v>219</v>
      </c>
    </row>
    <row r="18948" spans="11:12">
      <c r="K18948" s="435">
        <v>56357</v>
      </c>
      <c r="L18948">
        <v>7</v>
      </c>
    </row>
    <row r="18949" spans="11:12">
      <c r="K18949" s="435">
        <v>56358</v>
      </c>
      <c r="L18949">
        <v>7</v>
      </c>
    </row>
    <row r="18950" spans="11:12">
      <c r="K18950" s="435">
        <v>56359</v>
      </c>
      <c r="L18950">
        <v>7</v>
      </c>
    </row>
    <row r="18951" spans="11:12">
      <c r="K18951" s="435">
        <v>56360</v>
      </c>
      <c r="L18951" t="s">
        <v>219</v>
      </c>
    </row>
    <row r="18952" spans="11:12">
      <c r="K18952" s="435">
        <v>56361</v>
      </c>
      <c r="L18952" t="s">
        <v>219</v>
      </c>
    </row>
    <row r="18953" spans="11:12">
      <c r="K18953" s="435">
        <v>56362</v>
      </c>
      <c r="L18953" t="s">
        <v>219</v>
      </c>
    </row>
    <row r="18954" spans="11:12">
      <c r="K18954" s="435">
        <v>56363</v>
      </c>
      <c r="L18954" t="s">
        <v>219</v>
      </c>
    </row>
    <row r="18955" spans="11:12">
      <c r="K18955" s="435">
        <v>56364</v>
      </c>
      <c r="L18955" t="s">
        <v>219</v>
      </c>
    </row>
    <row r="18956" spans="11:12">
      <c r="K18956" s="435">
        <v>56367</v>
      </c>
      <c r="L18956" t="s">
        <v>219</v>
      </c>
    </row>
    <row r="18957" spans="11:12">
      <c r="K18957" s="435">
        <v>56368</v>
      </c>
      <c r="L18957" t="s">
        <v>219</v>
      </c>
    </row>
    <row r="18958" spans="11:12">
      <c r="K18958" s="435">
        <v>56369</v>
      </c>
      <c r="L18958" t="s">
        <v>219</v>
      </c>
    </row>
    <row r="18959" spans="11:12">
      <c r="K18959" s="435">
        <v>56371</v>
      </c>
      <c r="L18959" t="s">
        <v>219</v>
      </c>
    </row>
    <row r="18960" spans="11:12">
      <c r="K18960" s="435">
        <v>56373</v>
      </c>
      <c r="L18960" t="s">
        <v>219</v>
      </c>
    </row>
    <row r="18961" spans="11:12">
      <c r="K18961" s="435">
        <v>56374</v>
      </c>
      <c r="L18961" t="s">
        <v>219</v>
      </c>
    </row>
    <row r="18962" spans="11:12">
      <c r="K18962" s="435">
        <v>56375</v>
      </c>
      <c r="L18962" t="s">
        <v>219</v>
      </c>
    </row>
    <row r="18963" spans="11:12">
      <c r="K18963" s="435">
        <v>56376</v>
      </c>
      <c r="L18963" t="s">
        <v>219</v>
      </c>
    </row>
    <row r="18964" spans="11:12">
      <c r="K18964" s="435">
        <v>56377</v>
      </c>
      <c r="L18964" t="s">
        <v>219</v>
      </c>
    </row>
    <row r="18965" spans="11:12">
      <c r="K18965" s="435">
        <v>56378</v>
      </c>
      <c r="L18965" t="s">
        <v>219</v>
      </c>
    </row>
    <row r="18966" spans="11:12">
      <c r="K18966" s="435">
        <v>56379</v>
      </c>
      <c r="L18966" t="s">
        <v>219</v>
      </c>
    </row>
    <row r="18967" spans="11:12">
      <c r="K18967" s="435">
        <v>56381</v>
      </c>
      <c r="L18967" t="s">
        <v>219</v>
      </c>
    </row>
    <row r="18968" spans="11:12">
      <c r="K18968" s="435">
        <v>56382</v>
      </c>
      <c r="L18968" t="s">
        <v>219</v>
      </c>
    </row>
    <row r="18969" spans="11:12">
      <c r="K18969" s="435">
        <v>56384</v>
      </c>
      <c r="L18969" t="s">
        <v>219</v>
      </c>
    </row>
    <row r="18970" spans="11:12">
      <c r="K18970" s="435">
        <v>56385</v>
      </c>
      <c r="L18970" t="s">
        <v>219</v>
      </c>
    </row>
    <row r="18971" spans="11:12">
      <c r="K18971" s="435">
        <v>56386</v>
      </c>
      <c r="L18971">
        <v>7</v>
      </c>
    </row>
    <row r="18972" spans="11:12">
      <c r="K18972" s="435">
        <v>56387</v>
      </c>
      <c r="L18972" t="s">
        <v>219</v>
      </c>
    </row>
    <row r="18973" spans="11:12">
      <c r="K18973" s="435">
        <v>56389</v>
      </c>
      <c r="L18973" t="s">
        <v>219</v>
      </c>
    </row>
    <row r="18974" spans="11:12">
      <c r="K18974" s="435">
        <v>56401</v>
      </c>
      <c r="L18974">
        <v>7</v>
      </c>
    </row>
    <row r="18975" spans="11:12">
      <c r="K18975" s="435">
        <v>56425</v>
      </c>
      <c r="L18975">
        <v>7</v>
      </c>
    </row>
    <row r="18976" spans="11:12">
      <c r="K18976" s="435">
        <v>56431</v>
      </c>
      <c r="L18976">
        <v>7</v>
      </c>
    </row>
    <row r="18977" spans="11:12">
      <c r="K18977" s="435">
        <v>56433</v>
      </c>
      <c r="L18977">
        <v>7</v>
      </c>
    </row>
    <row r="18978" spans="11:12">
      <c r="K18978" s="435">
        <v>56434</v>
      </c>
      <c r="L18978">
        <v>7</v>
      </c>
    </row>
    <row r="18979" spans="11:12">
      <c r="K18979" s="435">
        <v>56435</v>
      </c>
      <c r="L18979">
        <v>7</v>
      </c>
    </row>
    <row r="18980" spans="11:12">
      <c r="K18980" s="435">
        <v>56436</v>
      </c>
      <c r="L18980">
        <v>7</v>
      </c>
    </row>
    <row r="18981" spans="11:12">
      <c r="K18981" s="435">
        <v>56437</v>
      </c>
      <c r="L18981" t="s">
        <v>219</v>
      </c>
    </row>
    <row r="18982" spans="11:12">
      <c r="K18982" s="435">
        <v>56438</v>
      </c>
      <c r="L18982">
        <v>7</v>
      </c>
    </row>
    <row r="18983" spans="11:12">
      <c r="K18983" s="435">
        <v>56440</v>
      </c>
      <c r="L18983">
        <v>7</v>
      </c>
    </row>
    <row r="18984" spans="11:12">
      <c r="K18984" s="435">
        <v>56441</v>
      </c>
      <c r="L18984">
        <v>7</v>
      </c>
    </row>
    <row r="18985" spans="11:12">
      <c r="K18985" s="435">
        <v>56442</v>
      </c>
      <c r="L18985">
        <v>7</v>
      </c>
    </row>
    <row r="18986" spans="11:12">
      <c r="K18986" s="435">
        <v>56443</v>
      </c>
      <c r="L18986">
        <v>7</v>
      </c>
    </row>
    <row r="18987" spans="11:12">
      <c r="K18987" s="435">
        <v>56444</v>
      </c>
      <c r="L18987">
        <v>7</v>
      </c>
    </row>
    <row r="18988" spans="11:12">
      <c r="K18988" s="435">
        <v>56446</v>
      </c>
      <c r="L18988">
        <v>7</v>
      </c>
    </row>
    <row r="18989" spans="11:12">
      <c r="K18989" s="435">
        <v>56447</v>
      </c>
      <c r="L18989">
        <v>7</v>
      </c>
    </row>
    <row r="18990" spans="11:12">
      <c r="K18990" s="435">
        <v>56448</v>
      </c>
      <c r="L18990">
        <v>7</v>
      </c>
    </row>
    <row r="18991" spans="11:12">
      <c r="K18991" s="435">
        <v>56449</v>
      </c>
      <c r="L18991">
        <v>7</v>
      </c>
    </row>
    <row r="18992" spans="11:12">
      <c r="K18992" s="435">
        <v>56450</v>
      </c>
      <c r="L18992">
        <v>7</v>
      </c>
    </row>
    <row r="18993" spans="11:12">
      <c r="K18993" s="435">
        <v>56452</v>
      </c>
      <c r="L18993">
        <v>7</v>
      </c>
    </row>
    <row r="18994" spans="11:12">
      <c r="K18994" s="435">
        <v>56453</v>
      </c>
      <c r="L18994">
        <v>7</v>
      </c>
    </row>
    <row r="18995" spans="11:12">
      <c r="K18995" s="435">
        <v>56455</v>
      </c>
      <c r="L18995">
        <v>7</v>
      </c>
    </row>
    <row r="18996" spans="11:12">
      <c r="K18996" s="435">
        <v>56456</v>
      </c>
      <c r="L18996">
        <v>7</v>
      </c>
    </row>
    <row r="18997" spans="11:12">
      <c r="K18997" s="435">
        <v>56458</v>
      </c>
      <c r="L18997">
        <v>7</v>
      </c>
    </row>
    <row r="18998" spans="11:12">
      <c r="K18998" s="435">
        <v>56461</v>
      </c>
      <c r="L18998">
        <v>7</v>
      </c>
    </row>
    <row r="18999" spans="11:12">
      <c r="K18999" s="435">
        <v>56464</v>
      </c>
      <c r="L18999">
        <v>7</v>
      </c>
    </row>
    <row r="19000" spans="11:12">
      <c r="K19000" s="435">
        <v>56465</v>
      </c>
      <c r="L19000">
        <v>7</v>
      </c>
    </row>
    <row r="19001" spans="11:12">
      <c r="K19001" s="435">
        <v>56466</v>
      </c>
      <c r="L19001">
        <v>7</v>
      </c>
    </row>
    <row r="19002" spans="11:12">
      <c r="K19002" s="435">
        <v>56467</v>
      </c>
      <c r="L19002">
        <v>7</v>
      </c>
    </row>
    <row r="19003" spans="11:12">
      <c r="K19003" s="435">
        <v>56468</v>
      </c>
      <c r="L19003">
        <v>7</v>
      </c>
    </row>
    <row r="19004" spans="11:12">
      <c r="K19004" s="435">
        <v>56469</v>
      </c>
      <c r="L19004">
        <v>7</v>
      </c>
    </row>
    <row r="19005" spans="11:12">
      <c r="K19005" s="435">
        <v>56470</v>
      </c>
      <c r="L19005">
        <v>7</v>
      </c>
    </row>
    <row r="19006" spans="11:12">
      <c r="K19006" s="435">
        <v>56472</v>
      </c>
      <c r="L19006">
        <v>7</v>
      </c>
    </row>
    <row r="19007" spans="11:12">
      <c r="K19007" s="435">
        <v>56473</v>
      </c>
      <c r="L19007">
        <v>7</v>
      </c>
    </row>
    <row r="19008" spans="11:12">
      <c r="K19008" s="435">
        <v>56474</v>
      </c>
      <c r="L19008">
        <v>7</v>
      </c>
    </row>
    <row r="19009" spans="11:12">
      <c r="K19009" s="435">
        <v>56475</v>
      </c>
      <c r="L19009" t="s">
        <v>219</v>
      </c>
    </row>
    <row r="19010" spans="11:12">
      <c r="K19010" s="435">
        <v>56477</v>
      </c>
      <c r="L19010">
        <v>7</v>
      </c>
    </row>
    <row r="19011" spans="11:12">
      <c r="K19011" s="435">
        <v>56479</v>
      </c>
      <c r="L19011">
        <v>7</v>
      </c>
    </row>
    <row r="19012" spans="11:12">
      <c r="K19012" s="435">
        <v>56481</v>
      </c>
      <c r="L19012">
        <v>7</v>
      </c>
    </row>
    <row r="19013" spans="11:12">
      <c r="K19013" s="435">
        <v>56482</v>
      </c>
      <c r="L19013">
        <v>7</v>
      </c>
    </row>
    <row r="19014" spans="11:12">
      <c r="K19014" s="435">
        <v>56484</v>
      </c>
      <c r="L19014">
        <v>7</v>
      </c>
    </row>
    <row r="19015" spans="11:12">
      <c r="K19015" s="435">
        <v>56501</v>
      </c>
      <c r="L19015">
        <v>7</v>
      </c>
    </row>
    <row r="19016" spans="11:12">
      <c r="K19016" s="435">
        <v>56510</v>
      </c>
      <c r="L19016">
        <v>7</v>
      </c>
    </row>
    <row r="19017" spans="11:12">
      <c r="K19017" s="435">
        <v>56511</v>
      </c>
      <c r="L19017">
        <v>7</v>
      </c>
    </row>
    <row r="19018" spans="11:12">
      <c r="K19018" s="435">
        <v>56514</v>
      </c>
      <c r="L19018">
        <v>7</v>
      </c>
    </row>
    <row r="19019" spans="11:12">
      <c r="K19019" s="435">
        <v>56515</v>
      </c>
      <c r="L19019" t="s">
        <v>219</v>
      </c>
    </row>
    <row r="19020" spans="11:12">
      <c r="K19020" s="435">
        <v>56516</v>
      </c>
      <c r="L19020">
        <v>7</v>
      </c>
    </row>
    <row r="19021" spans="11:12">
      <c r="K19021" s="435">
        <v>56517</v>
      </c>
      <c r="L19021">
        <v>7</v>
      </c>
    </row>
    <row r="19022" spans="11:12">
      <c r="K19022" s="435">
        <v>56518</v>
      </c>
      <c r="L19022">
        <v>7</v>
      </c>
    </row>
    <row r="19023" spans="11:12">
      <c r="K19023" s="435">
        <v>56519</v>
      </c>
      <c r="L19023">
        <v>7</v>
      </c>
    </row>
    <row r="19024" spans="11:12">
      <c r="K19024" s="435">
        <v>56520</v>
      </c>
      <c r="L19024">
        <v>7</v>
      </c>
    </row>
    <row r="19025" spans="11:12">
      <c r="K19025" s="435">
        <v>56521</v>
      </c>
      <c r="L19025">
        <v>7</v>
      </c>
    </row>
    <row r="19026" spans="11:12">
      <c r="K19026" s="435">
        <v>56522</v>
      </c>
      <c r="L19026">
        <v>7</v>
      </c>
    </row>
    <row r="19027" spans="11:12">
      <c r="K19027" s="435">
        <v>56523</v>
      </c>
      <c r="L19027">
        <v>7</v>
      </c>
    </row>
    <row r="19028" spans="11:12">
      <c r="K19028" s="435">
        <v>56524</v>
      </c>
      <c r="L19028" t="s">
        <v>219</v>
      </c>
    </row>
    <row r="19029" spans="11:12">
      <c r="K19029" s="435">
        <v>56525</v>
      </c>
      <c r="L19029">
        <v>7</v>
      </c>
    </row>
    <row r="19030" spans="11:12">
      <c r="K19030" s="435">
        <v>56527</v>
      </c>
      <c r="L19030">
        <v>7</v>
      </c>
    </row>
    <row r="19031" spans="11:12">
      <c r="K19031" s="435">
        <v>56528</v>
      </c>
      <c r="L19031">
        <v>7</v>
      </c>
    </row>
    <row r="19032" spans="11:12">
      <c r="K19032" s="435">
        <v>56529</v>
      </c>
      <c r="L19032">
        <v>7</v>
      </c>
    </row>
    <row r="19033" spans="11:12">
      <c r="K19033" s="435">
        <v>56531</v>
      </c>
      <c r="L19033" t="s">
        <v>219</v>
      </c>
    </row>
    <row r="19034" spans="11:12">
      <c r="K19034" s="435">
        <v>56533</v>
      </c>
      <c r="L19034">
        <v>7</v>
      </c>
    </row>
    <row r="19035" spans="11:12">
      <c r="K19035" s="435">
        <v>56534</v>
      </c>
      <c r="L19035">
        <v>7</v>
      </c>
    </row>
    <row r="19036" spans="11:12">
      <c r="K19036" s="435">
        <v>56535</v>
      </c>
      <c r="L19036">
        <v>7</v>
      </c>
    </row>
    <row r="19037" spans="11:12">
      <c r="K19037" s="435">
        <v>56536</v>
      </c>
      <c r="L19037">
        <v>7</v>
      </c>
    </row>
    <row r="19038" spans="11:12">
      <c r="K19038" s="435">
        <v>56537</v>
      </c>
      <c r="L19038">
        <v>7</v>
      </c>
    </row>
    <row r="19039" spans="11:12">
      <c r="K19039" s="435">
        <v>56540</v>
      </c>
      <c r="L19039">
        <v>7</v>
      </c>
    </row>
    <row r="19040" spans="11:12">
      <c r="K19040" s="435">
        <v>56541</v>
      </c>
      <c r="L19040">
        <v>7</v>
      </c>
    </row>
    <row r="19041" spans="11:12">
      <c r="K19041" s="435">
        <v>56542</v>
      </c>
      <c r="L19041">
        <v>7</v>
      </c>
    </row>
    <row r="19042" spans="11:12">
      <c r="K19042" s="435">
        <v>56543</v>
      </c>
      <c r="L19042">
        <v>7</v>
      </c>
    </row>
    <row r="19043" spans="11:12">
      <c r="K19043" s="435">
        <v>56544</v>
      </c>
      <c r="L19043">
        <v>7</v>
      </c>
    </row>
    <row r="19044" spans="11:12">
      <c r="K19044" s="435">
        <v>56545</v>
      </c>
      <c r="L19044">
        <v>7</v>
      </c>
    </row>
    <row r="19045" spans="11:12">
      <c r="K19045" s="435">
        <v>56546</v>
      </c>
      <c r="L19045">
        <v>7</v>
      </c>
    </row>
    <row r="19046" spans="11:12">
      <c r="K19046" s="435">
        <v>56547</v>
      </c>
      <c r="L19046">
        <v>7</v>
      </c>
    </row>
    <row r="19047" spans="11:12">
      <c r="K19047" s="435">
        <v>56548</v>
      </c>
      <c r="L19047">
        <v>7</v>
      </c>
    </row>
    <row r="19048" spans="11:12">
      <c r="K19048" s="435">
        <v>56549</v>
      </c>
      <c r="L19048">
        <v>7</v>
      </c>
    </row>
    <row r="19049" spans="11:12">
      <c r="K19049" s="435">
        <v>56550</v>
      </c>
      <c r="L19049">
        <v>7</v>
      </c>
    </row>
    <row r="19050" spans="11:12">
      <c r="K19050" s="435">
        <v>56551</v>
      </c>
      <c r="L19050">
        <v>7</v>
      </c>
    </row>
    <row r="19051" spans="11:12">
      <c r="K19051" s="435">
        <v>56552</v>
      </c>
      <c r="L19051">
        <v>7</v>
      </c>
    </row>
    <row r="19052" spans="11:12">
      <c r="K19052" s="435">
        <v>56553</v>
      </c>
      <c r="L19052">
        <v>7</v>
      </c>
    </row>
    <row r="19053" spans="11:12">
      <c r="K19053" s="435">
        <v>56554</v>
      </c>
      <c r="L19053">
        <v>7</v>
      </c>
    </row>
    <row r="19054" spans="11:12">
      <c r="K19054" s="435">
        <v>56556</v>
      </c>
      <c r="L19054">
        <v>7</v>
      </c>
    </row>
    <row r="19055" spans="11:12">
      <c r="K19055" s="435">
        <v>56557</v>
      </c>
      <c r="L19055">
        <v>7</v>
      </c>
    </row>
    <row r="19056" spans="11:12">
      <c r="K19056" s="435">
        <v>56560</v>
      </c>
      <c r="L19056">
        <v>7</v>
      </c>
    </row>
    <row r="19057" spans="11:12">
      <c r="K19057" s="435">
        <v>56565</v>
      </c>
      <c r="L19057" t="s">
        <v>219</v>
      </c>
    </row>
    <row r="19058" spans="11:12">
      <c r="K19058" s="435">
        <v>56566</v>
      </c>
      <c r="L19058">
        <v>7</v>
      </c>
    </row>
    <row r="19059" spans="11:12">
      <c r="K19059" s="435">
        <v>56567</v>
      </c>
      <c r="L19059">
        <v>7</v>
      </c>
    </row>
    <row r="19060" spans="11:12">
      <c r="K19060" s="435">
        <v>56568</v>
      </c>
      <c r="L19060">
        <v>7</v>
      </c>
    </row>
    <row r="19061" spans="11:12">
      <c r="K19061" s="435">
        <v>56569</v>
      </c>
      <c r="L19061">
        <v>7</v>
      </c>
    </row>
    <row r="19062" spans="11:12">
      <c r="K19062" s="435">
        <v>56570</v>
      </c>
      <c r="L19062">
        <v>7</v>
      </c>
    </row>
    <row r="19063" spans="11:12">
      <c r="K19063" s="435">
        <v>56571</v>
      </c>
      <c r="L19063">
        <v>7</v>
      </c>
    </row>
    <row r="19064" spans="11:12">
      <c r="K19064" s="435">
        <v>56572</v>
      </c>
      <c r="L19064">
        <v>7</v>
      </c>
    </row>
    <row r="19065" spans="11:12">
      <c r="K19065" s="435">
        <v>56573</v>
      </c>
      <c r="L19065">
        <v>7</v>
      </c>
    </row>
    <row r="19066" spans="11:12">
      <c r="K19066" s="435">
        <v>56574</v>
      </c>
      <c r="L19066">
        <v>7</v>
      </c>
    </row>
    <row r="19067" spans="11:12">
      <c r="K19067" s="435">
        <v>56575</v>
      </c>
      <c r="L19067">
        <v>7</v>
      </c>
    </row>
    <row r="19068" spans="11:12">
      <c r="K19068" s="435">
        <v>56576</v>
      </c>
      <c r="L19068">
        <v>7</v>
      </c>
    </row>
    <row r="19069" spans="11:12">
      <c r="K19069" s="435">
        <v>56577</v>
      </c>
      <c r="L19069">
        <v>7</v>
      </c>
    </row>
    <row r="19070" spans="11:12">
      <c r="K19070" s="435">
        <v>56578</v>
      </c>
      <c r="L19070">
        <v>7</v>
      </c>
    </row>
    <row r="19071" spans="11:12">
      <c r="K19071" s="435">
        <v>56579</v>
      </c>
      <c r="L19071">
        <v>7</v>
      </c>
    </row>
    <row r="19072" spans="11:12">
      <c r="K19072" s="435">
        <v>56580</v>
      </c>
      <c r="L19072">
        <v>7</v>
      </c>
    </row>
    <row r="19073" spans="11:12">
      <c r="K19073" s="435">
        <v>56581</v>
      </c>
      <c r="L19073">
        <v>7</v>
      </c>
    </row>
    <row r="19074" spans="11:12">
      <c r="K19074" s="435">
        <v>56583</v>
      </c>
      <c r="L19074" t="s">
        <v>219</v>
      </c>
    </row>
    <row r="19075" spans="11:12">
      <c r="K19075" s="435">
        <v>56584</v>
      </c>
      <c r="L19075">
        <v>7</v>
      </c>
    </row>
    <row r="19076" spans="11:12">
      <c r="K19076" s="435">
        <v>56585</v>
      </c>
      <c r="L19076">
        <v>7</v>
      </c>
    </row>
    <row r="19077" spans="11:12">
      <c r="K19077" s="435">
        <v>56586</v>
      </c>
      <c r="L19077" t="s">
        <v>219</v>
      </c>
    </row>
    <row r="19078" spans="11:12">
      <c r="K19078" s="435">
        <v>56587</v>
      </c>
      <c r="L19078">
        <v>7</v>
      </c>
    </row>
    <row r="19079" spans="11:12">
      <c r="K19079" s="435">
        <v>56588</v>
      </c>
      <c r="L19079" t="s">
        <v>219</v>
      </c>
    </row>
    <row r="19080" spans="11:12">
      <c r="K19080" s="435">
        <v>56589</v>
      </c>
      <c r="L19080">
        <v>7</v>
      </c>
    </row>
    <row r="19081" spans="11:12">
      <c r="K19081" s="435">
        <v>56590</v>
      </c>
      <c r="L19081">
        <v>7</v>
      </c>
    </row>
    <row r="19082" spans="11:12">
      <c r="K19082" s="435">
        <v>56591</v>
      </c>
      <c r="L19082">
        <v>7</v>
      </c>
    </row>
    <row r="19083" spans="11:12">
      <c r="K19083" s="435">
        <v>56592</v>
      </c>
      <c r="L19083">
        <v>7</v>
      </c>
    </row>
    <row r="19084" spans="11:12">
      <c r="K19084" s="435">
        <v>56593</v>
      </c>
      <c r="L19084">
        <v>7</v>
      </c>
    </row>
    <row r="19085" spans="11:12">
      <c r="K19085" s="435">
        <v>56594</v>
      </c>
      <c r="L19085">
        <v>7</v>
      </c>
    </row>
    <row r="19086" spans="11:12">
      <c r="K19086" s="435">
        <v>56601</v>
      </c>
      <c r="L19086">
        <v>7</v>
      </c>
    </row>
    <row r="19087" spans="11:12">
      <c r="K19087" s="435">
        <v>56621</v>
      </c>
      <c r="L19087">
        <v>7</v>
      </c>
    </row>
    <row r="19088" spans="11:12">
      <c r="K19088" s="435">
        <v>56623</v>
      </c>
      <c r="L19088">
        <v>7</v>
      </c>
    </row>
    <row r="19089" spans="11:12">
      <c r="K19089" s="435">
        <v>56626</v>
      </c>
      <c r="L19089">
        <v>7</v>
      </c>
    </row>
    <row r="19090" spans="11:12">
      <c r="K19090" s="435">
        <v>56627</v>
      </c>
      <c r="L19090">
        <v>7</v>
      </c>
    </row>
    <row r="19091" spans="11:12">
      <c r="K19091" s="435">
        <v>56628</v>
      </c>
      <c r="L19091">
        <v>7</v>
      </c>
    </row>
    <row r="19092" spans="11:12">
      <c r="K19092" s="435">
        <v>56629</v>
      </c>
      <c r="L19092">
        <v>7</v>
      </c>
    </row>
    <row r="19093" spans="11:12">
      <c r="K19093" s="435">
        <v>56630</v>
      </c>
      <c r="L19093">
        <v>7</v>
      </c>
    </row>
    <row r="19094" spans="11:12">
      <c r="K19094" s="435">
        <v>56633</v>
      </c>
      <c r="L19094">
        <v>7</v>
      </c>
    </row>
    <row r="19095" spans="11:12">
      <c r="K19095" s="435">
        <v>56634</v>
      </c>
      <c r="L19095">
        <v>7</v>
      </c>
    </row>
    <row r="19096" spans="11:12">
      <c r="K19096" s="435">
        <v>56636</v>
      </c>
      <c r="L19096">
        <v>7</v>
      </c>
    </row>
    <row r="19097" spans="11:12">
      <c r="K19097" s="435">
        <v>56637</v>
      </c>
      <c r="L19097">
        <v>7</v>
      </c>
    </row>
    <row r="19098" spans="11:12">
      <c r="K19098" s="435">
        <v>56639</v>
      </c>
      <c r="L19098">
        <v>7</v>
      </c>
    </row>
    <row r="19099" spans="11:12">
      <c r="K19099" s="435">
        <v>56641</v>
      </c>
      <c r="L19099">
        <v>7</v>
      </c>
    </row>
    <row r="19100" spans="11:12">
      <c r="K19100" s="435">
        <v>56644</v>
      </c>
      <c r="L19100">
        <v>7</v>
      </c>
    </row>
    <row r="19101" spans="11:12">
      <c r="K19101" s="435">
        <v>56646</v>
      </c>
      <c r="L19101">
        <v>7</v>
      </c>
    </row>
    <row r="19102" spans="11:12">
      <c r="K19102" s="435">
        <v>56647</v>
      </c>
      <c r="L19102">
        <v>7</v>
      </c>
    </row>
    <row r="19103" spans="11:12">
      <c r="K19103" s="435">
        <v>56649</v>
      </c>
      <c r="L19103">
        <v>7</v>
      </c>
    </row>
    <row r="19104" spans="11:12">
      <c r="K19104" s="435">
        <v>56650</v>
      </c>
      <c r="L19104">
        <v>7</v>
      </c>
    </row>
    <row r="19105" spans="11:12">
      <c r="K19105" s="435">
        <v>56651</v>
      </c>
      <c r="L19105">
        <v>7</v>
      </c>
    </row>
    <row r="19106" spans="11:12">
      <c r="K19106" s="435">
        <v>56652</v>
      </c>
      <c r="L19106">
        <v>7</v>
      </c>
    </row>
    <row r="19107" spans="11:12">
      <c r="K19107" s="435">
        <v>56653</v>
      </c>
      <c r="L19107">
        <v>7</v>
      </c>
    </row>
    <row r="19108" spans="11:12">
      <c r="K19108" s="435">
        <v>56654</v>
      </c>
      <c r="L19108">
        <v>7</v>
      </c>
    </row>
    <row r="19109" spans="11:12">
      <c r="K19109" s="435">
        <v>56655</v>
      </c>
      <c r="L19109">
        <v>7</v>
      </c>
    </row>
    <row r="19110" spans="11:12">
      <c r="K19110" s="435">
        <v>56657</v>
      </c>
      <c r="L19110">
        <v>7</v>
      </c>
    </row>
    <row r="19111" spans="11:12">
      <c r="K19111" s="435">
        <v>56658</v>
      </c>
      <c r="L19111">
        <v>7</v>
      </c>
    </row>
    <row r="19112" spans="11:12">
      <c r="K19112" s="435">
        <v>56659</v>
      </c>
      <c r="L19112">
        <v>7</v>
      </c>
    </row>
    <row r="19113" spans="11:12">
      <c r="K19113" s="435">
        <v>56660</v>
      </c>
      <c r="L19113">
        <v>7</v>
      </c>
    </row>
    <row r="19114" spans="11:12">
      <c r="K19114" s="435">
        <v>56661</v>
      </c>
      <c r="L19114">
        <v>7</v>
      </c>
    </row>
    <row r="19115" spans="11:12">
      <c r="K19115" s="435">
        <v>56662</v>
      </c>
      <c r="L19115">
        <v>7</v>
      </c>
    </row>
    <row r="19116" spans="11:12">
      <c r="K19116" s="435">
        <v>56663</v>
      </c>
      <c r="L19116">
        <v>7</v>
      </c>
    </row>
    <row r="19117" spans="11:12">
      <c r="K19117" s="435">
        <v>56666</v>
      </c>
      <c r="L19117">
        <v>7</v>
      </c>
    </row>
    <row r="19118" spans="11:12">
      <c r="K19118" s="435">
        <v>56667</v>
      </c>
      <c r="L19118">
        <v>7</v>
      </c>
    </row>
    <row r="19119" spans="11:12">
      <c r="K19119" s="435">
        <v>56668</v>
      </c>
      <c r="L19119">
        <v>7</v>
      </c>
    </row>
    <row r="19120" spans="11:12">
      <c r="K19120" s="435">
        <v>56669</v>
      </c>
      <c r="L19120">
        <v>7</v>
      </c>
    </row>
    <row r="19121" spans="11:12">
      <c r="K19121" s="435">
        <v>56670</v>
      </c>
      <c r="L19121">
        <v>7</v>
      </c>
    </row>
    <row r="19122" spans="11:12">
      <c r="K19122" s="435">
        <v>56671</v>
      </c>
      <c r="L19122">
        <v>7</v>
      </c>
    </row>
    <row r="19123" spans="11:12">
      <c r="K19123" s="435">
        <v>56672</v>
      </c>
      <c r="L19123">
        <v>7</v>
      </c>
    </row>
    <row r="19124" spans="11:12">
      <c r="K19124" s="435">
        <v>56673</v>
      </c>
      <c r="L19124">
        <v>7</v>
      </c>
    </row>
    <row r="19125" spans="11:12">
      <c r="K19125" s="435">
        <v>56676</v>
      </c>
      <c r="L19125">
        <v>7</v>
      </c>
    </row>
    <row r="19126" spans="11:12">
      <c r="K19126" s="435">
        <v>56678</v>
      </c>
      <c r="L19126">
        <v>7</v>
      </c>
    </row>
    <row r="19127" spans="11:12">
      <c r="K19127" s="435">
        <v>56680</v>
      </c>
      <c r="L19127">
        <v>7</v>
      </c>
    </row>
    <row r="19128" spans="11:12">
      <c r="K19128" s="435">
        <v>56681</v>
      </c>
      <c r="L19128">
        <v>7</v>
      </c>
    </row>
    <row r="19129" spans="11:12">
      <c r="K19129" s="435">
        <v>56683</v>
      </c>
      <c r="L19129">
        <v>7</v>
      </c>
    </row>
    <row r="19130" spans="11:12">
      <c r="K19130" s="435">
        <v>56684</v>
      </c>
      <c r="L19130">
        <v>7</v>
      </c>
    </row>
    <row r="19131" spans="11:12">
      <c r="K19131" s="435">
        <v>56685</v>
      </c>
      <c r="L19131">
        <v>7</v>
      </c>
    </row>
    <row r="19132" spans="11:12">
      <c r="K19132" s="435">
        <v>56686</v>
      </c>
      <c r="L19132">
        <v>7</v>
      </c>
    </row>
    <row r="19133" spans="11:12">
      <c r="K19133" s="435">
        <v>56687</v>
      </c>
      <c r="L19133">
        <v>7</v>
      </c>
    </row>
    <row r="19134" spans="11:12">
      <c r="K19134" s="435">
        <v>56688</v>
      </c>
      <c r="L19134">
        <v>7</v>
      </c>
    </row>
    <row r="19135" spans="11:12">
      <c r="K19135" s="435">
        <v>56701</v>
      </c>
      <c r="L19135">
        <v>7</v>
      </c>
    </row>
    <row r="19136" spans="11:12">
      <c r="K19136" s="435">
        <v>56710</v>
      </c>
      <c r="L19136">
        <v>7</v>
      </c>
    </row>
    <row r="19137" spans="11:12">
      <c r="K19137" s="435">
        <v>56711</v>
      </c>
      <c r="L19137">
        <v>7</v>
      </c>
    </row>
    <row r="19138" spans="11:12">
      <c r="K19138" s="435">
        <v>56713</v>
      </c>
      <c r="L19138">
        <v>7</v>
      </c>
    </row>
    <row r="19139" spans="11:12">
      <c r="K19139" s="435">
        <v>56714</v>
      </c>
      <c r="L19139">
        <v>7</v>
      </c>
    </row>
    <row r="19140" spans="11:12">
      <c r="K19140" s="435">
        <v>56715</v>
      </c>
      <c r="L19140">
        <v>7</v>
      </c>
    </row>
    <row r="19141" spans="11:12">
      <c r="K19141" s="435">
        <v>56716</v>
      </c>
      <c r="L19141">
        <v>7</v>
      </c>
    </row>
    <row r="19142" spans="11:12">
      <c r="K19142" s="435">
        <v>56720</v>
      </c>
      <c r="L19142">
        <v>7</v>
      </c>
    </row>
    <row r="19143" spans="11:12">
      <c r="K19143" s="435">
        <v>56721</v>
      </c>
      <c r="L19143">
        <v>7</v>
      </c>
    </row>
    <row r="19144" spans="11:12">
      <c r="K19144" s="435">
        <v>56722</v>
      </c>
      <c r="L19144">
        <v>7</v>
      </c>
    </row>
    <row r="19145" spans="11:12">
      <c r="K19145" s="435">
        <v>56723</v>
      </c>
      <c r="L19145">
        <v>7</v>
      </c>
    </row>
    <row r="19146" spans="11:12">
      <c r="K19146" s="435">
        <v>56724</v>
      </c>
      <c r="L19146">
        <v>7</v>
      </c>
    </row>
    <row r="19147" spans="11:12">
      <c r="K19147" s="435">
        <v>56725</v>
      </c>
      <c r="L19147">
        <v>7</v>
      </c>
    </row>
    <row r="19148" spans="11:12">
      <c r="K19148" s="435">
        <v>56726</v>
      </c>
      <c r="L19148">
        <v>7</v>
      </c>
    </row>
    <row r="19149" spans="11:12">
      <c r="K19149" s="435">
        <v>56727</v>
      </c>
      <c r="L19149">
        <v>7</v>
      </c>
    </row>
    <row r="19150" spans="11:12">
      <c r="K19150" s="435">
        <v>56728</v>
      </c>
      <c r="L19150">
        <v>7</v>
      </c>
    </row>
    <row r="19151" spans="11:12">
      <c r="K19151" s="435">
        <v>56729</v>
      </c>
      <c r="L19151">
        <v>7</v>
      </c>
    </row>
    <row r="19152" spans="11:12">
      <c r="K19152" s="435">
        <v>56731</v>
      </c>
      <c r="L19152">
        <v>7</v>
      </c>
    </row>
    <row r="19153" spans="11:12">
      <c r="K19153" s="435">
        <v>56732</v>
      </c>
      <c r="L19153">
        <v>7</v>
      </c>
    </row>
    <row r="19154" spans="11:12">
      <c r="K19154" s="435">
        <v>56733</v>
      </c>
      <c r="L19154">
        <v>7</v>
      </c>
    </row>
    <row r="19155" spans="11:12">
      <c r="K19155" s="435">
        <v>56734</v>
      </c>
      <c r="L19155">
        <v>7</v>
      </c>
    </row>
    <row r="19156" spans="11:12">
      <c r="K19156" s="435">
        <v>56735</v>
      </c>
      <c r="L19156">
        <v>7</v>
      </c>
    </row>
    <row r="19157" spans="11:12">
      <c r="K19157" s="435">
        <v>56736</v>
      </c>
      <c r="L19157">
        <v>7</v>
      </c>
    </row>
    <row r="19158" spans="11:12">
      <c r="K19158" s="435">
        <v>56737</v>
      </c>
      <c r="L19158">
        <v>7</v>
      </c>
    </row>
    <row r="19159" spans="11:12">
      <c r="K19159" s="435">
        <v>56738</v>
      </c>
      <c r="L19159">
        <v>7</v>
      </c>
    </row>
    <row r="19160" spans="11:12">
      <c r="K19160" s="435">
        <v>56741</v>
      </c>
      <c r="L19160">
        <v>7</v>
      </c>
    </row>
    <row r="19161" spans="11:12">
      <c r="K19161" s="435">
        <v>56742</v>
      </c>
      <c r="L19161">
        <v>7</v>
      </c>
    </row>
    <row r="19162" spans="11:12">
      <c r="K19162" s="435">
        <v>56744</v>
      </c>
      <c r="L19162">
        <v>7</v>
      </c>
    </row>
    <row r="19163" spans="11:12">
      <c r="K19163" s="435">
        <v>56748</v>
      </c>
      <c r="L19163">
        <v>7</v>
      </c>
    </row>
    <row r="19164" spans="11:12">
      <c r="K19164" s="435">
        <v>56750</v>
      </c>
      <c r="L19164">
        <v>7</v>
      </c>
    </row>
    <row r="19165" spans="11:12">
      <c r="K19165" s="435">
        <v>56751</v>
      </c>
      <c r="L19165">
        <v>7</v>
      </c>
    </row>
    <row r="19166" spans="11:12">
      <c r="K19166" s="435">
        <v>56754</v>
      </c>
      <c r="L19166">
        <v>7</v>
      </c>
    </row>
    <row r="19167" spans="11:12">
      <c r="K19167" s="435">
        <v>56755</v>
      </c>
      <c r="L19167">
        <v>7</v>
      </c>
    </row>
    <row r="19168" spans="11:12">
      <c r="K19168" s="435">
        <v>56756</v>
      </c>
      <c r="L19168">
        <v>7</v>
      </c>
    </row>
    <row r="19169" spans="11:12">
      <c r="K19169" s="435">
        <v>56757</v>
      </c>
      <c r="L19169">
        <v>7</v>
      </c>
    </row>
    <row r="19170" spans="11:12">
      <c r="K19170" s="435">
        <v>56758</v>
      </c>
      <c r="L19170">
        <v>7</v>
      </c>
    </row>
    <row r="19171" spans="11:12">
      <c r="K19171" s="435">
        <v>56759</v>
      </c>
      <c r="L19171">
        <v>7</v>
      </c>
    </row>
    <row r="19172" spans="11:12">
      <c r="K19172" s="435">
        <v>56760</v>
      </c>
      <c r="L19172">
        <v>7</v>
      </c>
    </row>
    <row r="19173" spans="11:12">
      <c r="K19173" s="435">
        <v>56761</v>
      </c>
      <c r="L19173">
        <v>7</v>
      </c>
    </row>
    <row r="19174" spans="11:12">
      <c r="K19174" s="435">
        <v>56762</v>
      </c>
      <c r="L19174">
        <v>7</v>
      </c>
    </row>
    <row r="19175" spans="11:12">
      <c r="K19175" s="435">
        <v>56763</v>
      </c>
      <c r="L19175">
        <v>7</v>
      </c>
    </row>
    <row r="19176" spans="11:12">
      <c r="K19176" s="435">
        <v>57001</v>
      </c>
      <c r="L19176" t="s">
        <v>214</v>
      </c>
    </row>
    <row r="19177" spans="11:12">
      <c r="K19177" s="435">
        <v>57002</v>
      </c>
      <c r="L19177" t="s">
        <v>219</v>
      </c>
    </row>
    <row r="19178" spans="11:12">
      <c r="K19178" s="435">
        <v>57003</v>
      </c>
      <c r="L19178" t="s">
        <v>219</v>
      </c>
    </row>
    <row r="19179" spans="11:12">
      <c r="K19179" s="435">
        <v>57004</v>
      </c>
      <c r="L19179" t="s">
        <v>214</v>
      </c>
    </row>
    <row r="19180" spans="11:12">
      <c r="K19180" s="435">
        <v>57005</v>
      </c>
      <c r="L19180" t="s">
        <v>219</v>
      </c>
    </row>
    <row r="19181" spans="11:12">
      <c r="K19181" s="435">
        <v>57006</v>
      </c>
      <c r="L19181" t="s">
        <v>219</v>
      </c>
    </row>
    <row r="19182" spans="11:12">
      <c r="K19182" s="435">
        <v>57010</v>
      </c>
      <c r="L19182" t="s">
        <v>214</v>
      </c>
    </row>
    <row r="19183" spans="11:12">
      <c r="K19183" s="435">
        <v>57012</v>
      </c>
      <c r="L19183" t="s">
        <v>219</v>
      </c>
    </row>
    <row r="19184" spans="11:12">
      <c r="K19184" s="435">
        <v>57013</v>
      </c>
      <c r="L19184" t="s">
        <v>219</v>
      </c>
    </row>
    <row r="19185" spans="11:12">
      <c r="K19185" s="435">
        <v>57014</v>
      </c>
      <c r="L19185" t="s">
        <v>214</v>
      </c>
    </row>
    <row r="19186" spans="11:12">
      <c r="K19186" s="435">
        <v>57015</v>
      </c>
      <c r="L19186" t="s">
        <v>219</v>
      </c>
    </row>
    <row r="19187" spans="11:12">
      <c r="K19187" s="435">
        <v>57016</v>
      </c>
      <c r="L19187" t="s">
        <v>219</v>
      </c>
    </row>
    <row r="19188" spans="11:12">
      <c r="K19188" s="435">
        <v>57017</v>
      </c>
      <c r="L19188" t="s">
        <v>219</v>
      </c>
    </row>
    <row r="19189" spans="11:12">
      <c r="K19189" s="435">
        <v>57018</v>
      </c>
      <c r="L19189" t="s">
        <v>219</v>
      </c>
    </row>
    <row r="19190" spans="11:12">
      <c r="K19190" s="435">
        <v>57020</v>
      </c>
      <c r="L19190" t="s">
        <v>219</v>
      </c>
    </row>
    <row r="19191" spans="11:12">
      <c r="K19191" s="435">
        <v>57021</v>
      </c>
      <c r="L19191" t="s">
        <v>219</v>
      </c>
    </row>
    <row r="19192" spans="11:12">
      <c r="K19192" s="435">
        <v>57022</v>
      </c>
      <c r="L19192" t="s">
        <v>219</v>
      </c>
    </row>
    <row r="19193" spans="11:12">
      <c r="K19193" s="435">
        <v>57024</v>
      </c>
      <c r="L19193" t="s">
        <v>219</v>
      </c>
    </row>
    <row r="19194" spans="11:12">
      <c r="K19194" s="435">
        <v>57025</v>
      </c>
      <c r="L19194" t="s">
        <v>214</v>
      </c>
    </row>
    <row r="19195" spans="11:12">
      <c r="K19195" s="435">
        <v>57026</v>
      </c>
      <c r="L19195" t="s">
        <v>219</v>
      </c>
    </row>
    <row r="19196" spans="11:12">
      <c r="K19196" s="435">
        <v>57027</v>
      </c>
      <c r="L19196" t="s">
        <v>219</v>
      </c>
    </row>
    <row r="19197" spans="11:12">
      <c r="K19197" s="435">
        <v>57028</v>
      </c>
      <c r="L19197" t="s">
        <v>219</v>
      </c>
    </row>
    <row r="19198" spans="11:12">
      <c r="K19198" s="435">
        <v>57029</v>
      </c>
      <c r="L19198" t="s">
        <v>214</v>
      </c>
    </row>
    <row r="19199" spans="11:12">
      <c r="K19199" s="435">
        <v>57030</v>
      </c>
      <c r="L19199" t="s">
        <v>219</v>
      </c>
    </row>
    <row r="19200" spans="11:12">
      <c r="K19200" s="435">
        <v>57031</v>
      </c>
      <c r="L19200" t="s">
        <v>214</v>
      </c>
    </row>
    <row r="19201" spans="11:12">
      <c r="K19201" s="435">
        <v>57032</v>
      </c>
      <c r="L19201" t="s">
        <v>219</v>
      </c>
    </row>
    <row r="19202" spans="11:12">
      <c r="K19202" s="435">
        <v>57033</v>
      </c>
      <c r="L19202" t="s">
        <v>219</v>
      </c>
    </row>
    <row r="19203" spans="11:12">
      <c r="K19203" s="435">
        <v>57034</v>
      </c>
      <c r="L19203" t="s">
        <v>219</v>
      </c>
    </row>
    <row r="19204" spans="11:12">
      <c r="K19204" s="435">
        <v>57035</v>
      </c>
      <c r="L19204" t="s">
        <v>219</v>
      </c>
    </row>
    <row r="19205" spans="11:12">
      <c r="K19205" s="435">
        <v>57036</v>
      </c>
      <c r="L19205" t="s">
        <v>219</v>
      </c>
    </row>
    <row r="19206" spans="11:12">
      <c r="K19206" s="435">
        <v>57037</v>
      </c>
      <c r="L19206" t="s">
        <v>214</v>
      </c>
    </row>
    <row r="19207" spans="11:12">
      <c r="K19207" s="435">
        <v>57038</v>
      </c>
      <c r="L19207" t="s">
        <v>214</v>
      </c>
    </row>
    <row r="19208" spans="11:12">
      <c r="K19208" s="435">
        <v>57039</v>
      </c>
      <c r="L19208" t="s">
        <v>219</v>
      </c>
    </row>
    <row r="19209" spans="11:12">
      <c r="K19209" s="435">
        <v>57040</v>
      </c>
      <c r="L19209" t="s">
        <v>214</v>
      </c>
    </row>
    <row r="19210" spans="11:12">
      <c r="K19210" s="435">
        <v>57041</v>
      </c>
      <c r="L19210" t="s">
        <v>219</v>
      </c>
    </row>
    <row r="19211" spans="11:12">
      <c r="K19211" s="435">
        <v>57042</v>
      </c>
      <c r="L19211" t="s">
        <v>219</v>
      </c>
    </row>
    <row r="19212" spans="11:12">
      <c r="K19212" s="435">
        <v>57043</v>
      </c>
      <c r="L19212" t="s">
        <v>219</v>
      </c>
    </row>
    <row r="19213" spans="11:12">
      <c r="K19213" s="435">
        <v>57045</v>
      </c>
      <c r="L19213" t="s">
        <v>214</v>
      </c>
    </row>
    <row r="19214" spans="11:12">
      <c r="K19214" s="435">
        <v>57046</v>
      </c>
      <c r="L19214" t="s">
        <v>214</v>
      </c>
    </row>
    <row r="19215" spans="11:12">
      <c r="K19215" s="435">
        <v>57047</v>
      </c>
      <c r="L19215" t="s">
        <v>219</v>
      </c>
    </row>
    <row r="19216" spans="11:12">
      <c r="K19216" s="435">
        <v>57048</v>
      </c>
      <c r="L19216" t="s">
        <v>219</v>
      </c>
    </row>
    <row r="19217" spans="11:12">
      <c r="K19217" s="435">
        <v>57049</v>
      </c>
      <c r="L19217" t="s">
        <v>214</v>
      </c>
    </row>
    <row r="19218" spans="11:12">
      <c r="K19218" s="435">
        <v>57050</v>
      </c>
      <c r="L19218" t="s">
        <v>219</v>
      </c>
    </row>
    <row r="19219" spans="11:12">
      <c r="K19219" s="435">
        <v>57051</v>
      </c>
      <c r="L19219" t="s">
        <v>219</v>
      </c>
    </row>
    <row r="19220" spans="11:12">
      <c r="K19220" s="435">
        <v>57052</v>
      </c>
      <c r="L19220" t="s">
        <v>214</v>
      </c>
    </row>
    <row r="19221" spans="11:12">
      <c r="K19221" s="435">
        <v>57053</v>
      </c>
      <c r="L19221" t="s">
        <v>219</v>
      </c>
    </row>
    <row r="19222" spans="11:12">
      <c r="K19222" s="435">
        <v>57054</v>
      </c>
      <c r="L19222" t="s">
        <v>219</v>
      </c>
    </row>
    <row r="19223" spans="11:12">
      <c r="K19223" s="435">
        <v>57055</v>
      </c>
      <c r="L19223" t="s">
        <v>219</v>
      </c>
    </row>
    <row r="19224" spans="11:12">
      <c r="K19224" s="435">
        <v>57057</v>
      </c>
      <c r="L19224" t="s">
        <v>219</v>
      </c>
    </row>
    <row r="19225" spans="11:12">
      <c r="K19225" s="435">
        <v>57058</v>
      </c>
      <c r="L19225" t="s">
        <v>219</v>
      </c>
    </row>
    <row r="19226" spans="11:12">
      <c r="K19226" s="435">
        <v>57059</v>
      </c>
      <c r="L19226" t="s">
        <v>214</v>
      </c>
    </row>
    <row r="19227" spans="11:12">
      <c r="K19227" s="435">
        <v>57061</v>
      </c>
      <c r="L19227" t="s">
        <v>219</v>
      </c>
    </row>
    <row r="19228" spans="11:12">
      <c r="K19228" s="435">
        <v>57062</v>
      </c>
      <c r="L19228" t="s">
        <v>214</v>
      </c>
    </row>
    <row r="19229" spans="11:12">
      <c r="K19229" s="435">
        <v>57063</v>
      </c>
      <c r="L19229" t="s">
        <v>214</v>
      </c>
    </row>
    <row r="19230" spans="11:12">
      <c r="K19230" s="435">
        <v>57064</v>
      </c>
      <c r="L19230" t="s">
        <v>219</v>
      </c>
    </row>
    <row r="19231" spans="11:12">
      <c r="K19231" s="435">
        <v>57065</v>
      </c>
      <c r="L19231" t="s">
        <v>219</v>
      </c>
    </row>
    <row r="19232" spans="11:12">
      <c r="K19232" s="435">
        <v>57066</v>
      </c>
      <c r="L19232" t="s">
        <v>214</v>
      </c>
    </row>
    <row r="19233" spans="11:12">
      <c r="K19233" s="435">
        <v>57067</v>
      </c>
      <c r="L19233" t="s">
        <v>214</v>
      </c>
    </row>
    <row r="19234" spans="11:12">
      <c r="K19234" s="435">
        <v>57068</v>
      </c>
      <c r="L19234" t="s">
        <v>219</v>
      </c>
    </row>
    <row r="19235" spans="11:12">
      <c r="K19235" s="435">
        <v>57069</v>
      </c>
      <c r="L19235" t="s">
        <v>214</v>
      </c>
    </row>
    <row r="19236" spans="11:12">
      <c r="K19236" s="435">
        <v>57070</v>
      </c>
      <c r="L19236" t="s">
        <v>214</v>
      </c>
    </row>
    <row r="19237" spans="11:12">
      <c r="K19237" s="435">
        <v>57071</v>
      </c>
      <c r="L19237" t="s">
        <v>219</v>
      </c>
    </row>
    <row r="19238" spans="11:12">
      <c r="K19238" s="435">
        <v>57072</v>
      </c>
      <c r="L19238" t="s">
        <v>214</v>
      </c>
    </row>
    <row r="19239" spans="11:12">
      <c r="K19239" s="435">
        <v>57073</v>
      </c>
      <c r="L19239" t="s">
        <v>214</v>
      </c>
    </row>
    <row r="19240" spans="11:12">
      <c r="K19240" s="435">
        <v>57075</v>
      </c>
      <c r="L19240" t="s">
        <v>219</v>
      </c>
    </row>
    <row r="19241" spans="11:12">
      <c r="K19241" s="435">
        <v>57076</v>
      </c>
      <c r="L19241" t="s">
        <v>219</v>
      </c>
    </row>
    <row r="19242" spans="11:12">
      <c r="K19242" s="435">
        <v>57077</v>
      </c>
      <c r="L19242" t="s">
        <v>219</v>
      </c>
    </row>
    <row r="19243" spans="11:12">
      <c r="K19243" s="435">
        <v>57078</v>
      </c>
      <c r="L19243" t="s">
        <v>214</v>
      </c>
    </row>
    <row r="19244" spans="11:12">
      <c r="K19244" s="435">
        <v>57103</v>
      </c>
      <c r="L19244" t="s">
        <v>219</v>
      </c>
    </row>
    <row r="19245" spans="11:12">
      <c r="K19245" s="435">
        <v>57104</v>
      </c>
      <c r="L19245" t="s">
        <v>219</v>
      </c>
    </row>
    <row r="19246" spans="11:12">
      <c r="K19246" s="435">
        <v>57105</v>
      </c>
      <c r="L19246" t="s">
        <v>219</v>
      </c>
    </row>
    <row r="19247" spans="11:12">
      <c r="K19247" s="435">
        <v>57106</v>
      </c>
      <c r="L19247" t="s">
        <v>219</v>
      </c>
    </row>
    <row r="19248" spans="11:12">
      <c r="K19248" s="435">
        <v>57107</v>
      </c>
      <c r="L19248" t="s">
        <v>219</v>
      </c>
    </row>
    <row r="19249" spans="11:12">
      <c r="K19249" s="435">
        <v>57108</v>
      </c>
      <c r="L19249" t="s">
        <v>219</v>
      </c>
    </row>
    <row r="19250" spans="11:12">
      <c r="K19250" s="435">
        <v>57110</v>
      </c>
      <c r="L19250" t="s">
        <v>219</v>
      </c>
    </row>
    <row r="19251" spans="11:12">
      <c r="K19251" s="435">
        <v>57117</v>
      </c>
      <c r="L19251" t="s">
        <v>219</v>
      </c>
    </row>
    <row r="19252" spans="11:12">
      <c r="K19252" s="435">
        <v>57197</v>
      </c>
      <c r="L19252" t="s">
        <v>219</v>
      </c>
    </row>
    <row r="19253" spans="11:12">
      <c r="K19253" s="435">
        <v>57201</v>
      </c>
      <c r="L19253" t="s">
        <v>219</v>
      </c>
    </row>
    <row r="19254" spans="11:12">
      <c r="K19254" s="435">
        <v>57212</v>
      </c>
      <c r="L19254" t="s">
        <v>219</v>
      </c>
    </row>
    <row r="19255" spans="11:12">
      <c r="K19255" s="435">
        <v>57213</v>
      </c>
      <c r="L19255" t="s">
        <v>219</v>
      </c>
    </row>
    <row r="19256" spans="11:12">
      <c r="K19256" s="435">
        <v>57214</v>
      </c>
      <c r="L19256" t="s">
        <v>219</v>
      </c>
    </row>
    <row r="19257" spans="11:12">
      <c r="K19257" s="435">
        <v>57216</v>
      </c>
      <c r="L19257" t="s">
        <v>219</v>
      </c>
    </row>
    <row r="19258" spans="11:12">
      <c r="K19258" s="435">
        <v>57217</v>
      </c>
      <c r="L19258" t="s">
        <v>219</v>
      </c>
    </row>
    <row r="19259" spans="11:12">
      <c r="K19259" s="435">
        <v>57218</v>
      </c>
      <c r="L19259" t="s">
        <v>219</v>
      </c>
    </row>
    <row r="19260" spans="11:12">
      <c r="K19260" s="435">
        <v>57219</v>
      </c>
      <c r="L19260" t="s">
        <v>219</v>
      </c>
    </row>
    <row r="19261" spans="11:12">
      <c r="K19261" s="435">
        <v>57220</v>
      </c>
      <c r="L19261" t="s">
        <v>219</v>
      </c>
    </row>
    <row r="19262" spans="11:12">
      <c r="K19262" s="435">
        <v>57221</v>
      </c>
      <c r="L19262" t="s">
        <v>219</v>
      </c>
    </row>
    <row r="19263" spans="11:12">
      <c r="K19263" s="435">
        <v>57223</v>
      </c>
      <c r="L19263" t="s">
        <v>219</v>
      </c>
    </row>
    <row r="19264" spans="11:12">
      <c r="K19264" s="435">
        <v>57224</v>
      </c>
      <c r="L19264" t="s">
        <v>219</v>
      </c>
    </row>
    <row r="19265" spans="11:12">
      <c r="K19265" s="435">
        <v>57225</v>
      </c>
      <c r="L19265" t="s">
        <v>219</v>
      </c>
    </row>
    <row r="19266" spans="11:12">
      <c r="K19266" s="435">
        <v>57226</v>
      </c>
      <c r="L19266" t="s">
        <v>219</v>
      </c>
    </row>
    <row r="19267" spans="11:12">
      <c r="K19267" s="435">
        <v>57227</v>
      </c>
      <c r="L19267" t="s">
        <v>219</v>
      </c>
    </row>
    <row r="19268" spans="11:12">
      <c r="K19268" s="435">
        <v>57231</v>
      </c>
      <c r="L19268" t="s">
        <v>219</v>
      </c>
    </row>
    <row r="19269" spans="11:12">
      <c r="K19269" s="435">
        <v>57232</v>
      </c>
      <c r="L19269" t="s">
        <v>219</v>
      </c>
    </row>
    <row r="19270" spans="11:12">
      <c r="K19270" s="435">
        <v>57233</v>
      </c>
      <c r="L19270" t="s">
        <v>219</v>
      </c>
    </row>
    <row r="19271" spans="11:12">
      <c r="K19271" s="435">
        <v>57234</v>
      </c>
      <c r="L19271" t="s">
        <v>219</v>
      </c>
    </row>
    <row r="19272" spans="11:12">
      <c r="K19272" s="435">
        <v>57235</v>
      </c>
      <c r="L19272" t="s">
        <v>219</v>
      </c>
    </row>
    <row r="19273" spans="11:12">
      <c r="K19273" s="435">
        <v>57236</v>
      </c>
      <c r="L19273" t="s">
        <v>219</v>
      </c>
    </row>
    <row r="19274" spans="11:12">
      <c r="K19274" s="435">
        <v>57237</v>
      </c>
      <c r="L19274" t="s">
        <v>219</v>
      </c>
    </row>
    <row r="19275" spans="11:12">
      <c r="K19275" s="435">
        <v>57238</v>
      </c>
      <c r="L19275" t="s">
        <v>219</v>
      </c>
    </row>
    <row r="19276" spans="11:12">
      <c r="K19276" s="435">
        <v>57239</v>
      </c>
      <c r="L19276" t="s">
        <v>219</v>
      </c>
    </row>
    <row r="19277" spans="11:12">
      <c r="K19277" s="435">
        <v>57241</v>
      </c>
      <c r="L19277" t="s">
        <v>219</v>
      </c>
    </row>
    <row r="19278" spans="11:12">
      <c r="K19278" s="435">
        <v>57242</v>
      </c>
      <c r="L19278" t="s">
        <v>219</v>
      </c>
    </row>
    <row r="19279" spans="11:12">
      <c r="K19279" s="435">
        <v>57243</v>
      </c>
      <c r="L19279" t="s">
        <v>219</v>
      </c>
    </row>
    <row r="19280" spans="11:12">
      <c r="K19280" s="435">
        <v>57245</v>
      </c>
      <c r="L19280" t="s">
        <v>219</v>
      </c>
    </row>
    <row r="19281" spans="11:12">
      <c r="K19281" s="435">
        <v>57246</v>
      </c>
      <c r="L19281" t="s">
        <v>219</v>
      </c>
    </row>
    <row r="19282" spans="11:12">
      <c r="K19282" s="435">
        <v>57247</v>
      </c>
      <c r="L19282" t="s">
        <v>219</v>
      </c>
    </row>
    <row r="19283" spans="11:12">
      <c r="K19283" s="435">
        <v>57248</v>
      </c>
      <c r="L19283" t="s">
        <v>219</v>
      </c>
    </row>
    <row r="19284" spans="11:12">
      <c r="K19284" s="435">
        <v>57249</v>
      </c>
      <c r="L19284" t="s">
        <v>219</v>
      </c>
    </row>
    <row r="19285" spans="11:12">
      <c r="K19285" s="435">
        <v>57251</v>
      </c>
      <c r="L19285" t="s">
        <v>219</v>
      </c>
    </row>
    <row r="19286" spans="11:12">
      <c r="K19286" s="435">
        <v>57252</v>
      </c>
      <c r="L19286" t="s">
        <v>219</v>
      </c>
    </row>
    <row r="19287" spans="11:12">
      <c r="K19287" s="435">
        <v>57255</v>
      </c>
      <c r="L19287" t="s">
        <v>219</v>
      </c>
    </row>
    <row r="19288" spans="11:12">
      <c r="K19288" s="435">
        <v>57256</v>
      </c>
      <c r="L19288" t="s">
        <v>219</v>
      </c>
    </row>
    <row r="19289" spans="11:12">
      <c r="K19289" s="435">
        <v>57257</v>
      </c>
      <c r="L19289" t="s">
        <v>219</v>
      </c>
    </row>
    <row r="19290" spans="11:12">
      <c r="K19290" s="435">
        <v>57258</v>
      </c>
      <c r="L19290" t="s">
        <v>219</v>
      </c>
    </row>
    <row r="19291" spans="11:12">
      <c r="K19291" s="435">
        <v>57259</v>
      </c>
      <c r="L19291" t="s">
        <v>219</v>
      </c>
    </row>
    <row r="19292" spans="11:12">
      <c r="K19292" s="435">
        <v>57260</v>
      </c>
      <c r="L19292" t="s">
        <v>219</v>
      </c>
    </row>
    <row r="19293" spans="11:12">
      <c r="K19293" s="435">
        <v>57261</v>
      </c>
      <c r="L19293" t="s">
        <v>219</v>
      </c>
    </row>
    <row r="19294" spans="11:12">
      <c r="K19294" s="435">
        <v>57262</v>
      </c>
      <c r="L19294" t="s">
        <v>219</v>
      </c>
    </row>
    <row r="19295" spans="11:12">
      <c r="K19295" s="435">
        <v>57263</v>
      </c>
      <c r="L19295" t="s">
        <v>219</v>
      </c>
    </row>
    <row r="19296" spans="11:12">
      <c r="K19296" s="435">
        <v>57264</v>
      </c>
      <c r="L19296" t="s">
        <v>219</v>
      </c>
    </row>
    <row r="19297" spans="11:12">
      <c r="K19297" s="435">
        <v>57265</v>
      </c>
      <c r="L19297" t="s">
        <v>219</v>
      </c>
    </row>
    <row r="19298" spans="11:12">
      <c r="K19298" s="435">
        <v>57266</v>
      </c>
      <c r="L19298" t="s">
        <v>219</v>
      </c>
    </row>
    <row r="19299" spans="11:12">
      <c r="K19299" s="435">
        <v>57268</v>
      </c>
      <c r="L19299" t="s">
        <v>219</v>
      </c>
    </row>
    <row r="19300" spans="11:12">
      <c r="K19300" s="435">
        <v>57269</v>
      </c>
      <c r="L19300" t="s">
        <v>219</v>
      </c>
    </row>
    <row r="19301" spans="11:12">
      <c r="K19301" s="435">
        <v>57270</v>
      </c>
      <c r="L19301">
        <v>7</v>
      </c>
    </row>
    <row r="19302" spans="11:12">
      <c r="K19302" s="435">
        <v>57271</v>
      </c>
      <c r="L19302" t="s">
        <v>219</v>
      </c>
    </row>
    <row r="19303" spans="11:12">
      <c r="K19303" s="435">
        <v>57272</v>
      </c>
      <c r="L19303" t="s">
        <v>219</v>
      </c>
    </row>
    <row r="19304" spans="11:12">
      <c r="K19304" s="435">
        <v>57273</v>
      </c>
      <c r="L19304" t="s">
        <v>219</v>
      </c>
    </row>
    <row r="19305" spans="11:12">
      <c r="K19305" s="435">
        <v>57274</v>
      </c>
      <c r="L19305" t="s">
        <v>219</v>
      </c>
    </row>
    <row r="19306" spans="11:12">
      <c r="K19306" s="435">
        <v>57276</v>
      </c>
      <c r="L19306" t="s">
        <v>219</v>
      </c>
    </row>
    <row r="19307" spans="11:12">
      <c r="K19307" s="435">
        <v>57278</v>
      </c>
      <c r="L19307" t="s">
        <v>219</v>
      </c>
    </row>
    <row r="19308" spans="11:12">
      <c r="K19308" s="435">
        <v>57279</v>
      </c>
      <c r="L19308" t="s">
        <v>219</v>
      </c>
    </row>
    <row r="19309" spans="11:12">
      <c r="K19309" s="435">
        <v>57301</v>
      </c>
      <c r="L19309" t="s">
        <v>219</v>
      </c>
    </row>
    <row r="19310" spans="11:12">
      <c r="K19310" s="435">
        <v>57311</v>
      </c>
      <c r="L19310" t="s">
        <v>219</v>
      </c>
    </row>
    <row r="19311" spans="11:12">
      <c r="K19311" s="435">
        <v>57312</v>
      </c>
      <c r="L19311" t="s">
        <v>219</v>
      </c>
    </row>
    <row r="19312" spans="11:12">
      <c r="K19312" s="435">
        <v>57313</v>
      </c>
      <c r="L19312" t="s">
        <v>214</v>
      </c>
    </row>
    <row r="19313" spans="11:12">
      <c r="K19313" s="435">
        <v>57314</v>
      </c>
      <c r="L19313" t="s">
        <v>219</v>
      </c>
    </row>
    <row r="19314" spans="11:12">
      <c r="K19314" s="435">
        <v>57315</v>
      </c>
      <c r="L19314" t="s">
        <v>214</v>
      </c>
    </row>
    <row r="19315" spans="11:12">
      <c r="K19315" s="435">
        <v>57317</v>
      </c>
      <c r="L19315" t="s">
        <v>214</v>
      </c>
    </row>
    <row r="19316" spans="11:12">
      <c r="K19316" s="435">
        <v>57319</v>
      </c>
      <c r="L19316" t="s">
        <v>219</v>
      </c>
    </row>
    <row r="19317" spans="11:12">
      <c r="K19317" s="435">
        <v>57321</v>
      </c>
      <c r="L19317" t="s">
        <v>219</v>
      </c>
    </row>
    <row r="19318" spans="11:12">
      <c r="K19318" s="435">
        <v>57322</v>
      </c>
      <c r="L19318" t="s">
        <v>219</v>
      </c>
    </row>
    <row r="19319" spans="11:12">
      <c r="K19319" s="435">
        <v>57323</v>
      </c>
      <c r="L19319" t="s">
        <v>219</v>
      </c>
    </row>
    <row r="19320" spans="11:12">
      <c r="K19320" s="435">
        <v>57324</v>
      </c>
      <c r="L19320" t="s">
        <v>219</v>
      </c>
    </row>
    <row r="19321" spans="11:12">
      <c r="K19321" s="435">
        <v>57325</v>
      </c>
      <c r="L19321" t="s">
        <v>219</v>
      </c>
    </row>
    <row r="19322" spans="11:12">
      <c r="K19322" s="435">
        <v>57328</v>
      </c>
      <c r="L19322" t="s">
        <v>214</v>
      </c>
    </row>
    <row r="19323" spans="11:12">
      <c r="K19323" s="435">
        <v>57329</v>
      </c>
      <c r="L19323" t="s">
        <v>214</v>
      </c>
    </row>
    <row r="19324" spans="11:12">
      <c r="K19324" s="435">
        <v>57330</v>
      </c>
      <c r="L19324" t="s">
        <v>214</v>
      </c>
    </row>
    <row r="19325" spans="11:12">
      <c r="K19325" s="435">
        <v>57331</v>
      </c>
      <c r="L19325" t="s">
        <v>219</v>
      </c>
    </row>
    <row r="19326" spans="11:12">
      <c r="K19326" s="435">
        <v>57332</v>
      </c>
      <c r="L19326" t="s">
        <v>214</v>
      </c>
    </row>
    <row r="19327" spans="11:12">
      <c r="K19327" s="435">
        <v>57334</v>
      </c>
      <c r="L19327" t="s">
        <v>219</v>
      </c>
    </row>
    <row r="19328" spans="11:12">
      <c r="K19328" s="435">
        <v>57335</v>
      </c>
      <c r="L19328" t="s">
        <v>214</v>
      </c>
    </row>
    <row r="19329" spans="11:12">
      <c r="K19329" s="435">
        <v>57337</v>
      </c>
      <c r="L19329" t="s">
        <v>219</v>
      </c>
    </row>
    <row r="19330" spans="11:12">
      <c r="K19330" s="435">
        <v>57339</v>
      </c>
      <c r="L19330" t="s">
        <v>219</v>
      </c>
    </row>
    <row r="19331" spans="11:12">
      <c r="K19331" s="435">
        <v>57340</v>
      </c>
      <c r="L19331" t="s">
        <v>219</v>
      </c>
    </row>
    <row r="19332" spans="11:12">
      <c r="K19332" s="435">
        <v>57341</v>
      </c>
      <c r="L19332" t="s">
        <v>219</v>
      </c>
    </row>
    <row r="19333" spans="11:12">
      <c r="K19333" s="435">
        <v>57342</v>
      </c>
      <c r="L19333" t="s">
        <v>214</v>
      </c>
    </row>
    <row r="19334" spans="11:12">
      <c r="K19334" s="435">
        <v>57344</v>
      </c>
      <c r="L19334" t="s">
        <v>214</v>
      </c>
    </row>
    <row r="19335" spans="11:12">
      <c r="K19335" s="435">
        <v>57345</v>
      </c>
      <c r="L19335" t="s">
        <v>219</v>
      </c>
    </row>
    <row r="19336" spans="11:12">
      <c r="K19336" s="435">
        <v>57346</v>
      </c>
      <c r="L19336" t="s">
        <v>219</v>
      </c>
    </row>
    <row r="19337" spans="11:12">
      <c r="K19337" s="435">
        <v>57348</v>
      </c>
      <c r="L19337" t="s">
        <v>219</v>
      </c>
    </row>
    <row r="19338" spans="11:12">
      <c r="K19338" s="435">
        <v>57349</v>
      </c>
      <c r="L19338" t="s">
        <v>219</v>
      </c>
    </row>
    <row r="19339" spans="11:12">
      <c r="K19339" s="435">
        <v>57350</v>
      </c>
      <c r="L19339" t="s">
        <v>219</v>
      </c>
    </row>
    <row r="19340" spans="11:12">
      <c r="K19340" s="435">
        <v>57353</v>
      </c>
      <c r="L19340" t="s">
        <v>219</v>
      </c>
    </row>
    <row r="19341" spans="11:12">
      <c r="K19341" s="435">
        <v>57355</v>
      </c>
      <c r="L19341" t="s">
        <v>219</v>
      </c>
    </row>
    <row r="19342" spans="11:12">
      <c r="K19342" s="435">
        <v>57356</v>
      </c>
      <c r="L19342" t="s">
        <v>214</v>
      </c>
    </row>
    <row r="19343" spans="11:12">
      <c r="K19343" s="435">
        <v>57358</v>
      </c>
      <c r="L19343" t="s">
        <v>219</v>
      </c>
    </row>
    <row r="19344" spans="11:12">
      <c r="K19344" s="435">
        <v>57359</v>
      </c>
      <c r="L19344" t="s">
        <v>219</v>
      </c>
    </row>
    <row r="19345" spans="11:12">
      <c r="K19345" s="435">
        <v>57361</v>
      </c>
      <c r="L19345" t="s">
        <v>214</v>
      </c>
    </row>
    <row r="19346" spans="11:12">
      <c r="K19346" s="435">
        <v>57362</v>
      </c>
      <c r="L19346" t="s">
        <v>219</v>
      </c>
    </row>
    <row r="19347" spans="11:12">
      <c r="K19347" s="435">
        <v>57363</v>
      </c>
      <c r="L19347" t="s">
        <v>219</v>
      </c>
    </row>
    <row r="19348" spans="11:12">
      <c r="K19348" s="435">
        <v>57364</v>
      </c>
      <c r="L19348" t="s">
        <v>219</v>
      </c>
    </row>
    <row r="19349" spans="11:12">
      <c r="K19349" s="435">
        <v>57365</v>
      </c>
      <c r="L19349" t="s">
        <v>219</v>
      </c>
    </row>
    <row r="19350" spans="11:12">
      <c r="K19350" s="435">
        <v>57366</v>
      </c>
      <c r="L19350" t="s">
        <v>219</v>
      </c>
    </row>
    <row r="19351" spans="11:12">
      <c r="K19351" s="435">
        <v>57367</v>
      </c>
      <c r="L19351" t="s">
        <v>214</v>
      </c>
    </row>
    <row r="19352" spans="11:12">
      <c r="K19352" s="435">
        <v>57368</v>
      </c>
      <c r="L19352" t="s">
        <v>219</v>
      </c>
    </row>
    <row r="19353" spans="11:12">
      <c r="K19353" s="435">
        <v>57369</v>
      </c>
      <c r="L19353" t="s">
        <v>214</v>
      </c>
    </row>
    <row r="19354" spans="11:12">
      <c r="K19354" s="435">
        <v>57370</v>
      </c>
      <c r="L19354" t="s">
        <v>219</v>
      </c>
    </row>
    <row r="19355" spans="11:12">
      <c r="K19355" s="435">
        <v>57371</v>
      </c>
      <c r="L19355" t="s">
        <v>219</v>
      </c>
    </row>
    <row r="19356" spans="11:12">
      <c r="K19356" s="435">
        <v>57373</v>
      </c>
      <c r="L19356" t="s">
        <v>219</v>
      </c>
    </row>
    <row r="19357" spans="11:12">
      <c r="K19357" s="435">
        <v>57374</v>
      </c>
      <c r="L19357" t="s">
        <v>219</v>
      </c>
    </row>
    <row r="19358" spans="11:12">
      <c r="K19358" s="435">
        <v>57375</v>
      </c>
      <c r="L19358" t="s">
        <v>214</v>
      </c>
    </row>
    <row r="19359" spans="11:12">
      <c r="K19359" s="435">
        <v>57376</v>
      </c>
      <c r="L19359" t="s">
        <v>214</v>
      </c>
    </row>
    <row r="19360" spans="11:12">
      <c r="K19360" s="435">
        <v>57379</v>
      </c>
      <c r="L19360" t="s">
        <v>219</v>
      </c>
    </row>
    <row r="19361" spans="11:12">
      <c r="K19361" s="435">
        <v>57380</v>
      </c>
      <c r="L19361" t="s">
        <v>214</v>
      </c>
    </row>
    <row r="19362" spans="11:12">
      <c r="K19362" s="435">
        <v>57381</v>
      </c>
      <c r="L19362" t="s">
        <v>219</v>
      </c>
    </row>
    <row r="19363" spans="11:12">
      <c r="K19363" s="435">
        <v>57382</v>
      </c>
      <c r="L19363" t="s">
        <v>219</v>
      </c>
    </row>
    <row r="19364" spans="11:12">
      <c r="K19364" s="435">
        <v>57383</v>
      </c>
      <c r="L19364" t="s">
        <v>219</v>
      </c>
    </row>
    <row r="19365" spans="11:12">
      <c r="K19365" s="435">
        <v>57384</v>
      </c>
      <c r="L19365" t="s">
        <v>219</v>
      </c>
    </row>
    <row r="19366" spans="11:12">
      <c r="K19366" s="435">
        <v>57385</v>
      </c>
      <c r="L19366" t="s">
        <v>219</v>
      </c>
    </row>
    <row r="19367" spans="11:12">
      <c r="K19367" s="435">
        <v>57386</v>
      </c>
      <c r="L19367" t="s">
        <v>219</v>
      </c>
    </row>
    <row r="19368" spans="11:12">
      <c r="K19368" s="435">
        <v>57401</v>
      </c>
      <c r="L19368" t="s">
        <v>219</v>
      </c>
    </row>
    <row r="19369" spans="11:12">
      <c r="K19369" s="435">
        <v>57420</v>
      </c>
      <c r="L19369" t="s">
        <v>219</v>
      </c>
    </row>
    <row r="19370" spans="11:12">
      <c r="K19370" s="435">
        <v>57421</v>
      </c>
      <c r="L19370" t="s">
        <v>219</v>
      </c>
    </row>
    <row r="19371" spans="11:12">
      <c r="K19371" s="435">
        <v>57422</v>
      </c>
      <c r="L19371" t="s">
        <v>219</v>
      </c>
    </row>
    <row r="19372" spans="11:12">
      <c r="K19372" s="435">
        <v>57424</v>
      </c>
      <c r="L19372" t="s">
        <v>219</v>
      </c>
    </row>
    <row r="19373" spans="11:12">
      <c r="K19373" s="435">
        <v>57426</v>
      </c>
      <c r="L19373" t="s">
        <v>219</v>
      </c>
    </row>
    <row r="19374" spans="11:12">
      <c r="K19374" s="435">
        <v>57427</v>
      </c>
      <c r="L19374" t="s">
        <v>219</v>
      </c>
    </row>
    <row r="19375" spans="11:12">
      <c r="K19375" s="435">
        <v>57428</v>
      </c>
      <c r="L19375" t="s">
        <v>219</v>
      </c>
    </row>
    <row r="19376" spans="11:12">
      <c r="K19376" s="435">
        <v>57429</v>
      </c>
      <c r="L19376" t="s">
        <v>219</v>
      </c>
    </row>
    <row r="19377" spans="11:12">
      <c r="K19377" s="435">
        <v>57430</v>
      </c>
      <c r="L19377" t="s">
        <v>219</v>
      </c>
    </row>
    <row r="19378" spans="11:12">
      <c r="K19378" s="435">
        <v>57432</v>
      </c>
      <c r="L19378" t="s">
        <v>219</v>
      </c>
    </row>
    <row r="19379" spans="11:12">
      <c r="K19379" s="435">
        <v>57433</v>
      </c>
      <c r="L19379" t="s">
        <v>219</v>
      </c>
    </row>
    <row r="19380" spans="11:12">
      <c r="K19380" s="435">
        <v>57434</v>
      </c>
      <c r="L19380" t="s">
        <v>219</v>
      </c>
    </row>
    <row r="19381" spans="11:12">
      <c r="K19381" s="435">
        <v>57435</v>
      </c>
      <c r="L19381" t="s">
        <v>219</v>
      </c>
    </row>
    <row r="19382" spans="11:12">
      <c r="K19382" s="435">
        <v>57436</v>
      </c>
      <c r="L19382" t="s">
        <v>219</v>
      </c>
    </row>
    <row r="19383" spans="11:12">
      <c r="K19383" s="435">
        <v>57437</v>
      </c>
      <c r="L19383" t="s">
        <v>219</v>
      </c>
    </row>
    <row r="19384" spans="11:12">
      <c r="K19384" s="435">
        <v>57438</v>
      </c>
      <c r="L19384" t="s">
        <v>219</v>
      </c>
    </row>
    <row r="19385" spans="11:12">
      <c r="K19385" s="435">
        <v>57439</v>
      </c>
      <c r="L19385" t="s">
        <v>219</v>
      </c>
    </row>
    <row r="19386" spans="11:12">
      <c r="K19386" s="435">
        <v>57440</v>
      </c>
      <c r="L19386" t="s">
        <v>219</v>
      </c>
    </row>
    <row r="19387" spans="11:12">
      <c r="K19387" s="435">
        <v>57441</v>
      </c>
      <c r="L19387" t="s">
        <v>219</v>
      </c>
    </row>
    <row r="19388" spans="11:12">
      <c r="K19388" s="435">
        <v>57442</v>
      </c>
      <c r="L19388" t="s">
        <v>219</v>
      </c>
    </row>
    <row r="19389" spans="11:12">
      <c r="K19389" s="435">
        <v>57445</v>
      </c>
      <c r="L19389" t="s">
        <v>219</v>
      </c>
    </row>
    <row r="19390" spans="11:12">
      <c r="K19390" s="435">
        <v>57446</v>
      </c>
      <c r="L19390" t="s">
        <v>219</v>
      </c>
    </row>
    <row r="19391" spans="11:12">
      <c r="K19391" s="435">
        <v>57448</v>
      </c>
      <c r="L19391" t="s">
        <v>219</v>
      </c>
    </row>
    <row r="19392" spans="11:12">
      <c r="K19392" s="435">
        <v>57449</v>
      </c>
      <c r="L19392" t="s">
        <v>219</v>
      </c>
    </row>
    <row r="19393" spans="11:12">
      <c r="K19393" s="435">
        <v>57450</v>
      </c>
      <c r="L19393" t="s">
        <v>219</v>
      </c>
    </row>
    <row r="19394" spans="11:12">
      <c r="K19394" s="435">
        <v>57451</v>
      </c>
      <c r="L19394" t="s">
        <v>219</v>
      </c>
    </row>
    <row r="19395" spans="11:12">
      <c r="K19395" s="435">
        <v>57452</v>
      </c>
      <c r="L19395" t="s">
        <v>219</v>
      </c>
    </row>
    <row r="19396" spans="11:12">
      <c r="K19396" s="435">
        <v>57454</v>
      </c>
      <c r="L19396" t="s">
        <v>219</v>
      </c>
    </row>
    <row r="19397" spans="11:12">
      <c r="K19397" s="435">
        <v>57455</v>
      </c>
      <c r="L19397" t="s">
        <v>219</v>
      </c>
    </row>
    <row r="19398" spans="11:12">
      <c r="K19398" s="435">
        <v>57456</v>
      </c>
      <c r="L19398" t="s">
        <v>219</v>
      </c>
    </row>
    <row r="19399" spans="11:12">
      <c r="K19399" s="435">
        <v>57457</v>
      </c>
      <c r="L19399" t="s">
        <v>219</v>
      </c>
    </row>
    <row r="19400" spans="11:12">
      <c r="K19400" s="435">
        <v>57460</v>
      </c>
      <c r="L19400" t="s">
        <v>219</v>
      </c>
    </row>
    <row r="19401" spans="11:12">
      <c r="K19401" s="435">
        <v>57461</v>
      </c>
      <c r="L19401" t="s">
        <v>219</v>
      </c>
    </row>
    <row r="19402" spans="11:12">
      <c r="K19402" s="435">
        <v>57465</v>
      </c>
      <c r="L19402" t="s">
        <v>219</v>
      </c>
    </row>
    <row r="19403" spans="11:12">
      <c r="K19403" s="435">
        <v>57466</v>
      </c>
      <c r="L19403" t="s">
        <v>219</v>
      </c>
    </row>
    <row r="19404" spans="11:12">
      <c r="K19404" s="435">
        <v>57467</v>
      </c>
      <c r="L19404" t="s">
        <v>219</v>
      </c>
    </row>
    <row r="19405" spans="11:12">
      <c r="K19405" s="435">
        <v>57468</v>
      </c>
      <c r="L19405" t="s">
        <v>219</v>
      </c>
    </row>
    <row r="19406" spans="11:12">
      <c r="K19406" s="435">
        <v>57469</v>
      </c>
      <c r="L19406" t="s">
        <v>219</v>
      </c>
    </row>
    <row r="19407" spans="11:12">
      <c r="K19407" s="435">
        <v>57470</v>
      </c>
      <c r="L19407" t="s">
        <v>219</v>
      </c>
    </row>
    <row r="19408" spans="11:12">
      <c r="K19408" s="435">
        <v>57471</v>
      </c>
      <c r="L19408" t="s">
        <v>219</v>
      </c>
    </row>
    <row r="19409" spans="11:12">
      <c r="K19409" s="435">
        <v>57472</v>
      </c>
      <c r="L19409" t="s">
        <v>219</v>
      </c>
    </row>
    <row r="19410" spans="11:12">
      <c r="K19410" s="435">
        <v>57473</v>
      </c>
      <c r="L19410" t="s">
        <v>219</v>
      </c>
    </row>
    <row r="19411" spans="11:12">
      <c r="K19411" s="435">
        <v>57474</v>
      </c>
      <c r="L19411" t="s">
        <v>219</v>
      </c>
    </row>
    <row r="19412" spans="11:12">
      <c r="K19412" s="435">
        <v>57475</v>
      </c>
      <c r="L19412" t="s">
        <v>219</v>
      </c>
    </row>
    <row r="19413" spans="11:12">
      <c r="K19413" s="435">
        <v>57476</v>
      </c>
      <c r="L19413" t="s">
        <v>219</v>
      </c>
    </row>
    <row r="19414" spans="11:12">
      <c r="K19414" s="435">
        <v>57477</v>
      </c>
      <c r="L19414" t="s">
        <v>219</v>
      </c>
    </row>
    <row r="19415" spans="11:12">
      <c r="K19415" s="435">
        <v>57479</v>
      </c>
      <c r="L19415" t="s">
        <v>219</v>
      </c>
    </row>
    <row r="19416" spans="11:12">
      <c r="K19416" s="435">
        <v>57481</v>
      </c>
      <c r="L19416" t="s">
        <v>219</v>
      </c>
    </row>
    <row r="19417" spans="11:12">
      <c r="K19417" s="435">
        <v>57501</v>
      </c>
      <c r="L19417" t="s">
        <v>219</v>
      </c>
    </row>
    <row r="19418" spans="11:12">
      <c r="K19418" s="435">
        <v>57520</v>
      </c>
      <c r="L19418" t="s">
        <v>219</v>
      </c>
    </row>
    <row r="19419" spans="11:12">
      <c r="K19419" s="435">
        <v>57521</v>
      </c>
      <c r="L19419" t="s">
        <v>214</v>
      </c>
    </row>
    <row r="19420" spans="11:12">
      <c r="K19420" s="435">
        <v>57522</v>
      </c>
      <c r="L19420" t="s">
        <v>219</v>
      </c>
    </row>
    <row r="19421" spans="11:12">
      <c r="K19421" s="435">
        <v>57523</v>
      </c>
      <c r="L19421" t="s">
        <v>214</v>
      </c>
    </row>
    <row r="19422" spans="11:12">
      <c r="K19422" s="435">
        <v>57528</v>
      </c>
      <c r="L19422" t="s">
        <v>214</v>
      </c>
    </row>
    <row r="19423" spans="11:12">
      <c r="K19423" s="435">
        <v>57529</v>
      </c>
      <c r="L19423" t="s">
        <v>214</v>
      </c>
    </row>
    <row r="19424" spans="11:12">
      <c r="K19424" s="435">
        <v>57531</v>
      </c>
      <c r="L19424" t="s">
        <v>219</v>
      </c>
    </row>
    <row r="19425" spans="11:12">
      <c r="K19425" s="435">
        <v>57532</v>
      </c>
      <c r="L19425" t="s">
        <v>219</v>
      </c>
    </row>
    <row r="19426" spans="11:12">
      <c r="K19426" s="435">
        <v>57533</v>
      </c>
      <c r="L19426" t="s">
        <v>214</v>
      </c>
    </row>
    <row r="19427" spans="11:12">
      <c r="K19427" s="435">
        <v>57534</v>
      </c>
      <c r="L19427" t="s">
        <v>219</v>
      </c>
    </row>
    <row r="19428" spans="11:12">
      <c r="K19428" s="435">
        <v>57536</v>
      </c>
      <c r="L19428" t="s">
        <v>219</v>
      </c>
    </row>
    <row r="19429" spans="11:12">
      <c r="K19429" s="435">
        <v>57537</v>
      </c>
      <c r="L19429" t="s">
        <v>219</v>
      </c>
    </row>
    <row r="19430" spans="11:12">
      <c r="K19430" s="435">
        <v>57538</v>
      </c>
      <c r="L19430" t="s">
        <v>214</v>
      </c>
    </row>
    <row r="19431" spans="11:12">
      <c r="K19431" s="435">
        <v>57540</v>
      </c>
      <c r="L19431" t="s">
        <v>219</v>
      </c>
    </row>
    <row r="19432" spans="11:12">
      <c r="K19432" s="435">
        <v>57541</v>
      </c>
      <c r="L19432" t="s">
        <v>219</v>
      </c>
    </row>
    <row r="19433" spans="11:12">
      <c r="K19433" s="435">
        <v>57543</v>
      </c>
      <c r="L19433" t="s">
        <v>219</v>
      </c>
    </row>
    <row r="19434" spans="11:12">
      <c r="K19434" s="435">
        <v>57544</v>
      </c>
      <c r="L19434" t="s">
        <v>219</v>
      </c>
    </row>
    <row r="19435" spans="11:12">
      <c r="K19435" s="435">
        <v>57547</v>
      </c>
      <c r="L19435" t="s">
        <v>214</v>
      </c>
    </row>
    <row r="19436" spans="11:12">
      <c r="K19436" s="435">
        <v>57548</v>
      </c>
      <c r="L19436" t="s">
        <v>219</v>
      </c>
    </row>
    <row r="19437" spans="11:12">
      <c r="K19437" s="435">
        <v>57551</v>
      </c>
      <c r="L19437" t="s">
        <v>214</v>
      </c>
    </row>
    <row r="19438" spans="11:12">
      <c r="K19438" s="435">
        <v>57552</v>
      </c>
      <c r="L19438" t="s">
        <v>219</v>
      </c>
    </row>
    <row r="19439" spans="11:12">
      <c r="K19439" s="435">
        <v>57553</v>
      </c>
      <c r="L19439" t="s">
        <v>219</v>
      </c>
    </row>
    <row r="19440" spans="11:12">
      <c r="K19440" s="435">
        <v>57555</v>
      </c>
      <c r="L19440" t="s">
        <v>214</v>
      </c>
    </row>
    <row r="19441" spans="11:12">
      <c r="K19441" s="435">
        <v>57559</v>
      </c>
      <c r="L19441" t="s">
        <v>219</v>
      </c>
    </row>
    <row r="19442" spans="11:12">
      <c r="K19442" s="435">
        <v>57560</v>
      </c>
      <c r="L19442" t="s">
        <v>214</v>
      </c>
    </row>
    <row r="19443" spans="11:12">
      <c r="K19443" s="435">
        <v>57562</v>
      </c>
      <c r="L19443" t="s">
        <v>219</v>
      </c>
    </row>
    <row r="19444" spans="11:12">
      <c r="K19444" s="435">
        <v>57563</v>
      </c>
      <c r="L19444" t="s">
        <v>214</v>
      </c>
    </row>
    <row r="19445" spans="11:12">
      <c r="K19445" s="435">
        <v>57564</v>
      </c>
      <c r="L19445" t="s">
        <v>219</v>
      </c>
    </row>
    <row r="19446" spans="11:12">
      <c r="K19446" s="435">
        <v>57566</v>
      </c>
      <c r="L19446" t="s">
        <v>214</v>
      </c>
    </row>
    <row r="19447" spans="11:12">
      <c r="K19447" s="435">
        <v>57567</v>
      </c>
      <c r="L19447" t="s">
        <v>219</v>
      </c>
    </row>
    <row r="19448" spans="11:12">
      <c r="K19448" s="435">
        <v>57568</v>
      </c>
      <c r="L19448" t="s">
        <v>219</v>
      </c>
    </row>
    <row r="19449" spans="11:12">
      <c r="K19449" s="435">
        <v>57569</v>
      </c>
      <c r="L19449" t="s">
        <v>219</v>
      </c>
    </row>
    <row r="19450" spans="11:12">
      <c r="K19450" s="435">
        <v>57570</v>
      </c>
      <c r="L19450" t="s">
        <v>214</v>
      </c>
    </row>
    <row r="19451" spans="11:12">
      <c r="K19451" s="435">
        <v>57571</v>
      </c>
      <c r="L19451" t="s">
        <v>214</v>
      </c>
    </row>
    <row r="19452" spans="11:12">
      <c r="K19452" s="435">
        <v>57572</v>
      </c>
      <c r="L19452" t="s">
        <v>214</v>
      </c>
    </row>
    <row r="19453" spans="11:12">
      <c r="K19453" s="435">
        <v>57574</v>
      </c>
      <c r="L19453" t="s">
        <v>214</v>
      </c>
    </row>
    <row r="19454" spans="11:12">
      <c r="K19454" s="435">
        <v>57576</v>
      </c>
      <c r="L19454" t="s">
        <v>219</v>
      </c>
    </row>
    <row r="19455" spans="11:12">
      <c r="K19455" s="435">
        <v>57577</v>
      </c>
      <c r="L19455" t="s">
        <v>219</v>
      </c>
    </row>
    <row r="19456" spans="11:12">
      <c r="K19456" s="435">
        <v>57579</v>
      </c>
      <c r="L19456" t="s">
        <v>214</v>
      </c>
    </row>
    <row r="19457" spans="11:12">
      <c r="K19457" s="435">
        <v>57580</v>
      </c>
      <c r="L19457" t="s">
        <v>214</v>
      </c>
    </row>
    <row r="19458" spans="11:12">
      <c r="K19458" s="435">
        <v>57584</v>
      </c>
      <c r="L19458" t="s">
        <v>219</v>
      </c>
    </row>
    <row r="19459" spans="11:12">
      <c r="K19459" s="435">
        <v>57585</v>
      </c>
      <c r="L19459" t="s">
        <v>214</v>
      </c>
    </row>
    <row r="19460" spans="11:12">
      <c r="K19460" s="435">
        <v>57601</v>
      </c>
      <c r="L19460" t="s">
        <v>219</v>
      </c>
    </row>
    <row r="19461" spans="11:12">
      <c r="K19461" s="435">
        <v>57620</v>
      </c>
      <c r="L19461" t="s">
        <v>219</v>
      </c>
    </row>
    <row r="19462" spans="11:12">
      <c r="K19462" s="435">
        <v>57621</v>
      </c>
      <c r="L19462" t="s">
        <v>219</v>
      </c>
    </row>
    <row r="19463" spans="11:12">
      <c r="K19463" s="435">
        <v>57622</v>
      </c>
      <c r="L19463" t="s">
        <v>219</v>
      </c>
    </row>
    <row r="19464" spans="11:12">
      <c r="K19464" s="435">
        <v>57623</v>
      </c>
      <c r="L19464" t="s">
        <v>219</v>
      </c>
    </row>
    <row r="19465" spans="11:12">
      <c r="K19465" s="435">
        <v>57625</v>
      </c>
      <c r="L19465" t="s">
        <v>219</v>
      </c>
    </row>
    <row r="19466" spans="11:12">
      <c r="K19466" s="435">
        <v>57626</v>
      </c>
      <c r="L19466" t="s">
        <v>219</v>
      </c>
    </row>
    <row r="19467" spans="11:12">
      <c r="K19467" s="435">
        <v>57630</v>
      </c>
      <c r="L19467" t="s">
        <v>219</v>
      </c>
    </row>
    <row r="19468" spans="11:12">
      <c r="K19468" s="435">
        <v>57631</v>
      </c>
      <c r="L19468" t="s">
        <v>219</v>
      </c>
    </row>
    <row r="19469" spans="11:12">
      <c r="K19469" s="435">
        <v>57632</v>
      </c>
      <c r="L19469" t="s">
        <v>219</v>
      </c>
    </row>
    <row r="19470" spans="11:12">
      <c r="K19470" s="435">
        <v>57633</v>
      </c>
      <c r="L19470" t="s">
        <v>219</v>
      </c>
    </row>
    <row r="19471" spans="11:12">
      <c r="K19471" s="435">
        <v>57634</v>
      </c>
      <c r="L19471" t="s">
        <v>219</v>
      </c>
    </row>
    <row r="19472" spans="11:12">
      <c r="K19472" s="435">
        <v>57636</v>
      </c>
      <c r="L19472" t="s">
        <v>219</v>
      </c>
    </row>
    <row r="19473" spans="11:12">
      <c r="K19473" s="435">
        <v>57638</v>
      </c>
      <c r="L19473" t="s">
        <v>219</v>
      </c>
    </row>
    <row r="19474" spans="11:12">
      <c r="K19474" s="435">
        <v>57639</v>
      </c>
      <c r="L19474" t="s">
        <v>219</v>
      </c>
    </row>
    <row r="19475" spans="11:12">
      <c r="K19475" s="435">
        <v>57640</v>
      </c>
      <c r="L19475" t="s">
        <v>219</v>
      </c>
    </row>
    <row r="19476" spans="11:12">
      <c r="K19476" s="435">
        <v>57641</v>
      </c>
      <c r="L19476" t="s">
        <v>219</v>
      </c>
    </row>
    <row r="19477" spans="11:12">
      <c r="K19477" s="435">
        <v>57642</v>
      </c>
      <c r="L19477" t="s">
        <v>219</v>
      </c>
    </row>
    <row r="19478" spans="11:12">
      <c r="K19478" s="435">
        <v>57644</v>
      </c>
      <c r="L19478" t="s">
        <v>219</v>
      </c>
    </row>
    <row r="19479" spans="11:12">
      <c r="K19479" s="435">
        <v>57645</v>
      </c>
      <c r="L19479" t="s">
        <v>219</v>
      </c>
    </row>
    <row r="19480" spans="11:12">
      <c r="K19480" s="435">
        <v>57646</v>
      </c>
      <c r="L19480" t="s">
        <v>219</v>
      </c>
    </row>
    <row r="19481" spans="11:12">
      <c r="K19481" s="435">
        <v>57648</v>
      </c>
      <c r="L19481" t="s">
        <v>219</v>
      </c>
    </row>
    <row r="19482" spans="11:12">
      <c r="K19482" s="435">
        <v>57649</v>
      </c>
      <c r="L19482" t="s">
        <v>219</v>
      </c>
    </row>
    <row r="19483" spans="11:12">
      <c r="K19483" s="435">
        <v>57650</v>
      </c>
      <c r="L19483" t="s">
        <v>219</v>
      </c>
    </row>
    <row r="19484" spans="11:12">
      <c r="K19484" s="435">
        <v>57651</v>
      </c>
      <c r="L19484" t="s">
        <v>219</v>
      </c>
    </row>
    <row r="19485" spans="11:12">
      <c r="K19485" s="435">
        <v>57652</v>
      </c>
      <c r="L19485" t="s">
        <v>219</v>
      </c>
    </row>
    <row r="19486" spans="11:12">
      <c r="K19486" s="435">
        <v>57656</v>
      </c>
      <c r="L19486" t="s">
        <v>219</v>
      </c>
    </row>
    <row r="19487" spans="11:12">
      <c r="K19487" s="435">
        <v>57657</v>
      </c>
      <c r="L19487" t="s">
        <v>219</v>
      </c>
    </row>
    <row r="19488" spans="11:12">
      <c r="K19488" s="435">
        <v>57658</v>
      </c>
      <c r="L19488" t="s">
        <v>219</v>
      </c>
    </row>
    <row r="19489" spans="11:12">
      <c r="K19489" s="435">
        <v>57660</v>
      </c>
      <c r="L19489" t="s">
        <v>219</v>
      </c>
    </row>
    <row r="19490" spans="11:12">
      <c r="K19490" s="435">
        <v>57661</v>
      </c>
      <c r="L19490" t="s">
        <v>219</v>
      </c>
    </row>
    <row r="19491" spans="11:12">
      <c r="K19491" s="435">
        <v>57701</v>
      </c>
      <c r="L19491" t="s">
        <v>219</v>
      </c>
    </row>
    <row r="19492" spans="11:12">
      <c r="K19492" s="435">
        <v>57702</v>
      </c>
      <c r="L19492" t="s">
        <v>219</v>
      </c>
    </row>
    <row r="19493" spans="11:12">
      <c r="K19493" s="435">
        <v>57703</v>
      </c>
      <c r="L19493" t="s">
        <v>219</v>
      </c>
    </row>
    <row r="19494" spans="11:12">
      <c r="K19494" s="435">
        <v>57706</v>
      </c>
      <c r="L19494" t="s">
        <v>219</v>
      </c>
    </row>
    <row r="19495" spans="11:12">
      <c r="K19495" s="435">
        <v>57714</v>
      </c>
      <c r="L19495" t="s">
        <v>219</v>
      </c>
    </row>
    <row r="19496" spans="11:12">
      <c r="K19496" s="435">
        <v>57716</v>
      </c>
      <c r="L19496" t="s">
        <v>214</v>
      </c>
    </row>
    <row r="19497" spans="11:12">
      <c r="K19497" s="435">
        <v>57717</v>
      </c>
      <c r="L19497" t="s">
        <v>219</v>
      </c>
    </row>
    <row r="19498" spans="11:12">
      <c r="K19498" s="435">
        <v>57718</v>
      </c>
      <c r="L19498" t="s">
        <v>219</v>
      </c>
    </row>
    <row r="19499" spans="11:12">
      <c r="K19499" s="435">
        <v>57719</v>
      </c>
      <c r="L19499" t="s">
        <v>219</v>
      </c>
    </row>
    <row r="19500" spans="11:12">
      <c r="K19500" s="435">
        <v>57720</v>
      </c>
      <c r="L19500" t="s">
        <v>219</v>
      </c>
    </row>
    <row r="19501" spans="11:12">
      <c r="K19501" s="435">
        <v>57722</v>
      </c>
      <c r="L19501" t="s">
        <v>219</v>
      </c>
    </row>
    <row r="19502" spans="11:12">
      <c r="K19502" s="435">
        <v>57724</v>
      </c>
      <c r="L19502" t="s">
        <v>220</v>
      </c>
    </row>
    <row r="19503" spans="11:12">
      <c r="K19503" s="435">
        <v>57725</v>
      </c>
      <c r="L19503" t="s">
        <v>219</v>
      </c>
    </row>
    <row r="19504" spans="11:12">
      <c r="K19504" s="435">
        <v>57730</v>
      </c>
      <c r="L19504" t="s">
        <v>220</v>
      </c>
    </row>
    <row r="19505" spans="11:12">
      <c r="K19505" s="435">
        <v>57732</v>
      </c>
      <c r="L19505" t="s">
        <v>220</v>
      </c>
    </row>
    <row r="19506" spans="11:12">
      <c r="K19506" s="435">
        <v>57735</v>
      </c>
      <c r="L19506" t="s">
        <v>214</v>
      </c>
    </row>
    <row r="19507" spans="11:12">
      <c r="K19507" s="435">
        <v>57738</v>
      </c>
      <c r="L19507" t="s">
        <v>219</v>
      </c>
    </row>
    <row r="19508" spans="11:12">
      <c r="K19508" s="435">
        <v>57741</v>
      </c>
      <c r="L19508" t="s">
        <v>219</v>
      </c>
    </row>
    <row r="19509" spans="11:12">
      <c r="K19509" s="435">
        <v>57744</v>
      </c>
      <c r="L19509" t="s">
        <v>219</v>
      </c>
    </row>
    <row r="19510" spans="11:12">
      <c r="K19510" s="435">
        <v>57745</v>
      </c>
      <c r="L19510" t="s">
        <v>220</v>
      </c>
    </row>
    <row r="19511" spans="11:12">
      <c r="K19511" s="435">
        <v>57747</v>
      </c>
      <c r="L19511" t="s">
        <v>219</v>
      </c>
    </row>
    <row r="19512" spans="11:12">
      <c r="K19512" s="435">
        <v>57748</v>
      </c>
      <c r="L19512" t="s">
        <v>219</v>
      </c>
    </row>
    <row r="19513" spans="11:12">
      <c r="K19513" s="435">
        <v>57750</v>
      </c>
      <c r="L19513" t="s">
        <v>219</v>
      </c>
    </row>
    <row r="19514" spans="11:12">
      <c r="K19514" s="435">
        <v>57751</v>
      </c>
      <c r="L19514" t="s">
        <v>220</v>
      </c>
    </row>
    <row r="19515" spans="11:12">
      <c r="K19515" s="435">
        <v>57752</v>
      </c>
      <c r="L19515" t="s">
        <v>219</v>
      </c>
    </row>
    <row r="19516" spans="11:12">
      <c r="K19516" s="435">
        <v>57754</v>
      </c>
      <c r="L19516">
        <v>7</v>
      </c>
    </row>
    <row r="19517" spans="11:12">
      <c r="K19517" s="435">
        <v>57755</v>
      </c>
      <c r="L19517" t="s">
        <v>219</v>
      </c>
    </row>
    <row r="19518" spans="11:12">
      <c r="K19518" s="435">
        <v>57756</v>
      </c>
      <c r="L19518" t="s">
        <v>214</v>
      </c>
    </row>
    <row r="19519" spans="11:12">
      <c r="K19519" s="435">
        <v>57758</v>
      </c>
      <c r="L19519" t="s">
        <v>219</v>
      </c>
    </row>
    <row r="19520" spans="11:12">
      <c r="K19520" s="435">
        <v>57759</v>
      </c>
      <c r="L19520" t="s">
        <v>220</v>
      </c>
    </row>
    <row r="19521" spans="11:12">
      <c r="K19521" s="435">
        <v>57760</v>
      </c>
      <c r="L19521" t="s">
        <v>219</v>
      </c>
    </row>
    <row r="19522" spans="11:12">
      <c r="K19522" s="435">
        <v>57761</v>
      </c>
      <c r="L19522" t="s">
        <v>219</v>
      </c>
    </row>
    <row r="19523" spans="11:12">
      <c r="K19523" s="435">
        <v>57762</v>
      </c>
      <c r="L19523" t="s">
        <v>219</v>
      </c>
    </row>
    <row r="19524" spans="11:12">
      <c r="K19524" s="435">
        <v>57763</v>
      </c>
      <c r="L19524" t="s">
        <v>214</v>
      </c>
    </row>
    <row r="19525" spans="11:12">
      <c r="K19525" s="435">
        <v>57764</v>
      </c>
      <c r="L19525" t="s">
        <v>214</v>
      </c>
    </row>
    <row r="19526" spans="11:12">
      <c r="K19526" s="435">
        <v>57766</v>
      </c>
      <c r="L19526" t="s">
        <v>219</v>
      </c>
    </row>
    <row r="19527" spans="11:12">
      <c r="K19527" s="435">
        <v>57767</v>
      </c>
      <c r="L19527" t="s">
        <v>219</v>
      </c>
    </row>
    <row r="19528" spans="11:12">
      <c r="K19528" s="435">
        <v>57769</v>
      </c>
      <c r="L19528" t="s">
        <v>219</v>
      </c>
    </row>
    <row r="19529" spans="11:12">
      <c r="K19529" s="435">
        <v>57770</v>
      </c>
      <c r="L19529" t="s">
        <v>214</v>
      </c>
    </row>
    <row r="19530" spans="11:12">
      <c r="K19530" s="435">
        <v>57772</v>
      </c>
      <c r="L19530" t="s">
        <v>219</v>
      </c>
    </row>
    <row r="19531" spans="11:12">
      <c r="K19531" s="435">
        <v>57773</v>
      </c>
      <c r="L19531" t="s">
        <v>219</v>
      </c>
    </row>
    <row r="19532" spans="11:12">
      <c r="K19532" s="435">
        <v>57775</v>
      </c>
      <c r="L19532" t="s">
        <v>219</v>
      </c>
    </row>
    <row r="19533" spans="11:12">
      <c r="K19533" s="435">
        <v>57776</v>
      </c>
      <c r="L19533" t="s">
        <v>220</v>
      </c>
    </row>
    <row r="19534" spans="11:12">
      <c r="K19534" s="435">
        <v>57779</v>
      </c>
      <c r="L19534" t="s">
        <v>219</v>
      </c>
    </row>
    <row r="19535" spans="11:12">
      <c r="K19535" s="435">
        <v>57780</v>
      </c>
      <c r="L19535" t="s">
        <v>219</v>
      </c>
    </row>
    <row r="19536" spans="11:12">
      <c r="K19536" s="435">
        <v>57782</v>
      </c>
      <c r="L19536" t="s">
        <v>219</v>
      </c>
    </row>
    <row r="19537" spans="11:12">
      <c r="K19537" s="435">
        <v>57783</v>
      </c>
      <c r="L19537" t="s">
        <v>219</v>
      </c>
    </row>
    <row r="19538" spans="11:12">
      <c r="K19538" s="435">
        <v>57785</v>
      </c>
      <c r="L19538" t="s">
        <v>219</v>
      </c>
    </row>
    <row r="19539" spans="11:12">
      <c r="K19539" s="435">
        <v>57787</v>
      </c>
      <c r="L19539" t="s">
        <v>219</v>
      </c>
    </row>
    <row r="19540" spans="11:12">
      <c r="K19540" s="435">
        <v>57788</v>
      </c>
      <c r="L19540" t="s">
        <v>219</v>
      </c>
    </row>
    <row r="19541" spans="11:12">
      <c r="K19541" s="435">
        <v>57790</v>
      </c>
      <c r="L19541" t="s">
        <v>219</v>
      </c>
    </row>
    <row r="19542" spans="11:12">
      <c r="K19542" s="435">
        <v>57791</v>
      </c>
      <c r="L19542" t="s">
        <v>219</v>
      </c>
    </row>
    <row r="19543" spans="11:12">
      <c r="K19543" s="435">
        <v>57792</v>
      </c>
      <c r="L19543" t="s">
        <v>219</v>
      </c>
    </row>
    <row r="19544" spans="11:12">
      <c r="K19544" s="435">
        <v>57793</v>
      </c>
      <c r="L19544" t="s">
        <v>220</v>
      </c>
    </row>
    <row r="19545" spans="11:12">
      <c r="K19545" s="435">
        <v>57794</v>
      </c>
      <c r="L19545" t="s">
        <v>214</v>
      </c>
    </row>
    <row r="19546" spans="11:12">
      <c r="K19546" s="435">
        <v>57799</v>
      </c>
      <c r="L19546" t="s">
        <v>219</v>
      </c>
    </row>
    <row r="19547" spans="11:12">
      <c r="K19547" s="435">
        <v>58001</v>
      </c>
      <c r="L19547">
        <v>7</v>
      </c>
    </row>
    <row r="19548" spans="11:12">
      <c r="K19548" s="435">
        <v>58002</v>
      </c>
      <c r="L19548">
        <v>7</v>
      </c>
    </row>
    <row r="19549" spans="11:12">
      <c r="K19549" s="435">
        <v>58004</v>
      </c>
      <c r="L19549">
        <v>7</v>
      </c>
    </row>
    <row r="19550" spans="11:12">
      <c r="K19550" s="435">
        <v>58005</v>
      </c>
      <c r="L19550">
        <v>7</v>
      </c>
    </row>
    <row r="19551" spans="11:12">
      <c r="K19551" s="435">
        <v>58006</v>
      </c>
      <c r="L19551">
        <v>7</v>
      </c>
    </row>
    <row r="19552" spans="11:12">
      <c r="K19552" s="435">
        <v>58007</v>
      </c>
      <c r="L19552">
        <v>7</v>
      </c>
    </row>
    <row r="19553" spans="11:12">
      <c r="K19553" s="435">
        <v>58008</v>
      </c>
      <c r="L19553">
        <v>7</v>
      </c>
    </row>
    <row r="19554" spans="11:12">
      <c r="K19554" s="435">
        <v>58009</v>
      </c>
      <c r="L19554">
        <v>7</v>
      </c>
    </row>
    <row r="19555" spans="11:12">
      <c r="K19555" s="435">
        <v>58011</v>
      </c>
      <c r="L19555">
        <v>7</v>
      </c>
    </row>
    <row r="19556" spans="11:12">
      <c r="K19556" s="435">
        <v>58012</v>
      </c>
      <c r="L19556">
        <v>7</v>
      </c>
    </row>
    <row r="19557" spans="11:12">
      <c r="K19557" s="435">
        <v>58013</v>
      </c>
      <c r="L19557" t="s">
        <v>219</v>
      </c>
    </row>
    <row r="19558" spans="11:12">
      <c r="K19558" s="435">
        <v>58015</v>
      </c>
      <c r="L19558">
        <v>7</v>
      </c>
    </row>
    <row r="19559" spans="11:12">
      <c r="K19559" s="435">
        <v>58016</v>
      </c>
      <c r="L19559">
        <v>7</v>
      </c>
    </row>
    <row r="19560" spans="11:12">
      <c r="K19560" s="435">
        <v>58017</v>
      </c>
      <c r="L19560">
        <v>7</v>
      </c>
    </row>
    <row r="19561" spans="11:12">
      <c r="K19561" s="435">
        <v>58018</v>
      </c>
      <c r="L19561">
        <v>7</v>
      </c>
    </row>
    <row r="19562" spans="11:12">
      <c r="K19562" s="435">
        <v>58021</v>
      </c>
      <c r="L19562">
        <v>7</v>
      </c>
    </row>
    <row r="19563" spans="11:12">
      <c r="K19563" s="435">
        <v>58027</v>
      </c>
      <c r="L19563">
        <v>7</v>
      </c>
    </row>
    <row r="19564" spans="11:12">
      <c r="K19564" s="435">
        <v>58029</v>
      </c>
      <c r="L19564">
        <v>7</v>
      </c>
    </row>
    <row r="19565" spans="11:12">
      <c r="K19565" s="435">
        <v>58030</v>
      </c>
      <c r="L19565">
        <v>7</v>
      </c>
    </row>
    <row r="19566" spans="11:12">
      <c r="K19566" s="435">
        <v>58031</v>
      </c>
      <c r="L19566">
        <v>7</v>
      </c>
    </row>
    <row r="19567" spans="11:12">
      <c r="K19567" s="435">
        <v>58032</v>
      </c>
      <c r="L19567">
        <v>7</v>
      </c>
    </row>
    <row r="19568" spans="11:12">
      <c r="K19568" s="435">
        <v>58033</v>
      </c>
      <c r="L19568">
        <v>7</v>
      </c>
    </row>
    <row r="19569" spans="11:12">
      <c r="K19569" s="435">
        <v>58035</v>
      </c>
      <c r="L19569">
        <v>7</v>
      </c>
    </row>
    <row r="19570" spans="11:12">
      <c r="K19570" s="435">
        <v>58036</v>
      </c>
      <c r="L19570">
        <v>7</v>
      </c>
    </row>
    <row r="19571" spans="11:12">
      <c r="K19571" s="435">
        <v>58038</v>
      </c>
      <c r="L19571">
        <v>7</v>
      </c>
    </row>
    <row r="19572" spans="11:12">
      <c r="K19572" s="435">
        <v>58040</v>
      </c>
      <c r="L19572">
        <v>7</v>
      </c>
    </row>
    <row r="19573" spans="11:12">
      <c r="K19573" s="435">
        <v>58041</v>
      </c>
      <c r="L19573" t="s">
        <v>219</v>
      </c>
    </row>
    <row r="19574" spans="11:12">
      <c r="K19574" s="435">
        <v>58042</v>
      </c>
      <c r="L19574">
        <v>7</v>
      </c>
    </row>
    <row r="19575" spans="11:12">
      <c r="K19575" s="435">
        <v>58043</v>
      </c>
      <c r="L19575">
        <v>7</v>
      </c>
    </row>
    <row r="19576" spans="11:12">
      <c r="K19576" s="435">
        <v>58045</v>
      </c>
      <c r="L19576">
        <v>7</v>
      </c>
    </row>
    <row r="19577" spans="11:12">
      <c r="K19577" s="435">
        <v>58046</v>
      </c>
      <c r="L19577">
        <v>7</v>
      </c>
    </row>
    <row r="19578" spans="11:12">
      <c r="K19578" s="435">
        <v>58047</v>
      </c>
      <c r="L19578">
        <v>7</v>
      </c>
    </row>
    <row r="19579" spans="11:12">
      <c r="K19579" s="435">
        <v>58048</v>
      </c>
      <c r="L19579">
        <v>7</v>
      </c>
    </row>
    <row r="19580" spans="11:12">
      <c r="K19580" s="435">
        <v>58049</v>
      </c>
      <c r="L19580">
        <v>7</v>
      </c>
    </row>
    <row r="19581" spans="11:12">
      <c r="K19581" s="435">
        <v>58051</v>
      </c>
      <c r="L19581">
        <v>7</v>
      </c>
    </row>
    <row r="19582" spans="11:12">
      <c r="K19582" s="435">
        <v>58052</v>
      </c>
      <c r="L19582">
        <v>7</v>
      </c>
    </row>
    <row r="19583" spans="11:12">
      <c r="K19583" s="435">
        <v>58053</v>
      </c>
      <c r="L19583" t="s">
        <v>219</v>
      </c>
    </row>
    <row r="19584" spans="11:12">
      <c r="K19584" s="435">
        <v>58054</v>
      </c>
      <c r="L19584">
        <v>7</v>
      </c>
    </row>
    <row r="19585" spans="11:12">
      <c r="K19585" s="435">
        <v>58056</v>
      </c>
      <c r="L19585">
        <v>7</v>
      </c>
    </row>
    <row r="19586" spans="11:12">
      <c r="K19586" s="435">
        <v>58057</v>
      </c>
      <c r="L19586">
        <v>7</v>
      </c>
    </row>
    <row r="19587" spans="11:12">
      <c r="K19587" s="435">
        <v>58058</v>
      </c>
      <c r="L19587">
        <v>7</v>
      </c>
    </row>
    <row r="19588" spans="11:12">
      <c r="K19588" s="435">
        <v>58059</v>
      </c>
      <c r="L19588">
        <v>7</v>
      </c>
    </row>
    <row r="19589" spans="11:12">
      <c r="K19589" s="435">
        <v>58060</v>
      </c>
      <c r="L19589" t="s">
        <v>219</v>
      </c>
    </row>
    <row r="19590" spans="11:12">
      <c r="K19590" s="435">
        <v>58061</v>
      </c>
      <c r="L19590">
        <v>7</v>
      </c>
    </row>
    <row r="19591" spans="11:12">
      <c r="K19591" s="435">
        <v>58062</v>
      </c>
      <c r="L19591">
        <v>7</v>
      </c>
    </row>
    <row r="19592" spans="11:12">
      <c r="K19592" s="435">
        <v>58063</v>
      </c>
      <c r="L19592">
        <v>7</v>
      </c>
    </row>
    <row r="19593" spans="11:12">
      <c r="K19593" s="435">
        <v>58064</v>
      </c>
      <c r="L19593">
        <v>7</v>
      </c>
    </row>
    <row r="19594" spans="11:12">
      <c r="K19594" s="435">
        <v>58065</v>
      </c>
      <c r="L19594">
        <v>7</v>
      </c>
    </row>
    <row r="19595" spans="11:12">
      <c r="K19595" s="435">
        <v>58067</v>
      </c>
      <c r="L19595">
        <v>7</v>
      </c>
    </row>
    <row r="19596" spans="11:12">
      <c r="K19596" s="435">
        <v>58068</v>
      </c>
      <c r="L19596">
        <v>7</v>
      </c>
    </row>
    <row r="19597" spans="11:12">
      <c r="K19597" s="435">
        <v>58069</v>
      </c>
      <c r="L19597" t="s">
        <v>219</v>
      </c>
    </row>
    <row r="19598" spans="11:12">
      <c r="K19598" s="435">
        <v>58071</v>
      </c>
      <c r="L19598">
        <v>7</v>
      </c>
    </row>
    <row r="19599" spans="11:12">
      <c r="K19599" s="435">
        <v>58072</v>
      </c>
      <c r="L19599">
        <v>7</v>
      </c>
    </row>
    <row r="19600" spans="11:12">
      <c r="K19600" s="435">
        <v>58075</v>
      </c>
      <c r="L19600">
        <v>7</v>
      </c>
    </row>
    <row r="19601" spans="11:12">
      <c r="K19601" s="435">
        <v>58076</v>
      </c>
      <c r="L19601">
        <v>7</v>
      </c>
    </row>
    <row r="19602" spans="11:12">
      <c r="K19602" s="435">
        <v>58077</v>
      </c>
      <c r="L19602">
        <v>7</v>
      </c>
    </row>
    <row r="19603" spans="11:12">
      <c r="K19603" s="435">
        <v>58078</v>
      </c>
      <c r="L19603">
        <v>7</v>
      </c>
    </row>
    <row r="19604" spans="11:12">
      <c r="K19604" s="435">
        <v>58079</v>
      </c>
      <c r="L19604">
        <v>7</v>
      </c>
    </row>
    <row r="19605" spans="11:12">
      <c r="K19605" s="435">
        <v>58081</v>
      </c>
      <c r="L19605">
        <v>7</v>
      </c>
    </row>
    <row r="19606" spans="11:12">
      <c r="K19606" s="435">
        <v>58102</v>
      </c>
      <c r="L19606">
        <v>7</v>
      </c>
    </row>
    <row r="19607" spans="11:12">
      <c r="K19607" s="435">
        <v>58103</v>
      </c>
      <c r="L19607">
        <v>7</v>
      </c>
    </row>
    <row r="19608" spans="11:12">
      <c r="K19608" s="435">
        <v>58104</v>
      </c>
      <c r="L19608">
        <v>7</v>
      </c>
    </row>
    <row r="19609" spans="11:12">
      <c r="K19609" s="435">
        <v>58105</v>
      </c>
      <c r="L19609">
        <v>7</v>
      </c>
    </row>
    <row r="19610" spans="11:12">
      <c r="K19610" s="435">
        <v>58201</v>
      </c>
      <c r="L19610">
        <v>7</v>
      </c>
    </row>
    <row r="19611" spans="11:12">
      <c r="K19611" s="435">
        <v>58202</v>
      </c>
      <c r="L19611">
        <v>7</v>
      </c>
    </row>
    <row r="19612" spans="11:12">
      <c r="K19612" s="435">
        <v>58203</v>
      </c>
      <c r="L19612">
        <v>7</v>
      </c>
    </row>
    <row r="19613" spans="11:12">
      <c r="K19613" s="435">
        <v>58204</v>
      </c>
      <c r="L19613">
        <v>7</v>
      </c>
    </row>
    <row r="19614" spans="11:12">
      <c r="K19614" s="435">
        <v>58205</v>
      </c>
      <c r="L19614">
        <v>7</v>
      </c>
    </row>
    <row r="19615" spans="11:12">
      <c r="K19615" s="435">
        <v>58210</v>
      </c>
      <c r="L19615">
        <v>7</v>
      </c>
    </row>
    <row r="19616" spans="11:12">
      <c r="K19616" s="435">
        <v>58212</v>
      </c>
      <c r="L19616">
        <v>7</v>
      </c>
    </row>
    <row r="19617" spans="11:12">
      <c r="K19617" s="435">
        <v>58214</v>
      </c>
      <c r="L19617">
        <v>7</v>
      </c>
    </row>
    <row r="19618" spans="11:12">
      <c r="K19618" s="435">
        <v>58216</v>
      </c>
      <c r="L19618">
        <v>7</v>
      </c>
    </row>
    <row r="19619" spans="11:12">
      <c r="K19619" s="435">
        <v>58218</v>
      </c>
      <c r="L19619">
        <v>7</v>
      </c>
    </row>
    <row r="19620" spans="11:12">
      <c r="K19620" s="435">
        <v>58219</v>
      </c>
      <c r="L19620">
        <v>7</v>
      </c>
    </row>
    <row r="19621" spans="11:12">
      <c r="K19621" s="435">
        <v>58220</v>
      </c>
      <c r="L19621">
        <v>7</v>
      </c>
    </row>
    <row r="19622" spans="11:12">
      <c r="K19622" s="435">
        <v>58222</v>
      </c>
      <c r="L19622">
        <v>7</v>
      </c>
    </row>
    <row r="19623" spans="11:12">
      <c r="K19623" s="435">
        <v>58223</v>
      </c>
      <c r="L19623">
        <v>7</v>
      </c>
    </row>
    <row r="19624" spans="11:12">
      <c r="K19624" s="435">
        <v>58224</v>
      </c>
      <c r="L19624">
        <v>7</v>
      </c>
    </row>
    <row r="19625" spans="11:12">
      <c r="K19625" s="435">
        <v>58225</v>
      </c>
      <c r="L19625">
        <v>7</v>
      </c>
    </row>
    <row r="19626" spans="11:12">
      <c r="K19626" s="435">
        <v>58227</v>
      </c>
      <c r="L19626">
        <v>7</v>
      </c>
    </row>
    <row r="19627" spans="11:12">
      <c r="K19627" s="435">
        <v>58228</v>
      </c>
      <c r="L19627">
        <v>7</v>
      </c>
    </row>
    <row r="19628" spans="11:12">
      <c r="K19628" s="435">
        <v>58229</v>
      </c>
      <c r="L19628">
        <v>7</v>
      </c>
    </row>
    <row r="19629" spans="11:12">
      <c r="K19629" s="435">
        <v>58230</v>
      </c>
      <c r="L19629">
        <v>7</v>
      </c>
    </row>
    <row r="19630" spans="11:12">
      <c r="K19630" s="435">
        <v>58231</v>
      </c>
      <c r="L19630">
        <v>7</v>
      </c>
    </row>
    <row r="19631" spans="11:12">
      <c r="K19631" s="435">
        <v>58233</v>
      </c>
      <c r="L19631">
        <v>7</v>
      </c>
    </row>
    <row r="19632" spans="11:12">
      <c r="K19632" s="435">
        <v>58235</v>
      </c>
      <c r="L19632">
        <v>7</v>
      </c>
    </row>
    <row r="19633" spans="11:12">
      <c r="K19633" s="435">
        <v>58237</v>
      </c>
      <c r="L19633">
        <v>7</v>
      </c>
    </row>
    <row r="19634" spans="11:12">
      <c r="K19634" s="435">
        <v>58238</v>
      </c>
      <c r="L19634">
        <v>7</v>
      </c>
    </row>
    <row r="19635" spans="11:12">
      <c r="K19635" s="435">
        <v>58239</v>
      </c>
      <c r="L19635">
        <v>7</v>
      </c>
    </row>
    <row r="19636" spans="11:12">
      <c r="K19636" s="435">
        <v>58240</v>
      </c>
      <c r="L19636">
        <v>7</v>
      </c>
    </row>
    <row r="19637" spans="11:12">
      <c r="K19637" s="435">
        <v>58241</v>
      </c>
      <c r="L19637">
        <v>7</v>
      </c>
    </row>
    <row r="19638" spans="11:12">
      <c r="K19638" s="435">
        <v>58243</v>
      </c>
      <c r="L19638">
        <v>7</v>
      </c>
    </row>
    <row r="19639" spans="11:12">
      <c r="K19639" s="435">
        <v>58244</v>
      </c>
      <c r="L19639">
        <v>7</v>
      </c>
    </row>
    <row r="19640" spans="11:12">
      <c r="K19640" s="435">
        <v>58249</v>
      </c>
      <c r="L19640">
        <v>7</v>
      </c>
    </row>
    <row r="19641" spans="11:12">
      <c r="K19641" s="435">
        <v>58250</v>
      </c>
      <c r="L19641">
        <v>7</v>
      </c>
    </row>
    <row r="19642" spans="11:12">
      <c r="K19642" s="435">
        <v>58251</v>
      </c>
      <c r="L19642">
        <v>7</v>
      </c>
    </row>
    <row r="19643" spans="11:12">
      <c r="K19643" s="435">
        <v>58254</v>
      </c>
      <c r="L19643">
        <v>7</v>
      </c>
    </row>
    <row r="19644" spans="11:12">
      <c r="K19644" s="435">
        <v>58256</v>
      </c>
      <c r="L19644">
        <v>7</v>
      </c>
    </row>
    <row r="19645" spans="11:12">
      <c r="K19645" s="435">
        <v>58257</v>
      </c>
      <c r="L19645">
        <v>7</v>
      </c>
    </row>
    <row r="19646" spans="11:12">
      <c r="K19646" s="435">
        <v>58258</v>
      </c>
      <c r="L19646">
        <v>7</v>
      </c>
    </row>
    <row r="19647" spans="11:12">
      <c r="K19647" s="435">
        <v>58259</v>
      </c>
      <c r="L19647">
        <v>7</v>
      </c>
    </row>
    <row r="19648" spans="11:12">
      <c r="K19648" s="435">
        <v>58260</v>
      </c>
      <c r="L19648">
        <v>7</v>
      </c>
    </row>
    <row r="19649" spans="11:12">
      <c r="K19649" s="435">
        <v>58261</v>
      </c>
      <c r="L19649">
        <v>7</v>
      </c>
    </row>
    <row r="19650" spans="11:12">
      <c r="K19650" s="435">
        <v>58262</v>
      </c>
      <c r="L19650">
        <v>7</v>
      </c>
    </row>
    <row r="19651" spans="11:12">
      <c r="K19651" s="435">
        <v>58265</v>
      </c>
      <c r="L19651">
        <v>7</v>
      </c>
    </row>
    <row r="19652" spans="11:12">
      <c r="K19652" s="435">
        <v>58266</v>
      </c>
      <c r="L19652">
        <v>7</v>
      </c>
    </row>
    <row r="19653" spans="11:12">
      <c r="K19653" s="435">
        <v>58267</v>
      </c>
      <c r="L19653">
        <v>7</v>
      </c>
    </row>
    <row r="19654" spans="11:12">
      <c r="K19654" s="435">
        <v>58269</v>
      </c>
      <c r="L19654">
        <v>7</v>
      </c>
    </row>
    <row r="19655" spans="11:12">
      <c r="K19655" s="435">
        <v>58270</v>
      </c>
      <c r="L19655">
        <v>7</v>
      </c>
    </row>
    <row r="19656" spans="11:12">
      <c r="K19656" s="435">
        <v>58271</v>
      </c>
      <c r="L19656">
        <v>7</v>
      </c>
    </row>
    <row r="19657" spans="11:12">
      <c r="K19657" s="435">
        <v>58272</v>
      </c>
      <c r="L19657">
        <v>7</v>
      </c>
    </row>
    <row r="19658" spans="11:12">
      <c r="K19658" s="435">
        <v>58273</v>
      </c>
      <c r="L19658">
        <v>7</v>
      </c>
    </row>
    <row r="19659" spans="11:12">
      <c r="K19659" s="435">
        <v>58274</v>
      </c>
      <c r="L19659">
        <v>7</v>
      </c>
    </row>
    <row r="19660" spans="11:12">
      <c r="K19660" s="435">
        <v>58275</v>
      </c>
      <c r="L19660">
        <v>7</v>
      </c>
    </row>
    <row r="19661" spans="11:12">
      <c r="K19661" s="435">
        <v>58276</v>
      </c>
      <c r="L19661">
        <v>7</v>
      </c>
    </row>
    <row r="19662" spans="11:12">
      <c r="K19662" s="435">
        <v>58277</v>
      </c>
      <c r="L19662">
        <v>7</v>
      </c>
    </row>
    <row r="19663" spans="11:12">
      <c r="K19663" s="435">
        <v>58278</v>
      </c>
      <c r="L19663">
        <v>7</v>
      </c>
    </row>
    <row r="19664" spans="11:12">
      <c r="K19664" s="435">
        <v>58281</v>
      </c>
      <c r="L19664">
        <v>7</v>
      </c>
    </row>
    <row r="19665" spans="11:12">
      <c r="K19665" s="435">
        <v>58282</v>
      </c>
      <c r="L19665">
        <v>7</v>
      </c>
    </row>
    <row r="19666" spans="11:12">
      <c r="K19666" s="435">
        <v>58301</v>
      </c>
      <c r="L19666">
        <v>7</v>
      </c>
    </row>
    <row r="19667" spans="11:12">
      <c r="K19667" s="435">
        <v>58311</v>
      </c>
      <c r="L19667">
        <v>7</v>
      </c>
    </row>
    <row r="19668" spans="11:12">
      <c r="K19668" s="435">
        <v>58316</v>
      </c>
      <c r="L19668">
        <v>7</v>
      </c>
    </row>
    <row r="19669" spans="11:12">
      <c r="K19669" s="435">
        <v>58317</v>
      </c>
      <c r="L19669">
        <v>7</v>
      </c>
    </row>
    <row r="19670" spans="11:12">
      <c r="K19670" s="435">
        <v>58318</v>
      </c>
      <c r="L19670">
        <v>7</v>
      </c>
    </row>
    <row r="19671" spans="11:12">
      <c r="K19671" s="435">
        <v>58321</v>
      </c>
      <c r="L19671">
        <v>7</v>
      </c>
    </row>
    <row r="19672" spans="11:12">
      <c r="K19672" s="435">
        <v>58323</v>
      </c>
      <c r="L19672">
        <v>7</v>
      </c>
    </row>
    <row r="19673" spans="11:12">
      <c r="K19673" s="435">
        <v>58324</v>
      </c>
      <c r="L19673">
        <v>7</v>
      </c>
    </row>
    <row r="19674" spans="11:12">
      <c r="K19674" s="435">
        <v>58325</v>
      </c>
      <c r="L19674">
        <v>7</v>
      </c>
    </row>
    <row r="19675" spans="11:12">
      <c r="K19675" s="435">
        <v>58327</v>
      </c>
      <c r="L19675">
        <v>7</v>
      </c>
    </row>
    <row r="19676" spans="11:12">
      <c r="K19676" s="435">
        <v>58329</v>
      </c>
      <c r="L19676">
        <v>7</v>
      </c>
    </row>
    <row r="19677" spans="11:12">
      <c r="K19677" s="435">
        <v>58330</v>
      </c>
      <c r="L19677">
        <v>7</v>
      </c>
    </row>
    <row r="19678" spans="11:12">
      <c r="K19678" s="435">
        <v>58331</v>
      </c>
      <c r="L19678">
        <v>7</v>
      </c>
    </row>
    <row r="19679" spans="11:12">
      <c r="K19679" s="435">
        <v>58332</v>
      </c>
      <c r="L19679">
        <v>7</v>
      </c>
    </row>
    <row r="19680" spans="11:12">
      <c r="K19680" s="435">
        <v>58335</v>
      </c>
      <c r="L19680">
        <v>7</v>
      </c>
    </row>
    <row r="19681" spans="11:12">
      <c r="K19681" s="435">
        <v>58338</v>
      </c>
      <c r="L19681">
        <v>7</v>
      </c>
    </row>
    <row r="19682" spans="11:12">
      <c r="K19682" s="435">
        <v>58339</v>
      </c>
      <c r="L19682">
        <v>7</v>
      </c>
    </row>
    <row r="19683" spans="11:12">
      <c r="K19683" s="435">
        <v>58341</v>
      </c>
      <c r="L19683">
        <v>7</v>
      </c>
    </row>
    <row r="19684" spans="11:12">
      <c r="K19684" s="435">
        <v>58343</v>
      </c>
      <c r="L19684">
        <v>7</v>
      </c>
    </row>
    <row r="19685" spans="11:12">
      <c r="K19685" s="435">
        <v>58344</v>
      </c>
      <c r="L19685">
        <v>7</v>
      </c>
    </row>
    <row r="19686" spans="11:12">
      <c r="K19686" s="435">
        <v>58345</v>
      </c>
      <c r="L19686">
        <v>7</v>
      </c>
    </row>
    <row r="19687" spans="11:12">
      <c r="K19687" s="435">
        <v>58346</v>
      </c>
      <c r="L19687">
        <v>7</v>
      </c>
    </row>
    <row r="19688" spans="11:12">
      <c r="K19688" s="435">
        <v>58348</v>
      </c>
      <c r="L19688">
        <v>7</v>
      </c>
    </row>
    <row r="19689" spans="11:12">
      <c r="K19689" s="435">
        <v>58351</v>
      </c>
      <c r="L19689">
        <v>7</v>
      </c>
    </row>
    <row r="19690" spans="11:12">
      <c r="K19690" s="435">
        <v>58352</v>
      </c>
      <c r="L19690">
        <v>7</v>
      </c>
    </row>
    <row r="19691" spans="11:12">
      <c r="K19691" s="435">
        <v>58353</v>
      </c>
      <c r="L19691">
        <v>7</v>
      </c>
    </row>
    <row r="19692" spans="11:12">
      <c r="K19692" s="435">
        <v>58355</v>
      </c>
      <c r="L19692">
        <v>7</v>
      </c>
    </row>
    <row r="19693" spans="11:12">
      <c r="K19693" s="435">
        <v>58356</v>
      </c>
      <c r="L19693">
        <v>7</v>
      </c>
    </row>
    <row r="19694" spans="11:12">
      <c r="K19694" s="435">
        <v>58357</v>
      </c>
      <c r="L19694">
        <v>7</v>
      </c>
    </row>
    <row r="19695" spans="11:12">
      <c r="K19695" s="435">
        <v>58361</v>
      </c>
      <c r="L19695">
        <v>7</v>
      </c>
    </row>
    <row r="19696" spans="11:12">
      <c r="K19696" s="435">
        <v>58362</v>
      </c>
      <c r="L19696">
        <v>7</v>
      </c>
    </row>
    <row r="19697" spans="11:12">
      <c r="K19697" s="435">
        <v>58363</v>
      </c>
      <c r="L19697">
        <v>7</v>
      </c>
    </row>
    <row r="19698" spans="11:12">
      <c r="K19698" s="435">
        <v>58365</v>
      </c>
      <c r="L19698">
        <v>7</v>
      </c>
    </row>
    <row r="19699" spans="11:12">
      <c r="K19699" s="435">
        <v>58366</v>
      </c>
      <c r="L19699">
        <v>7</v>
      </c>
    </row>
    <row r="19700" spans="11:12">
      <c r="K19700" s="435">
        <v>58367</v>
      </c>
      <c r="L19700">
        <v>7</v>
      </c>
    </row>
    <row r="19701" spans="11:12">
      <c r="K19701" s="435">
        <v>58368</v>
      </c>
      <c r="L19701">
        <v>7</v>
      </c>
    </row>
    <row r="19702" spans="11:12">
      <c r="K19702" s="435">
        <v>58369</v>
      </c>
      <c r="L19702">
        <v>7</v>
      </c>
    </row>
    <row r="19703" spans="11:12">
      <c r="K19703" s="435">
        <v>58370</v>
      </c>
      <c r="L19703">
        <v>7</v>
      </c>
    </row>
    <row r="19704" spans="11:12">
      <c r="K19704" s="435">
        <v>58372</v>
      </c>
      <c r="L19704">
        <v>7</v>
      </c>
    </row>
    <row r="19705" spans="11:12">
      <c r="K19705" s="435">
        <v>58374</v>
      </c>
      <c r="L19705">
        <v>7</v>
      </c>
    </row>
    <row r="19706" spans="11:12">
      <c r="K19706" s="435">
        <v>58377</v>
      </c>
      <c r="L19706">
        <v>7</v>
      </c>
    </row>
    <row r="19707" spans="11:12">
      <c r="K19707" s="435">
        <v>58379</v>
      </c>
      <c r="L19707">
        <v>7</v>
      </c>
    </row>
    <row r="19708" spans="11:12">
      <c r="K19708" s="435">
        <v>58380</v>
      </c>
      <c r="L19708">
        <v>7</v>
      </c>
    </row>
    <row r="19709" spans="11:12">
      <c r="K19709" s="435">
        <v>58381</v>
      </c>
      <c r="L19709">
        <v>7</v>
      </c>
    </row>
    <row r="19710" spans="11:12">
      <c r="K19710" s="435">
        <v>58382</v>
      </c>
      <c r="L19710">
        <v>7</v>
      </c>
    </row>
    <row r="19711" spans="11:12">
      <c r="K19711" s="435">
        <v>58384</v>
      </c>
      <c r="L19711">
        <v>7</v>
      </c>
    </row>
    <row r="19712" spans="11:12">
      <c r="K19712" s="435">
        <v>58385</v>
      </c>
      <c r="L19712">
        <v>7</v>
      </c>
    </row>
    <row r="19713" spans="11:12">
      <c r="K19713" s="435">
        <v>58386</v>
      </c>
      <c r="L19713">
        <v>7</v>
      </c>
    </row>
    <row r="19714" spans="11:12">
      <c r="K19714" s="435">
        <v>58401</v>
      </c>
      <c r="L19714">
        <v>7</v>
      </c>
    </row>
    <row r="19715" spans="11:12">
      <c r="K19715" s="435">
        <v>58402</v>
      </c>
      <c r="L19715">
        <v>7</v>
      </c>
    </row>
    <row r="19716" spans="11:12">
      <c r="K19716" s="435">
        <v>58405</v>
      </c>
      <c r="L19716">
        <v>7</v>
      </c>
    </row>
    <row r="19717" spans="11:12">
      <c r="K19717" s="435">
        <v>58413</v>
      </c>
      <c r="L19717" t="s">
        <v>219</v>
      </c>
    </row>
    <row r="19718" spans="11:12">
      <c r="K19718" s="435">
        <v>58415</v>
      </c>
      <c r="L19718" t="s">
        <v>219</v>
      </c>
    </row>
    <row r="19719" spans="11:12">
      <c r="K19719" s="435">
        <v>58416</v>
      </c>
      <c r="L19719">
        <v>7</v>
      </c>
    </row>
    <row r="19720" spans="11:12">
      <c r="K19720" s="435">
        <v>58418</v>
      </c>
      <c r="L19720">
        <v>7</v>
      </c>
    </row>
    <row r="19721" spans="11:12">
      <c r="K19721" s="435">
        <v>58420</v>
      </c>
      <c r="L19721">
        <v>7</v>
      </c>
    </row>
    <row r="19722" spans="11:12">
      <c r="K19722" s="435">
        <v>58421</v>
      </c>
      <c r="L19722">
        <v>7</v>
      </c>
    </row>
    <row r="19723" spans="11:12">
      <c r="K19723" s="435">
        <v>58422</v>
      </c>
      <c r="L19723">
        <v>7</v>
      </c>
    </row>
    <row r="19724" spans="11:12">
      <c r="K19724" s="435">
        <v>58423</v>
      </c>
      <c r="L19724">
        <v>7</v>
      </c>
    </row>
    <row r="19725" spans="11:12">
      <c r="K19725" s="435">
        <v>58424</v>
      </c>
      <c r="L19725">
        <v>7</v>
      </c>
    </row>
    <row r="19726" spans="11:12">
      <c r="K19726" s="435">
        <v>58425</v>
      </c>
      <c r="L19726">
        <v>7</v>
      </c>
    </row>
    <row r="19727" spans="11:12">
      <c r="K19727" s="435">
        <v>58426</v>
      </c>
      <c r="L19727">
        <v>7</v>
      </c>
    </row>
    <row r="19728" spans="11:12">
      <c r="K19728" s="435">
        <v>58428</v>
      </c>
      <c r="L19728">
        <v>7</v>
      </c>
    </row>
    <row r="19729" spans="11:12">
      <c r="K19729" s="435">
        <v>58429</v>
      </c>
      <c r="L19729">
        <v>7</v>
      </c>
    </row>
    <row r="19730" spans="11:12">
      <c r="K19730" s="435">
        <v>58430</v>
      </c>
      <c r="L19730">
        <v>7</v>
      </c>
    </row>
    <row r="19731" spans="11:12">
      <c r="K19731" s="435">
        <v>58431</v>
      </c>
      <c r="L19731">
        <v>7</v>
      </c>
    </row>
    <row r="19732" spans="11:12">
      <c r="K19732" s="435">
        <v>58433</v>
      </c>
      <c r="L19732" t="s">
        <v>219</v>
      </c>
    </row>
    <row r="19733" spans="11:12">
      <c r="K19733" s="435">
        <v>58436</v>
      </c>
      <c r="L19733" t="s">
        <v>219</v>
      </c>
    </row>
    <row r="19734" spans="11:12">
      <c r="K19734" s="435">
        <v>58438</v>
      </c>
      <c r="L19734">
        <v>7</v>
      </c>
    </row>
    <row r="19735" spans="11:12">
      <c r="K19735" s="435">
        <v>58439</v>
      </c>
      <c r="L19735" t="s">
        <v>219</v>
      </c>
    </row>
    <row r="19736" spans="11:12">
      <c r="K19736" s="435">
        <v>58440</v>
      </c>
      <c r="L19736">
        <v>7</v>
      </c>
    </row>
    <row r="19737" spans="11:12">
      <c r="K19737" s="435">
        <v>58441</v>
      </c>
      <c r="L19737" t="s">
        <v>219</v>
      </c>
    </row>
    <row r="19738" spans="11:12">
      <c r="K19738" s="435">
        <v>58442</v>
      </c>
      <c r="L19738">
        <v>7</v>
      </c>
    </row>
    <row r="19739" spans="11:12">
      <c r="K19739" s="435">
        <v>58443</v>
      </c>
      <c r="L19739">
        <v>7</v>
      </c>
    </row>
    <row r="19740" spans="11:12">
      <c r="K19740" s="435">
        <v>58444</v>
      </c>
      <c r="L19740">
        <v>7</v>
      </c>
    </row>
    <row r="19741" spans="11:12">
      <c r="K19741" s="435">
        <v>58445</v>
      </c>
      <c r="L19741">
        <v>7</v>
      </c>
    </row>
    <row r="19742" spans="11:12">
      <c r="K19742" s="435">
        <v>58448</v>
      </c>
      <c r="L19742">
        <v>7</v>
      </c>
    </row>
    <row r="19743" spans="11:12">
      <c r="K19743" s="435">
        <v>58451</v>
      </c>
      <c r="L19743">
        <v>7</v>
      </c>
    </row>
    <row r="19744" spans="11:12">
      <c r="K19744" s="435">
        <v>58452</v>
      </c>
      <c r="L19744">
        <v>7</v>
      </c>
    </row>
    <row r="19745" spans="11:12">
      <c r="K19745" s="435">
        <v>58454</v>
      </c>
      <c r="L19745">
        <v>7</v>
      </c>
    </row>
    <row r="19746" spans="11:12">
      <c r="K19746" s="435">
        <v>58455</v>
      </c>
      <c r="L19746">
        <v>7</v>
      </c>
    </row>
    <row r="19747" spans="11:12">
      <c r="K19747" s="435">
        <v>58456</v>
      </c>
      <c r="L19747">
        <v>7</v>
      </c>
    </row>
    <row r="19748" spans="11:12">
      <c r="K19748" s="435">
        <v>58458</v>
      </c>
      <c r="L19748">
        <v>7</v>
      </c>
    </row>
    <row r="19749" spans="11:12">
      <c r="K19749" s="435">
        <v>58460</v>
      </c>
      <c r="L19749">
        <v>7</v>
      </c>
    </row>
    <row r="19750" spans="11:12">
      <c r="K19750" s="435">
        <v>58461</v>
      </c>
      <c r="L19750">
        <v>7</v>
      </c>
    </row>
    <row r="19751" spans="11:12">
      <c r="K19751" s="435">
        <v>58463</v>
      </c>
      <c r="L19751">
        <v>7</v>
      </c>
    </row>
    <row r="19752" spans="11:12">
      <c r="K19752" s="435">
        <v>58464</v>
      </c>
      <c r="L19752">
        <v>7</v>
      </c>
    </row>
    <row r="19753" spans="11:12">
      <c r="K19753" s="435">
        <v>58466</v>
      </c>
      <c r="L19753">
        <v>7</v>
      </c>
    </row>
    <row r="19754" spans="11:12">
      <c r="K19754" s="435">
        <v>58467</v>
      </c>
      <c r="L19754">
        <v>7</v>
      </c>
    </row>
    <row r="19755" spans="11:12">
      <c r="K19755" s="435">
        <v>58472</v>
      </c>
      <c r="L19755">
        <v>7</v>
      </c>
    </row>
    <row r="19756" spans="11:12">
      <c r="K19756" s="435">
        <v>58474</v>
      </c>
      <c r="L19756" t="s">
        <v>219</v>
      </c>
    </row>
    <row r="19757" spans="11:12">
      <c r="K19757" s="435">
        <v>58475</v>
      </c>
      <c r="L19757">
        <v>7</v>
      </c>
    </row>
    <row r="19758" spans="11:12">
      <c r="K19758" s="435">
        <v>58476</v>
      </c>
      <c r="L19758">
        <v>7</v>
      </c>
    </row>
    <row r="19759" spans="11:12">
      <c r="K19759" s="435">
        <v>58477</v>
      </c>
      <c r="L19759">
        <v>7</v>
      </c>
    </row>
    <row r="19760" spans="11:12">
      <c r="K19760" s="435">
        <v>58478</v>
      </c>
      <c r="L19760">
        <v>7</v>
      </c>
    </row>
    <row r="19761" spans="11:12">
      <c r="K19761" s="435">
        <v>58479</v>
      </c>
      <c r="L19761">
        <v>7</v>
      </c>
    </row>
    <row r="19762" spans="11:12">
      <c r="K19762" s="435">
        <v>58480</v>
      </c>
      <c r="L19762">
        <v>7</v>
      </c>
    </row>
    <row r="19763" spans="11:12">
      <c r="K19763" s="435">
        <v>58481</v>
      </c>
      <c r="L19763">
        <v>7</v>
      </c>
    </row>
    <row r="19764" spans="11:12">
      <c r="K19764" s="435">
        <v>58482</v>
      </c>
      <c r="L19764" t="s">
        <v>219</v>
      </c>
    </row>
    <row r="19765" spans="11:12">
      <c r="K19765" s="435">
        <v>58483</v>
      </c>
      <c r="L19765">
        <v>7</v>
      </c>
    </row>
    <row r="19766" spans="11:12">
      <c r="K19766" s="435">
        <v>58484</v>
      </c>
      <c r="L19766">
        <v>7</v>
      </c>
    </row>
    <row r="19767" spans="11:12">
      <c r="K19767" s="435">
        <v>58486</v>
      </c>
      <c r="L19767">
        <v>7</v>
      </c>
    </row>
    <row r="19768" spans="11:12">
      <c r="K19768" s="435">
        <v>58487</v>
      </c>
      <c r="L19768">
        <v>7</v>
      </c>
    </row>
    <row r="19769" spans="11:12">
      <c r="K19769" s="435">
        <v>58488</v>
      </c>
      <c r="L19769">
        <v>7</v>
      </c>
    </row>
    <row r="19770" spans="11:12">
      <c r="K19770" s="435">
        <v>58490</v>
      </c>
      <c r="L19770">
        <v>7</v>
      </c>
    </row>
    <row r="19771" spans="11:12">
      <c r="K19771" s="435">
        <v>58492</v>
      </c>
      <c r="L19771">
        <v>7</v>
      </c>
    </row>
    <row r="19772" spans="11:12">
      <c r="K19772" s="435">
        <v>58494</v>
      </c>
      <c r="L19772">
        <v>7</v>
      </c>
    </row>
    <row r="19773" spans="11:12">
      <c r="K19773" s="435">
        <v>58495</v>
      </c>
      <c r="L19773" t="s">
        <v>219</v>
      </c>
    </row>
    <row r="19774" spans="11:12">
      <c r="K19774" s="435">
        <v>58496</v>
      </c>
      <c r="L19774">
        <v>7</v>
      </c>
    </row>
    <row r="19775" spans="11:12">
      <c r="K19775" s="435">
        <v>58497</v>
      </c>
      <c r="L19775">
        <v>7</v>
      </c>
    </row>
    <row r="19776" spans="11:12">
      <c r="K19776" s="435">
        <v>58501</v>
      </c>
      <c r="L19776" t="s">
        <v>219</v>
      </c>
    </row>
    <row r="19777" spans="11:12">
      <c r="K19777" s="435">
        <v>58503</v>
      </c>
      <c r="L19777" t="s">
        <v>219</v>
      </c>
    </row>
    <row r="19778" spans="11:12">
      <c r="K19778" s="435">
        <v>58504</v>
      </c>
      <c r="L19778" t="s">
        <v>219</v>
      </c>
    </row>
    <row r="19779" spans="11:12">
      <c r="K19779" s="435">
        <v>58505</v>
      </c>
      <c r="L19779" t="s">
        <v>219</v>
      </c>
    </row>
    <row r="19780" spans="11:12">
      <c r="K19780" s="435">
        <v>58520</v>
      </c>
      <c r="L19780" t="s">
        <v>219</v>
      </c>
    </row>
    <row r="19781" spans="11:12">
      <c r="K19781" s="435">
        <v>58521</v>
      </c>
      <c r="L19781" t="s">
        <v>219</v>
      </c>
    </row>
    <row r="19782" spans="11:12">
      <c r="K19782" s="435">
        <v>58523</v>
      </c>
      <c r="L19782" t="s">
        <v>219</v>
      </c>
    </row>
    <row r="19783" spans="11:12">
      <c r="K19783" s="435">
        <v>58524</v>
      </c>
      <c r="L19783" t="s">
        <v>219</v>
      </c>
    </row>
    <row r="19784" spans="11:12">
      <c r="K19784" s="435">
        <v>58528</v>
      </c>
      <c r="L19784" t="s">
        <v>219</v>
      </c>
    </row>
    <row r="19785" spans="11:12">
      <c r="K19785" s="435">
        <v>58529</v>
      </c>
      <c r="L19785" t="s">
        <v>219</v>
      </c>
    </row>
    <row r="19786" spans="11:12">
      <c r="K19786" s="435">
        <v>58530</v>
      </c>
      <c r="L19786" t="s">
        <v>219</v>
      </c>
    </row>
    <row r="19787" spans="11:12">
      <c r="K19787" s="435">
        <v>58531</v>
      </c>
      <c r="L19787" t="s">
        <v>219</v>
      </c>
    </row>
    <row r="19788" spans="11:12">
      <c r="K19788" s="435">
        <v>58532</v>
      </c>
      <c r="L19788" t="s">
        <v>219</v>
      </c>
    </row>
    <row r="19789" spans="11:12">
      <c r="K19789" s="435">
        <v>58533</v>
      </c>
      <c r="L19789" t="s">
        <v>219</v>
      </c>
    </row>
    <row r="19790" spans="11:12">
      <c r="K19790" s="435">
        <v>58535</v>
      </c>
      <c r="L19790" t="s">
        <v>219</v>
      </c>
    </row>
    <row r="19791" spans="11:12">
      <c r="K19791" s="435">
        <v>58538</v>
      </c>
      <c r="L19791" t="s">
        <v>219</v>
      </c>
    </row>
    <row r="19792" spans="11:12">
      <c r="K19792" s="435">
        <v>58540</v>
      </c>
      <c r="L19792" t="s">
        <v>219</v>
      </c>
    </row>
    <row r="19793" spans="11:12">
      <c r="K19793" s="435">
        <v>58541</v>
      </c>
      <c r="L19793" t="s">
        <v>219</v>
      </c>
    </row>
    <row r="19794" spans="11:12">
      <c r="K19794" s="435">
        <v>58542</v>
      </c>
      <c r="L19794" t="s">
        <v>219</v>
      </c>
    </row>
    <row r="19795" spans="11:12">
      <c r="K19795" s="435">
        <v>58544</v>
      </c>
      <c r="L19795" t="s">
        <v>219</v>
      </c>
    </row>
    <row r="19796" spans="11:12">
      <c r="K19796" s="435">
        <v>58545</v>
      </c>
      <c r="L19796" t="s">
        <v>219</v>
      </c>
    </row>
    <row r="19797" spans="11:12">
      <c r="K19797" s="435">
        <v>58549</v>
      </c>
      <c r="L19797" t="s">
        <v>219</v>
      </c>
    </row>
    <row r="19798" spans="11:12">
      <c r="K19798" s="435">
        <v>58552</v>
      </c>
      <c r="L19798" t="s">
        <v>219</v>
      </c>
    </row>
    <row r="19799" spans="11:12">
      <c r="K19799" s="435">
        <v>58554</v>
      </c>
      <c r="L19799" t="s">
        <v>219</v>
      </c>
    </row>
    <row r="19800" spans="11:12">
      <c r="K19800" s="435">
        <v>58558</v>
      </c>
      <c r="L19800" t="s">
        <v>219</v>
      </c>
    </row>
    <row r="19801" spans="11:12">
      <c r="K19801" s="435">
        <v>58559</v>
      </c>
      <c r="L19801">
        <v>7</v>
      </c>
    </row>
    <row r="19802" spans="11:12">
      <c r="K19802" s="435">
        <v>58560</v>
      </c>
      <c r="L19802" t="s">
        <v>219</v>
      </c>
    </row>
    <row r="19803" spans="11:12">
      <c r="K19803" s="435">
        <v>58561</v>
      </c>
      <c r="L19803">
        <v>7</v>
      </c>
    </row>
    <row r="19804" spans="11:12">
      <c r="K19804" s="435">
        <v>58562</v>
      </c>
      <c r="L19804" t="s">
        <v>219</v>
      </c>
    </row>
    <row r="19805" spans="11:12">
      <c r="K19805" s="435">
        <v>58563</v>
      </c>
      <c r="L19805" t="s">
        <v>219</v>
      </c>
    </row>
    <row r="19806" spans="11:12">
      <c r="K19806" s="435">
        <v>58564</v>
      </c>
      <c r="L19806" t="s">
        <v>219</v>
      </c>
    </row>
    <row r="19807" spans="11:12">
      <c r="K19807" s="435">
        <v>58565</v>
      </c>
      <c r="L19807">
        <v>7</v>
      </c>
    </row>
    <row r="19808" spans="11:12">
      <c r="K19808" s="435">
        <v>58566</v>
      </c>
      <c r="L19808" t="s">
        <v>219</v>
      </c>
    </row>
    <row r="19809" spans="11:12">
      <c r="K19809" s="435">
        <v>58568</v>
      </c>
      <c r="L19809" t="s">
        <v>219</v>
      </c>
    </row>
    <row r="19810" spans="11:12">
      <c r="K19810" s="435">
        <v>58569</v>
      </c>
      <c r="L19810" t="s">
        <v>219</v>
      </c>
    </row>
    <row r="19811" spans="11:12">
      <c r="K19811" s="435">
        <v>58570</v>
      </c>
      <c r="L19811" t="s">
        <v>219</v>
      </c>
    </row>
    <row r="19812" spans="11:12">
      <c r="K19812" s="435">
        <v>58571</v>
      </c>
      <c r="L19812" t="s">
        <v>219</v>
      </c>
    </row>
    <row r="19813" spans="11:12">
      <c r="K19813" s="435">
        <v>58572</v>
      </c>
      <c r="L19813" t="s">
        <v>219</v>
      </c>
    </row>
    <row r="19814" spans="11:12">
      <c r="K19814" s="435">
        <v>58573</v>
      </c>
      <c r="L19814" t="s">
        <v>219</v>
      </c>
    </row>
    <row r="19815" spans="11:12">
      <c r="K19815" s="435">
        <v>58575</v>
      </c>
      <c r="L19815">
        <v>7</v>
      </c>
    </row>
    <row r="19816" spans="11:12">
      <c r="K19816" s="435">
        <v>58576</v>
      </c>
      <c r="L19816" t="s">
        <v>219</v>
      </c>
    </row>
    <row r="19817" spans="11:12">
      <c r="K19817" s="435">
        <v>58577</v>
      </c>
      <c r="L19817" t="s">
        <v>219</v>
      </c>
    </row>
    <row r="19818" spans="11:12">
      <c r="K19818" s="435">
        <v>58579</v>
      </c>
      <c r="L19818" t="s">
        <v>219</v>
      </c>
    </row>
    <row r="19819" spans="11:12">
      <c r="K19819" s="435">
        <v>58580</v>
      </c>
      <c r="L19819" t="s">
        <v>219</v>
      </c>
    </row>
    <row r="19820" spans="11:12">
      <c r="K19820" s="435">
        <v>58581</v>
      </c>
      <c r="L19820" t="s">
        <v>219</v>
      </c>
    </row>
    <row r="19821" spans="11:12">
      <c r="K19821" s="435">
        <v>58601</v>
      </c>
      <c r="L19821" t="s">
        <v>219</v>
      </c>
    </row>
    <row r="19822" spans="11:12">
      <c r="K19822" s="435">
        <v>58620</v>
      </c>
      <c r="L19822" t="s">
        <v>219</v>
      </c>
    </row>
    <row r="19823" spans="11:12">
      <c r="K19823" s="435">
        <v>58621</v>
      </c>
      <c r="L19823" t="s">
        <v>219</v>
      </c>
    </row>
    <row r="19824" spans="11:12">
      <c r="K19824" s="435">
        <v>58622</v>
      </c>
      <c r="L19824" t="s">
        <v>219</v>
      </c>
    </row>
    <row r="19825" spans="11:12">
      <c r="K19825" s="435">
        <v>58623</v>
      </c>
      <c r="L19825" t="s">
        <v>219</v>
      </c>
    </row>
    <row r="19826" spans="11:12">
      <c r="K19826" s="435">
        <v>58625</v>
      </c>
      <c r="L19826" t="s">
        <v>219</v>
      </c>
    </row>
    <row r="19827" spans="11:12">
      <c r="K19827" s="435">
        <v>58626</v>
      </c>
      <c r="L19827" t="s">
        <v>219</v>
      </c>
    </row>
    <row r="19828" spans="11:12">
      <c r="K19828" s="435">
        <v>58627</v>
      </c>
      <c r="L19828" t="s">
        <v>219</v>
      </c>
    </row>
    <row r="19829" spans="11:12">
      <c r="K19829" s="435">
        <v>58630</v>
      </c>
      <c r="L19829" t="s">
        <v>219</v>
      </c>
    </row>
    <row r="19830" spans="11:12">
      <c r="K19830" s="435">
        <v>58631</v>
      </c>
      <c r="L19830" t="s">
        <v>219</v>
      </c>
    </row>
    <row r="19831" spans="11:12">
      <c r="K19831" s="435">
        <v>58632</v>
      </c>
      <c r="L19831" t="s">
        <v>219</v>
      </c>
    </row>
    <row r="19832" spans="11:12">
      <c r="K19832" s="435">
        <v>58634</v>
      </c>
      <c r="L19832" t="s">
        <v>220</v>
      </c>
    </row>
    <row r="19833" spans="11:12">
      <c r="K19833" s="435">
        <v>58636</v>
      </c>
      <c r="L19833" t="s">
        <v>219</v>
      </c>
    </row>
    <row r="19834" spans="11:12">
      <c r="K19834" s="435">
        <v>58638</v>
      </c>
      <c r="L19834" t="s">
        <v>219</v>
      </c>
    </row>
    <row r="19835" spans="11:12">
      <c r="K19835" s="435">
        <v>58639</v>
      </c>
      <c r="L19835" t="s">
        <v>219</v>
      </c>
    </row>
    <row r="19836" spans="11:12">
      <c r="K19836" s="435">
        <v>58640</v>
      </c>
      <c r="L19836" t="s">
        <v>219</v>
      </c>
    </row>
    <row r="19837" spans="11:12">
      <c r="K19837" s="435">
        <v>58641</v>
      </c>
      <c r="L19837" t="s">
        <v>219</v>
      </c>
    </row>
    <row r="19838" spans="11:12">
      <c r="K19838" s="435">
        <v>58642</v>
      </c>
      <c r="L19838" t="s">
        <v>219</v>
      </c>
    </row>
    <row r="19839" spans="11:12">
      <c r="K19839" s="435">
        <v>58643</v>
      </c>
      <c r="L19839" t="s">
        <v>219</v>
      </c>
    </row>
    <row r="19840" spans="11:12">
      <c r="K19840" s="435">
        <v>58645</v>
      </c>
      <c r="L19840" t="s">
        <v>219</v>
      </c>
    </row>
    <row r="19841" spans="11:12">
      <c r="K19841" s="435">
        <v>58646</v>
      </c>
      <c r="L19841" t="s">
        <v>219</v>
      </c>
    </row>
    <row r="19842" spans="11:12">
      <c r="K19842" s="435">
        <v>58647</v>
      </c>
      <c r="L19842" t="s">
        <v>219</v>
      </c>
    </row>
    <row r="19843" spans="11:12">
      <c r="K19843" s="435">
        <v>58649</v>
      </c>
      <c r="L19843" t="s">
        <v>219</v>
      </c>
    </row>
    <row r="19844" spans="11:12">
      <c r="K19844" s="435">
        <v>58650</v>
      </c>
      <c r="L19844" t="s">
        <v>219</v>
      </c>
    </row>
    <row r="19845" spans="11:12">
      <c r="K19845" s="435">
        <v>58651</v>
      </c>
      <c r="L19845" t="s">
        <v>219</v>
      </c>
    </row>
    <row r="19846" spans="11:12">
      <c r="K19846" s="435">
        <v>58652</v>
      </c>
      <c r="L19846" t="s">
        <v>219</v>
      </c>
    </row>
    <row r="19847" spans="11:12">
      <c r="K19847" s="435">
        <v>58653</v>
      </c>
      <c r="L19847" t="s">
        <v>219</v>
      </c>
    </row>
    <row r="19848" spans="11:12">
      <c r="K19848" s="435">
        <v>58654</v>
      </c>
      <c r="L19848" t="s">
        <v>219</v>
      </c>
    </row>
    <row r="19849" spans="11:12">
      <c r="K19849" s="435">
        <v>58655</v>
      </c>
      <c r="L19849" t="s">
        <v>219</v>
      </c>
    </row>
    <row r="19850" spans="11:12">
      <c r="K19850" s="435">
        <v>58656</v>
      </c>
      <c r="L19850" t="s">
        <v>219</v>
      </c>
    </row>
    <row r="19851" spans="11:12">
      <c r="K19851" s="435">
        <v>58701</v>
      </c>
      <c r="L19851">
        <v>7</v>
      </c>
    </row>
    <row r="19852" spans="11:12">
      <c r="K19852" s="435">
        <v>58702</v>
      </c>
      <c r="L19852">
        <v>7</v>
      </c>
    </row>
    <row r="19853" spans="11:12">
      <c r="K19853" s="435">
        <v>58703</v>
      </c>
      <c r="L19853">
        <v>7</v>
      </c>
    </row>
    <row r="19854" spans="11:12">
      <c r="K19854" s="435">
        <v>58704</v>
      </c>
      <c r="L19854">
        <v>7</v>
      </c>
    </row>
    <row r="19855" spans="11:12">
      <c r="K19855" s="435">
        <v>58705</v>
      </c>
      <c r="L19855">
        <v>7</v>
      </c>
    </row>
    <row r="19856" spans="11:12">
      <c r="K19856" s="435">
        <v>58707</v>
      </c>
      <c r="L19856">
        <v>7</v>
      </c>
    </row>
    <row r="19857" spans="11:12">
      <c r="K19857" s="435">
        <v>58710</v>
      </c>
      <c r="L19857">
        <v>7</v>
      </c>
    </row>
    <row r="19858" spans="11:12">
      <c r="K19858" s="435">
        <v>58711</v>
      </c>
      <c r="L19858">
        <v>7</v>
      </c>
    </row>
    <row r="19859" spans="11:12">
      <c r="K19859" s="435">
        <v>58712</v>
      </c>
      <c r="L19859">
        <v>7</v>
      </c>
    </row>
    <row r="19860" spans="11:12">
      <c r="K19860" s="435">
        <v>58713</v>
      </c>
      <c r="L19860">
        <v>7</v>
      </c>
    </row>
    <row r="19861" spans="11:12">
      <c r="K19861" s="435">
        <v>58716</v>
      </c>
      <c r="L19861">
        <v>7</v>
      </c>
    </row>
    <row r="19862" spans="11:12">
      <c r="K19862" s="435">
        <v>58718</v>
      </c>
      <c r="L19862">
        <v>7</v>
      </c>
    </row>
    <row r="19863" spans="11:12">
      <c r="K19863" s="435">
        <v>58721</v>
      </c>
      <c r="L19863">
        <v>7</v>
      </c>
    </row>
    <row r="19864" spans="11:12">
      <c r="K19864" s="435">
        <v>58722</v>
      </c>
      <c r="L19864">
        <v>7</v>
      </c>
    </row>
    <row r="19865" spans="11:12">
      <c r="K19865" s="435">
        <v>58723</v>
      </c>
      <c r="L19865">
        <v>7</v>
      </c>
    </row>
    <row r="19866" spans="11:12">
      <c r="K19866" s="435">
        <v>58725</v>
      </c>
      <c r="L19866">
        <v>7</v>
      </c>
    </row>
    <row r="19867" spans="11:12">
      <c r="K19867" s="435">
        <v>58727</v>
      </c>
      <c r="L19867">
        <v>7</v>
      </c>
    </row>
    <row r="19868" spans="11:12">
      <c r="K19868" s="435">
        <v>58730</v>
      </c>
      <c r="L19868">
        <v>7</v>
      </c>
    </row>
    <row r="19869" spans="11:12">
      <c r="K19869" s="435">
        <v>58731</v>
      </c>
      <c r="L19869">
        <v>7</v>
      </c>
    </row>
    <row r="19870" spans="11:12">
      <c r="K19870" s="435">
        <v>58733</v>
      </c>
      <c r="L19870">
        <v>7</v>
      </c>
    </row>
    <row r="19871" spans="11:12">
      <c r="K19871" s="435">
        <v>58734</v>
      </c>
      <c r="L19871">
        <v>7</v>
      </c>
    </row>
    <row r="19872" spans="11:12">
      <c r="K19872" s="435">
        <v>58735</v>
      </c>
      <c r="L19872">
        <v>7</v>
      </c>
    </row>
    <row r="19873" spans="11:12">
      <c r="K19873" s="435">
        <v>58736</v>
      </c>
      <c r="L19873">
        <v>7</v>
      </c>
    </row>
    <row r="19874" spans="11:12">
      <c r="K19874" s="435">
        <v>58737</v>
      </c>
      <c r="L19874">
        <v>7</v>
      </c>
    </row>
    <row r="19875" spans="11:12">
      <c r="K19875" s="435">
        <v>58740</v>
      </c>
      <c r="L19875">
        <v>7</v>
      </c>
    </row>
    <row r="19876" spans="11:12">
      <c r="K19876" s="435">
        <v>58741</v>
      </c>
      <c r="L19876">
        <v>7</v>
      </c>
    </row>
    <row r="19877" spans="11:12">
      <c r="K19877" s="435">
        <v>58744</v>
      </c>
      <c r="L19877">
        <v>7</v>
      </c>
    </row>
    <row r="19878" spans="11:12">
      <c r="K19878" s="435">
        <v>58746</v>
      </c>
      <c r="L19878">
        <v>7</v>
      </c>
    </row>
    <row r="19879" spans="11:12">
      <c r="K19879" s="435">
        <v>58748</v>
      </c>
      <c r="L19879">
        <v>7</v>
      </c>
    </row>
    <row r="19880" spans="11:12">
      <c r="K19880" s="435">
        <v>58750</v>
      </c>
      <c r="L19880">
        <v>7</v>
      </c>
    </row>
    <row r="19881" spans="11:12">
      <c r="K19881" s="435">
        <v>58752</v>
      </c>
      <c r="L19881">
        <v>7</v>
      </c>
    </row>
    <row r="19882" spans="11:12">
      <c r="K19882" s="435">
        <v>58755</v>
      </c>
      <c r="L19882">
        <v>7</v>
      </c>
    </row>
    <row r="19883" spans="11:12">
      <c r="K19883" s="435">
        <v>58756</v>
      </c>
      <c r="L19883">
        <v>7</v>
      </c>
    </row>
    <row r="19884" spans="11:12">
      <c r="K19884" s="435">
        <v>58757</v>
      </c>
      <c r="L19884" t="s">
        <v>219</v>
      </c>
    </row>
    <row r="19885" spans="11:12">
      <c r="K19885" s="435">
        <v>58758</v>
      </c>
      <c r="L19885">
        <v>7</v>
      </c>
    </row>
    <row r="19886" spans="11:12">
      <c r="K19886" s="435">
        <v>58759</v>
      </c>
      <c r="L19886">
        <v>7</v>
      </c>
    </row>
    <row r="19887" spans="11:12">
      <c r="K19887" s="435">
        <v>58760</v>
      </c>
      <c r="L19887">
        <v>7</v>
      </c>
    </row>
    <row r="19888" spans="11:12">
      <c r="K19888" s="435">
        <v>58761</v>
      </c>
      <c r="L19888">
        <v>7</v>
      </c>
    </row>
    <row r="19889" spans="11:12">
      <c r="K19889" s="435">
        <v>58762</v>
      </c>
      <c r="L19889">
        <v>7</v>
      </c>
    </row>
    <row r="19890" spans="11:12">
      <c r="K19890" s="435">
        <v>58763</v>
      </c>
      <c r="L19890" t="s">
        <v>219</v>
      </c>
    </row>
    <row r="19891" spans="11:12">
      <c r="K19891" s="435">
        <v>58765</v>
      </c>
      <c r="L19891">
        <v>7</v>
      </c>
    </row>
    <row r="19892" spans="11:12">
      <c r="K19892" s="435">
        <v>58768</v>
      </c>
      <c r="L19892">
        <v>7</v>
      </c>
    </row>
    <row r="19893" spans="11:12">
      <c r="K19893" s="435">
        <v>58769</v>
      </c>
      <c r="L19893">
        <v>7</v>
      </c>
    </row>
    <row r="19894" spans="11:12">
      <c r="K19894" s="435">
        <v>58770</v>
      </c>
      <c r="L19894">
        <v>7</v>
      </c>
    </row>
    <row r="19895" spans="11:12">
      <c r="K19895" s="435">
        <v>58771</v>
      </c>
      <c r="L19895">
        <v>7</v>
      </c>
    </row>
    <row r="19896" spans="11:12">
      <c r="K19896" s="435">
        <v>58772</v>
      </c>
      <c r="L19896">
        <v>7</v>
      </c>
    </row>
    <row r="19897" spans="11:12">
      <c r="K19897" s="435">
        <v>58773</v>
      </c>
      <c r="L19897">
        <v>7</v>
      </c>
    </row>
    <row r="19898" spans="11:12">
      <c r="K19898" s="435">
        <v>58775</v>
      </c>
      <c r="L19898">
        <v>7</v>
      </c>
    </row>
    <row r="19899" spans="11:12">
      <c r="K19899" s="435">
        <v>58776</v>
      </c>
      <c r="L19899">
        <v>7</v>
      </c>
    </row>
    <row r="19900" spans="11:12">
      <c r="K19900" s="435">
        <v>58778</v>
      </c>
      <c r="L19900">
        <v>7</v>
      </c>
    </row>
    <row r="19901" spans="11:12">
      <c r="K19901" s="435">
        <v>58779</v>
      </c>
      <c r="L19901">
        <v>7</v>
      </c>
    </row>
    <row r="19902" spans="11:12">
      <c r="K19902" s="435">
        <v>58781</v>
      </c>
      <c r="L19902">
        <v>7</v>
      </c>
    </row>
    <row r="19903" spans="11:12">
      <c r="K19903" s="435">
        <v>58782</v>
      </c>
      <c r="L19903">
        <v>7</v>
      </c>
    </row>
    <row r="19904" spans="11:12">
      <c r="K19904" s="435">
        <v>58783</v>
      </c>
      <c r="L19904">
        <v>7</v>
      </c>
    </row>
    <row r="19905" spans="11:12">
      <c r="K19905" s="435">
        <v>58784</v>
      </c>
      <c r="L19905">
        <v>7</v>
      </c>
    </row>
    <row r="19906" spans="11:12">
      <c r="K19906" s="435">
        <v>58785</v>
      </c>
      <c r="L19906">
        <v>7</v>
      </c>
    </row>
    <row r="19907" spans="11:12">
      <c r="K19907" s="435">
        <v>58787</v>
      </c>
      <c r="L19907">
        <v>7</v>
      </c>
    </row>
    <row r="19908" spans="11:12">
      <c r="K19908" s="435">
        <v>58788</v>
      </c>
      <c r="L19908">
        <v>7</v>
      </c>
    </row>
    <row r="19909" spans="11:12">
      <c r="K19909" s="435">
        <v>58789</v>
      </c>
      <c r="L19909">
        <v>7</v>
      </c>
    </row>
    <row r="19910" spans="11:12">
      <c r="K19910" s="435">
        <v>58790</v>
      </c>
      <c r="L19910">
        <v>7</v>
      </c>
    </row>
    <row r="19911" spans="11:12">
      <c r="K19911" s="435">
        <v>58792</v>
      </c>
      <c r="L19911">
        <v>7</v>
      </c>
    </row>
    <row r="19912" spans="11:12">
      <c r="K19912" s="435">
        <v>58793</v>
      </c>
      <c r="L19912">
        <v>7</v>
      </c>
    </row>
    <row r="19913" spans="11:12">
      <c r="K19913" s="435">
        <v>58794</v>
      </c>
      <c r="L19913">
        <v>7</v>
      </c>
    </row>
    <row r="19914" spans="11:12">
      <c r="K19914" s="435">
        <v>58795</v>
      </c>
      <c r="L19914">
        <v>7</v>
      </c>
    </row>
    <row r="19915" spans="11:12">
      <c r="K19915" s="435">
        <v>58801</v>
      </c>
      <c r="L19915">
        <v>7</v>
      </c>
    </row>
    <row r="19916" spans="11:12">
      <c r="K19916" s="435">
        <v>58830</v>
      </c>
      <c r="L19916">
        <v>7</v>
      </c>
    </row>
    <row r="19917" spans="11:12">
      <c r="K19917" s="435">
        <v>58831</v>
      </c>
      <c r="L19917">
        <v>7</v>
      </c>
    </row>
    <row r="19918" spans="11:12">
      <c r="K19918" s="435">
        <v>58833</v>
      </c>
      <c r="L19918">
        <v>7</v>
      </c>
    </row>
    <row r="19919" spans="11:12">
      <c r="K19919" s="435">
        <v>58835</v>
      </c>
      <c r="L19919">
        <v>7</v>
      </c>
    </row>
    <row r="19920" spans="11:12">
      <c r="K19920" s="435">
        <v>58838</v>
      </c>
      <c r="L19920" t="s">
        <v>220</v>
      </c>
    </row>
    <row r="19921" spans="11:12">
      <c r="K19921" s="435">
        <v>58843</v>
      </c>
      <c r="L19921">
        <v>7</v>
      </c>
    </row>
    <row r="19922" spans="11:12">
      <c r="K19922" s="435">
        <v>58844</v>
      </c>
      <c r="L19922">
        <v>7</v>
      </c>
    </row>
    <row r="19923" spans="11:12">
      <c r="K19923" s="435">
        <v>58845</v>
      </c>
      <c r="L19923">
        <v>7</v>
      </c>
    </row>
    <row r="19924" spans="11:12">
      <c r="K19924" s="435">
        <v>58847</v>
      </c>
      <c r="L19924" t="s">
        <v>219</v>
      </c>
    </row>
    <row r="19925" spans="11:12">
      <c r="K19925" s="435">
        <v>58849</v>
      </c>
      <c r="L19925">
        <v>7</v>
      </c>
    </row>
    <row r="19926" spans="11:12">
      <c r="K19926" s="435">
        <v>58852</v>
      </c>
      <c r="L19926">
        <v>7</v>
      </c>
    </row>
    <row r="19927" spans="11:12">
      <c r="K19927" s="435">
        <v>58853</v>
      </c>
      <c r="L19927">
        <v>7</v>
      </c>
    </row>
    <row r="19928" spans="11:12">
      <c r="K19928" s="435">
        <v>58854</v>
      </c>
      <c r="L19928">
        <v>7</v>
      </c>
    </row>
    <row r="19929" spans="11:12">
      <c r="K19929" s="435">
        <v>58856</v>
      </c>
      <c r="L19929">
        <v>7</v>
      </c>
    </row>
    <row r="19930" spans="11:12">
      <c r="K19930" s="435">
        <v>59001</v>
      </c>
      <c r="L19930" t="s">
        <v>220</v>
      </c>
    </row>
    <row r="19931" spans="11:12">
      <c r="K19931" s="435">
        <v>59002</v>
      </c>
      <c r="L19931" t="s">
        <v>220</v>
      </c>
    </row>
    <row r="19932" spans="11:12">
      <c r="K19932" s="435">
        <v>59003</v>
      </c>
      <c r="L19932" t="s">
        <v>220</v>
      </c>
    </row>
    <row r="19933" spans="11:12">
      <c r="K19933" s="435">
        <v>59006</v>
      </c>
      <c r="L19933" t="s">
        <v>220</v>
      </c>
    </row>
    <row r="19934" spans="11:12">
      <c r="K19934" s="435">
        <v>59007</v>
      </c>
      <c r="L19934" t="s">
        <v>220</v>
      </c>
    </row>
    <row r="19935" spans="11:12">
      <c r="K19935" s="435">
        <v>59008</v>
      </c>
      <c r="L19935" t="s">
        <v>220</v>
      </c>
    </row>
    <row r="19936" spans="11:12">
      <c r="K19936" s="435">
        <v>59010</v>
      </c>
      <c r="L19936" t="s">
        <v>220</v>
      </c>
    </row>
    <row r="19937" spans="11:12">
      <c r="K19937" s="435">
        <v>59011</v>
      </c>
      <c r="L19937" t="s">
        <v>220</v>
      </c>
    </row>
    <row r="19938" spans="11:12">
      <c r="K19938" s="435">
        <v>59012</v>
      </c>
      <c r="L19938" t="s">
        <v>220</v>
      </c>
    </row>
    <row r="19939" spans="11:12">
      <c r="K19939" s="435">
        <v>59013</v>
      </c>
      <c r="L19939" t="s">
        <v>220</v>
      </c>
    </row>
    <row r="19940" spans="11:12">
      <c r="K19940" s="435">
        <v>59014</v>
      </c>
      <c r="L19940" t="s">
        <v>220</v>
      </c>
    </row>
    <row r="19941" spans="11:12">
      <c r="K19941" s="435">
        <v>59015</v>
      </c>
      <c r="L19941" t="s">
        <v>220</v>
      </c>
    </row>
    <row r="19942" spans="11:12">
      <c r="K19942" s="435">
        <v>59016</v>
      </c>
      <c r="L19942" t="s">
        <v>220</v>
      </c>
    </row>
    <row r="19943" spans="11:12">
      <c r="K19943" s="435">
        <v>59018</v>
      </c>
      <c r="L19943" t="s">
        <v>220</v>
      </c>
    </row>
    <row r="19944" spans="11:12">
      <c r="K19944" s="435">
        <v>59019</v>
      </c>
      <c r="L19944" t="s">
        <v>220</v>
      </c>
    </row>
    <row r="19945" spans="11:12">
      <c r="K19945" s="435">
        <v>59020</v>
      </c>
      <c r="L19945">
        <v>7</v>
      </c>
    </row>
    <row r="19946" spans="11:12">
      <c r="K19946" s="435">
        <v>59022</v>
      </c>
      <c r="L19946" t="s">
        <v>220</v>
      </c>
    </row>
    <row r="19947" spans="11:12">
      <c r="K19947" s="435">
        <v>59024</v>
      </c>
      <c r="L19947" t="s">
        <v>220</v>
      </c>
    </row>
    <row r="19948" spans="11:12">
      <c r="K19948" s="435">
        <v>59025</v>
      </c>
      <c r="L19948" t="s">
        <v>220</v>
      </c>
    </row>
    <row r="19949" spans="11:12">
      <c r="K19949" s="435">
        <v>59026</v>
      </c>
      <c r="L19949" t="s">
        <v>220</v>
      </c>
    </row>
    <row r="19950" spans="11:12">
      <c r="K19950" s="435">
        <v>59027</v>
      </c>
      <c r="L19950" t="s">
        <v>220</v>
      </c>
    </row>
    <row r="19951" spans="11:12">
      <c r="K19951" s="435">
        <v>59028</v>
      </c>
      <c r="L19951" t="s">
        <v>220</v>
      </c>
    </row>
    <row r="19952" spans="11:12">
      <c r="K19952" s="435">
        <v>59029</v>
      </c>
      <c r="L19952" t="s">
        <v>220</v>
      </c>
    </row>
    <row r="19953" spans="11:12">
      <c r="K19953" s="435">
        <v>59030</v>
      </c>
      <c r="L19953" t="s">
        <v>220</v>
      </c>
    </row>
    <row r="19954" spans="11:12">
      <c r="K19954" s="435">
        <v>59031</v>
      </c>
      <c r="L19954" t="s">
        <v>220</v>
      </c>
    </row>
    <row r="19955" spans="11:12">
      <c r="K19955" s="435">
        <v>59032</v>
      </c>
      <c r="L19955" t="s">
        <v>220</v>
      </c>
    </row>
    <row r="19956" spans="11:12">
      <c r="K19956" s="435">
        <v>59033</v>
      </c>
      <c r="L19956" t="s">
        <v>220</v>
      </c>
    </row>
    <row r="19957" spans="11:12">
      <c r="K19957" s="435">
        <v>59034</v>
      </c>
      <c r="L19957" t="s">
        <v>220</v>
      </c>
    </row>
    <row r="19958" spans="11:12">
      <c r="K19958" s="435">
        <v>59035</v>
      </c>
      <c r="L19958" t="s">
        <v>220</v>
      </c>
    </row>
    <row r="19959" spans="11:12">
      <c r="K19959" s="435">
        <v>59036</v>
      </c>
      <c r="L19959" t="s">
        <v>220</v>
      </c>
    </row>
    <row r="19960" spans="11:12">
      <c r="K19960" s="435">
        <v>59037</v>
      </c>
      <c r="L19960" t="s">
        <v>220</v>
      </c>
    </row>
    <row r="19961" spans="11:12">
      <c r="K19961" s="435">
        <v>59038</v>
      </c>
      <c r="L19961" t="s">
        <v>220</v>
      </c>
    </row>
    <row r="19962" spans="11:12">
      <c r="K19962" s="435">
        <v>59039</v>
      </c>
      <c r="L19962" t="s">
        <v>220</v>
      </c>
    </row>
    <row r="19963" spans="11:12">
      <c r="K19963" s="435">
        <v>59041</v>
      </c>
      <c r="L19963" t="s">
        <v>220</v>
      </c>
    </row>
    <row r="19964" spans="11:12">
      <c r="K19964" s="435">
        <v>59043</v>
      </c>
      <c r="L19964" t="s">
        <v>220</v>
      </c>
    </row>
    <row r="19965" spans="11:12">
      <c r="K19965" s="435">
        <v>59044</v>
      </c>
      <c r="L19965" t="s">
        <v>220</v>
      </c>
    </row>
    <row r="19966" spans="11:12">
      <c r="K19966" s="435">
        <v>59046</v>
      </c>
      <c r="L19966" t="s">
        <v>220</v>
      </c>
    </row>
    <row r="19967" spans="11:12">
      <c r="K19967" s="435">
        <v>59047</v>
      </c>
      <c r="L19967" t="s">
        <v>220</v>
      </c>
    </row>
    <row r="19968" spans="11:12">
      <c r="K19968" s="435">
        <v>59050</v>
      </c>
      <c r="L19968" t="s">
        <v>220</v>
      </c>
    </row>
    <row r="19969" spans="11:12">
      <c r="K19969" s="435">
        <v>59052</v>
      </c>
      <c r="L19969" t="s">
        <v>220</v>
      </c>
    </row>
    <row r="19970" spans="11:12">
      <c r="K19970" s="435">
        <v>59053</v>
      </c>
      <c r="L19970" t="s">
        <v>220</v>
      </c>
    </row>
    <row r="19971" spans="11:12">
      <c r="K19971" s="435">
        <v>59054</v>
      </c>
      <c r="L19971" t="s">
        <v>220</v>
      </c>
    </row>
    <row r="19972" spans="11:12">
      <c r="K19972" s="435">
        <v>59055</v>
      </c>
      <c r="L19972" t="s">
        <v>220</v>
      </c>
    </row>
    <row r="19973" spans="11:12">
      <c r="K19973" s="435">
        <v>59057</v>
      </c>
      <c r="L19973" t="s">
        <v>220</v>
      </c>
    </row>
    <row r="19974" spans="11:12">
      <c r="K19974" s="435">
        <v>59058</v>
      </c>
      <c r="L19974" t="s">
        <v>220</v>
      </c>
    </row>
    <row r="19975" spans="11:12">
      <c r="K19975" s="435">
        <v>59059</v>
      </c>
      <c r="L19975" t="s">
        <v>220</v>
      </c>
    </row>
    <row r="19976" spans="11:12">
      <c r="K19976" s="435">
        <v>59061</v>
      </c>
      <c r="L19976" t="s">
        <v>220</v>
      </c>
    </row>
    <row r="19977" spans="11:12">
      <c r="K19977" s="435">
        <v>59062</v>
      </c>
      <c r="L19977" t="s">
        <v>220</v>
      </c>
    </row>
    <row r="19978" spans="11:12">
      <c r="K19978" s="435">
        <v>59063</v>
      </c>
      <c r="L19978" t="s">
        <v>220</v>
      </c>
    </row>
    <row r="19979" spans="11:12">
      <c r="K19979" s="435">
        <v>59064</v>
      </c>
      <c r="L19979" t="s">
        <v>220</v>
      </c>
    </row>
    <row r="19980" spans="11:12">
      <c r="K19980" s="435">
        <v>59065</v>
      </c>
      <c r="L19980" t="s">
        <v>220</v>
      </c>
    </row>
    <row r="19981" spans="11:12">
      <c r="K19981" s="435">
        <v>59066</v>
      </c>
      <c r="L19981" t="s">
        <v>220</v>
      </c>
    </row>
    <row r="19982" spans="11:12">
      <c r="K19982" s="435">
        <v>59067</v>
      </c>
      <c r="L19982" t="s">
        <v>220</v>
      </c>
    </row>
    <row r="19983" spans="11:12">
      <c r="K19983" s="435">
        <v>59068</v>
      </c>
      <c r="L19983" t="s">
        <v>220</v>
      </c>
    </row>
    <row r="19984" spans="11:12">
      <c r="K19984" s="435">
        <v>59069</v>
      </c>
      <c r="L19984" t="s">
        <v>220</v>
      </c>
    </row>
    <row r="19985" spans="11:12">
      <c r="K19985" s="435">
        <v>59070</v>
      </c>
      <c r="L19985" t="s">
        <v>220</v>
      </c>
    </row>
    <row r="19986" spans="11:12">
      <c r="K19986" s="435">
        <v>59071</v>
      </c>
      <c r="L19986" t="s">
        <v>220</v>
      </c>
    </row>
    <row r="19987" spans="11:12">
      <c r="K19987" s="435">
        <v>59072</v>
      </c>
      <c r="L19987" t="s">
        <v>220</v>
      </c>
    </row>
    <row r="19988" spans="11:12">
      <c r="K19988" s="435">
        <v>59074</v>
      </c>
      <c r="L19988" t="s">
        <v>220</v>
      </c>
    </row>
    <row r="19989" spans="11:12">
      <c r="K19989" s="435">
        <v>59075</v>
      </c>
      <c r="L19989" t="s">
        <v>220</v>
      </c>
    </row>
    <row r="19990" spans="11:12">
      <c r="K19990" s="435">
        <v>59076</v>
      </c>
      <c r="L19990" t="s">
        <v>220</v>
      </c>
    </row>
    <row r="19991" spans="11:12">
      <c r="K19991" s="435">
        <v>59077</v>
      </c>
      <c r="L19991" t="s">
        <v>220</v>
      </c>
    </row>
    <row r="19992" spans="11:12">
      <c r="K19992" s="435">
        <v>59078</v>
      </c>
      <c r="L19992" t="s">
        <v>220</v>
      </c>
    </row>
    <row r="19993" spans="11:12">
      <c r="K19993" s="435">
        <v>59079</v>
      </c>
      <c r="L19993" t="s">
        <v>220</v>
      </c>
    </row>
    <row r="19994" spans="11:12">
      <c r="K19994" s="435">
        <v>59081</v>
      </c>
      <c r="L19994" t="s">
        <v>220</v>
      </c>
    </row>
    <row r="19995" spans="11:12">
      <c r="K19995" s="435">
        <v>59082</v>
      </c>
      <c r="L19995" t="s">
        <v>220</v>
      </c>
    </row>
    <row r="19996" spans="11:12">
      <c r="K19996" s="435">
        <v>59085</v>
      </c>
      <c r="L19996" t="s">
        <v>220</v>
      </c>
    </row>
    <row r="19997" spans="11:12">
      <c r="K19997" s="435">
        <v>59086</v>
      </c>
      <c r="L19997" t="s">
        <v>220</v>
      </c>
    </row>
    <row r="19998" spans="11:12">
      <c r="K19998" s="435">
        <v>59087</v>
      </c>
      <c r="L19998" t="s">
        <v>220</v>
      </c>
    </row>
    <row r="19999" spans="11:12">
      <c r="K19999" s="435">
        <v>59088</v>
      </c>
      <c r="L19999" t="s">
        <v>220</v>
      </c>
    </row>
    <row r="20000" spans="11:12">
      <c r="K20000" s="435">
        <v>59089</v>
      </c>
      <c r="L20000" t="s">
        <v>220</v>
      </c>
    </row>
    <row r="20001" spans="11:12">
      <c r="K20001" s="435">
        <v>59101</v>
      </c>
      <c r="L20001" t="s">
        <v>220</v>
      </c>
    </row>
    <row r="20002" spans="11:12">
      <c r="K20002" s="435">
        <v>59102</v>
      </c>
      <c r="L20002" t="s">
        <v>220</v>
      </c>
    </row>
    <row r="20003" spans="11:12">
      <c r="K20003" s="435">
        <v>59105</v>
      </c>
      <c r="L20003" t="s">
        <v>220</v>
      </c>
    </row>
    <row r="20004" spans="11:12">
      <c r="K20004" s="435">
        <v>59106</v>
      </c>
      <c r="L20004" t="s">
        <v>220</v>
      </c>
    </row>
    <row r="20005" spans="11:12">
      <c r="K20005" s="435">
        <v>59201</v>
      </c>
      <c r="L20005" t="s">
        <v>220</v>
      </c>
    </row>
    <row r="20006" spans="11:12">
      <c r="K20006" s="435">
        <v>59211</v>
      </c>
      <c r="L20006">
        <v>7</v>
      </c>
    </row>
    <row r="20007" spans="11:12">
      <c r="K20007" s="435">
        <v>59212</v>
      </c>
      <c r="L20007">
        <v>7</v>
      </c>
    </row>
    <row r="20008" spans="11:12">
      <c r="K20008" s="435">
        <v>59213</v>
      </c>
      <c r="L20008" t="s">
        <v>220</v>
      </c>
    </row>
    <row r="20009" spans="11:12">
      <c r="K20009" s="435">
        <v>59214</v>
      </c>
      <c r="L20009" t="s">
        <v>220</v>
      </c>
    </row>
    <row r="20010" spans="11:12">
      <c r="K20010" s="435">
        <v>59215</v>
      </c>
      <c r="L20010" t="s">
        <v>220</v>
      </c>
    </row>
    <row r="20011" spans="11:12">
      <c r="K20011" s="435">
        <v>59217</v>
      </c>
      <c r="L20011" t="s">
        <v>220</v>
      </c>
    </row>
    <row r="20012" spans="11:12">
      <c r="K20012" s="435">
        <v>59218</v>
      </c>
      <c r="L20012" t="s">
        <v>220</v>
      </c>
    </row>
    <row r="20013" spans="11:12">
      <c r="K20013" s="435">
        <v>59219</v>
      </c>
      <c r="L20013">
        <v>7</v>
      </c>
    </row>
    <row r="20014" spans="11:12">
      <c r="K20014" s="435">
        <v>59221</v>
      </c>
      <c r="L20014" t="s">
        <v>220</v>
      </c>
    </row>
    <row r="20015" spans="11:12">
      <c r="K20015" s="435">
        <v>59222</v>
      </c>
      <c r="L20015">
        <v>7</v>
      </c>
    </row>
    <row r="20016" spans="11:12">
      <c r="K20016" s="435">
        <v>59223</v>
      </c>
      <c r="L20016" t="s">
        <v>220</v>
      </c>
    </row>
    <row r="20017" spans="11:12">
      <c r="K20017" s="435">
        <v>59225</v>
      </c>
      <c r="L20017" t="s">
        <v>220</v>
      </c>
    </row>
    <row r="20018" spans="11:12">
      <c r="K20018" s="435">
        <v>59226</v>
      </c>
      <c r="L20018">
        <v>7</v>
      </c>
    </row>
    <row r="20019" spans="11:12">
      <c r="K20019" s="435">
        <v>59230</v>
      </c>
      <c r="L20019" t="s">
        <v>220</v>
      </c>
    </row>
    <row r="20020" spans="11:12">
      <c r="K20020" s="435">
        <v>59231</v>
      </c>
      <c r="L20020" t="s">
        <v>220</v>
      </c>
    </row>
    <row r="20021" spans="11:12">
      <c r="K20021" s="435">
        <v>59240</v>
      </c>
      <c r="L20021" t="s">
        <v>220</v>
      </c>
    </row>
    <row r="20022" spans="11:12">
      <c r="K20022" s="435">
        <v>59241</v>
      </c>
      <c r="L20022" t="s">
        <v>220</v>
      </c>
    </row>
    <row r="20023" spans="11:12">
      <c r="K20023" s="435">
        <v>59242</v>
      </c>
      <c r="L20023">
        <v>7</v>
      </c>
    </row>
    <row r="20024" spans="11:12">
      <c r="K20024" s="435">
        <v>59243</v>
      </c>
      <c r="L20024" t="s">
        <v>220</v>
      </c>
    </row>
    <row r="20025" spans="11:12">
      <c r="K20025" s="435">
        <v>59244</v>
      </c>
      <c r="L20025" t="s">
        <v>220</v>
      </c>
    </row>
    <row r="20026" spans="11:12">
      <c r="K20026" s="435">
        <v>59247</v>
      </c>
      <c r="L20026">
        <v>7</v>
      </c>
    </row>
    <row r="20027" spans="11:12">
      <c r="K20027" s="435">
        <v>59248</v>
      </c>
      <c r="L20027" t="s">
        <v>220</v>
      </c>
    </row>
    <row r="20028" spans="11:12">
      <c r="K20028" s="435">
        <v>59250</v>
      </c>
      <c r="L20028" t="s">
        <v>220</v>
      </c>
    </row>
    <row r="20029" spans="11:12">
      <c r="K20029" s="435">
        <v>59252</v>
      </c>
      <c r="L20029">
        <v>7</v>
      </c>
    </row>
    <row r="20030" spans="11:12">
      <c r="K20030" s="435">
        <v>59253</v>
      </c>
      <c r="L20030" t="s">
        <v>220</v>
      </c>
    </row>
    <row r="20031" spans="11:12">
      <c r="K20031" s="435">
        <v>59254</v>
      </c>
      <c r="L20031">
        <v>7</v>
      </c>
    </row>
    <row r="20032" spans="11:12">
      <c r="K20032" s="435">
        <v>59255</v>
      </c>
      <c r="L20032" t="s">
        <v>220</v>
      </c>
    </row>
    <row r="20033" spans="11:12">
      <c r="K20033" s="435">
        <v>59256</v>
      </c>
      <c r="L20033">
        <v>7</v>
      </c>
    </row>
    <row r="20034" spans="11:12">
      <c r="K20034" s="435">
        <v>59257</v>
      </c>
      <c r="L20034">
        <v>7</v>
      </c>
    </row>
    <row r="20035" spans="11:12">
      <c r="K20035" s="435">
        <v>59258</v>
      </c>
      <c r="L20035">
        <v>7</v>
      </c>
    </row>
    <row r="20036" spans="11:12">
      <c r="K20036" s="435">
        <v>59259</v>
      </c>
      <c r="L20036" t="s">
        <v>220</v>
      </c>
    </row>
    <row r="20037" spans="11:12">
      <c r="K20037" s="435">
        <v>59260</v>
      </c>
      <c r="L20037" t="s">
        <v>220</v>
      </c>
    </row>
    <row r="20038" spans="11:12">
      <c r="K20038" s="435">
        <v>59261</v>
      </c>
      <c r="L20038" t="s">
        <v>220</v>
      </c>
    </row>
    <row r="20039" spans="11:12">
      <c r="K20039" s="435">
        <v>59262</v>
      </c>
      <c r="L20039" t="s">
        <v>220</v>
      </c>
    </row>
    <row r="20040" spans="11:12">
      <c r="K20040" s="435">
        <v>59263</v>
      </c>
      <c r="L20040" t="s">
        <v>220</v>
      </c>
    </row>
    <row r="20041" spans="11:12">
      <c r="K20041" s="435">
        <v>59270</v>
      </c>
      <c r="L20041" t="s">
        <v>220</v>
      </c>
    </row>
    <row r="20042" spans="11:12">
      <c r="K20042" s="435">
        <v>59274</v>
      </c>
      <c r="L20042" t="s">
        <v>220</v>
      </c>
    </row>
    <row r="20043" spans="11:12">
      <c r="K20043" s="435">
        <v>59275</v>
      </c>
      <c r="L20043">
        <v>7</v>
      </c>
    </row>
    <row r="20044" spans="11:12">
      <c r="K20044" s="435">
        <v>59276</v>
      </c>
      <c r="L20044" t="s">
        <v>220</v>
      </c>
    </row>
    <row r="20045" spans="11:12">
      <c r="K20045" s="435">
        <v>59301</v>
      </c>
      <c r="L20045" t="s">
        <v>220</v>
      </c>
    </row>
    <row r="20046" spans="11:12">
      <c r="K20046" s="435">
        <v>59311</v>
      </c>
      <c r="L20046" t="s">
        <v>220</v>
      </c>
    </row>
    <row r="20047" spans="11:12">
      <c r="K20047" s="435">
        <v>59312</v>
      </c>
      <c r="L20047" t="s">
        <v>220</v>
      </c>
    </row>
    <row r="20048" spans="11:12">
      <c r="K20048" s="435">
        <v>59313</v>
      </c>
      <c r="L20048" t="s">
        <v>219</v>
      </c>
    </row>
    <row r="20049" spans="11:12">
      <c r="K20049" s="435">
        <v>59314</v>
      </c>
      <c r="L20049" t="s">
        <v>220</v>
      </c>
    </row>
    <row r="20050" spans="11:12">
      <c r="K20050" s="435">
        <v>59315</v>
      </c>
      <c r="L20050" t="s">
        <v>220</v>
      </c>
    </row>
    <row r="20051" spans="11:12">
      <c r="K20051" s="435">
        <v>59317</v>
      </c>
      <c r="L20051" t="s">
        <v>220</v>
      </c>
    </row>
    <row r="20052" spans="11:12">
      <c r="K20052" s="435">
        <v>59318</v>
      </c>
      <c r="L20052" t="s">
        <v>220</v>
      </c>
    </row>
    <row r="20053" spans="11:12">
      <c r="K20053" s="435">
        <v>59322</v>
      </c>
      <c r="L20053" t="s">
        <v>220</v>
      </c>
    </row>
    <row r="20054" spans="11:12">
      <c r="K20054" s="435">
        <v>59323</v>
      </c>
      <c r="L20054" t="s">
        <v>220</v>
      </c>
    </row>
    <row r="20055" spans="11:12">
      <c r="K20055" s="435">
        <v>59324</v>
      </c>
      <c r="L20055" t="s">
        <v>220</v>
      </c>
    </row>
    <row r="20056" spans="11:12">
      <c r="K20056" s="435">
        <v>59326</v>
      </c>
      <c r="L20056" t="s">
        <v>220</v>
      </c>
    </row>
    <row r="20057" spans="11:12">
      <c r="K20057" s="435">
        <v>59327</v>
      </c>
      <c r="L20057" t="s">
        <v>220</v>
      </c>
    </row>
    <row r="20058" spans="11:12">
      <c r="K20058" s="435">
        <v>59330</v>
      </c>
      <c r="L20058" t="s">
        <v>220</v>
      </c>
    </row>
    <row r="20059" spans="11:12">
      <c r="K20059" s="435">
        <v>59332</v>
      </c>
      <c r="L20059" t="s">
        <v>220</v>
      </c>
    </row>
    <row r="20060" spans="11:12">
      <c r="K20060" s="435">
        <v>59333</v>
      </c>
      <c r="L20060" t="s">
        <v>220</v>
      </c>
    </row>
    <row r="20061" spans="11:12">
      <c r="K20061" s="435">
        <v>59336</v>
      </c>
      <c r="L20061" t="s">
        <v>220</v>
      </c>
    </row>
    <row r="20062" spans="11:12">
      <c r="K20062" s="435">
        <v>59337</v>
      </c>
      <c r="L20062" t="s">
        <v>220</v>
      </c>
    </row>
    <row r="20063" spans="11:12">
      <c r="K20063" s="435">
        <v>59338</v>
      </c>
      <c r="L20063" t="s">
        <v>220</v>
      </c>
    </row>
    <row r="20064" spans="11:12">
      <c r="K20064" s="435">
        <v>59339</v>
      </c>
      <c r="L20064" t="s">
        <v>220</v>
      </c>
    </row>
    <row r="20065" spans="11:12">
      <c r="K20065" s="435">
        <v>59343</v>
      </c>
      <c r="L20065" t="s">
        <v>220</v>
      </c>
    </row>
    <row r="20066" spans="11:12">
      <c r="K20066" s="435">
        <v>59344</v>
      </c>
      <c r="L20066" t="s">
        <v>220</v>
      </c>
    </row>
    <row r="20067" spans="11:12">
      <c r="K20067" s="435">
        <v>59347</v>
      </c>
      <c r="L20067" t="s">
        <v>220</v>
      </c>
    </row>
    <row r="20068" spans="11:12">
      <c r="K20068" s="435">
        <v>59349</v>
      </c>
      <c r="L20068" t="s">
        <v>220</v>
      </c>
    </row>
    <row r="20069" spans="11:12">
      <c r="K20069" s="435">
        <v>59351</v>
      </c>
      <c r="L20069" t="s">
        <v>220</v>
      </c>
    </row>
    <row r="20070" spans="11:12">
      <c r="K20070" s="435">
        <v>59353</v>
      </c>
      <c r="L20070" t="s">
        <v>220</v>
      </c>
    </row>
    <row r="20071" spans="11:12">
      <c r="K20071" s="435">
        <v>59354</v>
      </c>
      <c r="L20071" t="s">
        <v>219</v>
      </c>
    </row>
    <row r="20072" spans="11:12">
      <c r="K20072" s="435">
        <v>59401</v>
      </c>
      <c r="L20072" t="s">
        <v>220</v>
      </c>
    </row>
    <row r="20073" spans="11:12">
      <c r="K20073" s="435">
        <v>59404</v>
      </c>
      <c r="L20073" t="s">
        <v>220</v>
      </c>
    </row>
    <row r="20074" spans="11:12">
      <c r="K20074" s="435">
        <v>59405</v>
      </c>
      <c r="L20074" t="s">
        <v>220</v>
      </c>
    </row>
    <row r="20075" spans="11:12">
      <c r="K20075" s="435">
        <v>59410</v>
      </c>
      <c r="L20075" t="s">
        <v>220</v>
      </c>
    </row>
    <row r="20076" spans="11:12">
      <c r="K20076" s="435">
        <v>59411</v>
      </c>
      <c r="L20076" t="s">
        <v>220</v>
      </c>
    </row>
    <row r="20077" spans="11:12">
      <c r="K20077" s="435">
        <v>59412</v>
      </c>
      <c r="L20077" t="s">
        <v>220</v>
      </c>
    </row>
    <row r="20078" spans="11:12">
      <c r="K20078" s="435">
        <v>59414</v>
      </c>
      <c r="L20078" t="s">
        <v>220</v>
      </c>
    </row>
    <row r="20079" spans="11:12">
      <c r="K20079" s="435">
        <v>59416</v>
      </c>
      <c r="L20079" t="s">
        <v>220</v>
      </c>
    </row>
    <row r="20080" spans="11:12">
      <c r="K20080" s="435">
        <v>59417</v>
      </c>
      <c r="L20080" t="s">
        <v>220</v>
      </c>
    </row>
    <row r="20081" spans="11:12">
      <c r="K20081" s="435">
        <v>59418</v>
      </c>
      <c r="L20081" t="s">
        <v>220</v>
      </c>
    </row>
    <row r="20082" spans="11:12">
      <c r="K20082" s="435">
        <v>59419</v>
      </c>
      <c r="L20082" t="s">
        <v>220</v>
      </c>
    </row>
    <row r="20083" spans="11:12">
      <c r="K20083" s="435">
        <v>59420</v>
      </c>
      <c r="L20083" t="s">
        <v>220</v>
      </c>
    </row>
    <row r="20084" spans="11:12">
      <c r="K20084" s="435">
        <v>59421</v>
      </c>
      <c r="L20084" t="s">
        <v>220</v>
      </c>
    </row>
    <row r="20085" spans="11:12">
      <c r="K20085" s="435">
        <v>59422</v>
      </c>
      <c r="L20085" t="s">
        <v>220</v>
      </c>
    </row>
    <row r="20086" spans="11:12">
      <c r="K20086" s="435">
        <v>59424</v>
      </c>
      <c r="L20086" t="s">
        <v>220</v>
      </c>
    </row>
    <row r="20087" spans="11:12">
      <c r="K20087" s="435">
        <v>59425</v>
      </c>
      <c r="L20087" t="s">
        <v>220</v>
      </c>
    </row>
    <row r="20088" spans="11:12">
      <c r="K20088" s="435">
        <v>59427</v>
      </c>
      <c r="L20088" t="s">
        <v>220</v>
      </c>
    </row>
    <row r="20089" spans="11:12">
      <c r="K20089" s="435">
        <v>59430</v>
      </c>
      <c r="L20089" t="s">
        <v>220</v>
      </c>
    </row>
    <row r="20090" spans="11:12">
      <c r="K20090" s="435">
        <v>59432</v>
      </c>
      <c r="L20090" t="s">
        <v>220</v>
      </c>
    </row>
    <row r="20091" spans="11:12">
      <c r="K20091" s="435">
        <v>59433</v>
      </c>
      <c r="L20091" t="s">
        <v>220</v>
      </c>
    </row>
    <row r="20092" spans="11:12">
      <c r="K20092" s="435">
        <v>59434</v>
      </c>
      <c r="L20092" t="s">
        <v>220</v>
      </c>
    </row>
    <row r="20093" spans="11:12">
      <c r="K20093" s="435">
        <v>59436</v>
      </c>
      <c r="L20093" t="s">
        <v>220</v>
      </c>
    </row>
    <row r="20094" spans="11:12">
      <c r="K20094" s="435">
        <v>59440</v>
      </c>
      <c r="L20094" t="s">
        <v>220</v>
      </c>
    </row>
    <row r="20095" spans="11:12">
      <c r="K20095" s="435">
        <v>59441</v>
      </c>
      <c r="L20095" t="s">
        <v>220</v>
      </c>
    </row>
    <row r="20096" spans="11:12">
      <c r="K20096" s="435">
        <v>59442</v>
      </c>
      <c r="L20096" t="s">
        <v>220</v>
      </c>
    </row>
    <row r="20097" spans="11:12">
      <c r="K20097" s="435">
        <v>59443</v>
      </c>
      <c r="L20097" t="s">
        <v>220</v>
      </c>
    </row>
    <row r="20098" spans="11:12">
      <c r="K20098" s="435">
        <v>59444</v>
      </c>
      <c r="L20098" t="s">
        <v>220</v>
      </c>
    </row>
    <row r="20099" spans="11:12">
      <c r="K20099" s="435">
        <v>59446</v>
      </c>
      <c r="L20099" t="s">
        <v>220</v>
      </c>
    </row>
    <row r="20100" spans="11:12">
      <c r="K20100" s="435">
        <v>59447</v>
      </c>
      <c r="L20100" t="s">
        <v>220</v>
      </c>
    </row>
    <row r="20101" spans="11:12">
      <c r="K20101" s="435">
        <v>59448</v>
      </c>
      <c r="L20101" t="s">
        <v>220</v>
      </c>
    </row>
    <row r="20102" spans="11:12">
      <c r="K20102" s="435">
        <v>59450</v>
      </c>
      <c r="L20102" t="s">
        <v>220</v>
      </c>
    </row>
    <row r="20103" spans="11:12">
      <c r="K20103" s="435">
        <v>59451</v>
      </c>
      <c r="L20103" t="s">
        <v>220</v>
      </c>
    </row>
    <row r="20104" spans="11:12">
      <c r="K20104" s="435">
        <v>59452</v>
      </c>
      <c r="L20104" t="s">
        <v>220</v>
      </c>
    </row>
    <row r="20105" spans="11:12">
      <c r="K20105" s="435">
        <v>59453</v>
      </c>
      <c r="L20105" t="s">
        <v>220</v>
      </c>
    </row>
    <row r="20106" spans="11:12">
      <c r="K20106" s="435">
        <v>59454</v>
      </c>
      <c r="L20106" t="s">
        <v>220</v>
      </c>
    </row>
    <row r="20107" spans="11:12">
      <c r="K20107" s="435">
        <v>59456</v>
      </c>
      <c r="L20107" t="s">
        <v>220</v>
      </c>
    </row>
    <row r="20108" spans="11:12">
      <c r="K20108" s="435">
        <v>59457</v>
      </c>
      <c r="L20108" t="s">
        <v>220</v>
      </c>
    </row>
    <row r="20109" spans="11:12">
      <c r="K20109" s="435">
        <v>59460</v>
      </c>
      <c r="L20109" t="s">
        <v>220</v>
      </c>
    </row>
    <row r="20110" spans="11:12">
      <c r="K20110" s="435">
        <v>59461</v>
      </c>
      <c r="L20110" t="s">
        <v>220</v>
      </c>
    </row>
    <row r="20111" spans="11:12">
      <c r="K20111" s="435">
        <v>59462</v>
      </c>
      <c r="L20111" t="s">
        <v>220</v>
      </c>
    </row>
    <row r="20112" spans="11:12">
      <c r="K20112" s="435">
        <v>59463</v>
      </c>
      <c r="L20112" t="s">
        <v>220</v>
      </c>
    </row>
    <row r="20113" spans="11:12">
      <c r="K20113" s="435">
        <v>59464</v>
      </c>
      <c r="L20113" t="s">
        <v>220</v>
      </c>
    </row>
    <row r="20114" spans="11:12">
      <c r="K20114" s="435">
        <v>59465</v>
      </c>
      <c r="L20114" t="s">
        <v>220</v>
      </c>
    </row>
    <row r="20115" spans="11:12">
      <c r="K20115" s="435">
        <v>59466</v>
      </c>
      <c r="L20115" t="s">
        <v>220</v>
      </c>
    </row>
    <row r="20116" spans="11:12">
      <c r="K20116" s="435">
        <v>59467</v>
      </c>
      <c r="L20116" t="s">
        <v>220</v>
      </c>
    </row>
    <row r="20117" spans="11:12">
      <c r="K20117" s="435">
        <v>59468</v>
      </c>
      <c r="L20117" t="s">
        <v>220</v>
      </c>
    </row>
    <row r="20118" spans="11:12">
      <c r="K20118" s="435">
        <v>59469</v>
      </c>
      <c r="L20118" t="s">
        <v>220</v>
      </c>
    </row>
    <row r="20119" spans="11:12">
      <c r="K20119" s="435">
        <v>59471</v>
      </c>
      <c r="L20119" t="s">
        <v>220</v>
      </c>
    </row>
    <row r="20120" spans="11:12">
      <c r="K20120" s="435">
        <v>59472</v>
      </c>
      <c r="L20120" t="s">
        <v>220</v>
      </c>
    </row>
    <row r="20121" spans="11:12">
      <c r="K20121" s="435">
        <v>59474</v>
      </c>
      <c r="L20121" t="s">
        <v>220</v>
      </c>
    </row>
    <row r="20122" spans="11:12">
      <c r="K20122" s="435">
        <v>59477</v>
      </c>
      <c r="L20122" t="s">
        <v>220</v>
      </c>
    </row>
    <row r="20123" spans="11:12">
      <c r="K20123" s="435">
        <v>59479</v>
      </c>
      <c r="L20123" t="s">
        <v>220</v>
      </c>
    </row>
    <row r="20124" spans="11:12">
      <c r="K20124" s="435">
        <v>59480</v>
      </c>
      <c r="L20124" t="s">
        <v>220</v>
      </c>
    </row>
    <row r="20125" spans="11:12">
      <c r="K20125" s="435">
        <v>59482</v>
      </c>
      <c r="L20125" t="s">
        <v>220</v>
      </c>
    </row>
    <row r="20126" spans="11:12">
      <c r="K20126" s="435">
        <v>59483</v>
      </c>
      <c r="L20126" t="s">
        <v>220</v>
      </c>
    </row>
    <row r="20127" spans="11:12">
      <c r="K20127" s="435">
        <v>59484</v>
      </c>
      <c r="L20127" t="s">
        <v>220</v>
      </c>
    </row>
    <row r="20128" spans="11:12">
      <c r="K20128" s="435">
        <v>59485</v>
      </c>
      <c r="L20128" t="s">
        <v>220</v>
      </c>
    </row>
    <row r="20129" spans="11:12">
      <c r="K20129" s="435">
        <v>59486</v>
      </c>
      <c r="L20129" t="s">
        <v>220</v>
      </c>
    </row>
    <row r="20130" spans="11:12">
      <c r="K20130" s="435">
        <v>59487</v>
      </c>
      <c r="L20130" t="s">
        <v>220</v>
      </c>
    </row>
    <row r="20131" spans="11:12">
      <c r="K20131" s="435">
        <v>59489</v>
      </c>
      <c r="L20131" t="s">
        <v>220</v>
      </c>
    </row>
    <row r="20132" spans="11:12">
      <c r="K20132" s="435">
        <v>59501</v>
      </c>
      <c r="L20132" t="s">
        <v>220</v>
      </c>
    </row>
    <row r="20133" spans="11:12">
      <c r="K20133" s="435">
        <v>59520</v>
      </c>
      <c r="L20133" t="s">
        <v>220</v>
      </c>
    </row>
    <row r="20134" spans="11:12">
      <c r="K20134" s="435">
        <v>59521</v>
      </c>
      <c r="L20134" t="s">
        <v>220</v>
      </c>
    </row>
    <row r="20135" spans="11:12">
      <c r="K20135" s="435">
        <v>59522</v>
      </c>
      <c r="L20135" t="s">
        <v>220</v>
      </c>
    </row>
    <row r="20136" spans="11:12">
      <c r="K20136" s="435">
        <v>59523</v>
      </c>
      <c r="L20136" t="s">
        <v>220</v>
      </c>
    </row>
    <row r="20137" spans="11:12">
      <c r="K20137" s="435">
        <v>59524</v>
      </c>
      <c r="L20137" t="s">
        <v>220</v>
      </c>
    </row>
    <row r="20138" spans="11:12">
      <c r="K20138" s="435">
        <v>59525</v>
      </c>
      <c r="L20138" t="s">
        <v>220</v>
      </c>
    </row>
    <row r="20139" spans="11:12">
      <c r="K20139" s="435">
        <v>59526</v>
      </c>
      <c r="L20139" t="s">
        <v>220</v>
      </c>
    </row>
    <row r="20140" spans="11:12">
      <c r="K20140" s="435">
        <v>59527</v>
      </c>
      <c r="L20140" t="s">
        <v>220</v>
      </c>
    </row>
    <row r="20141" spans="11:12">
      <c r="K20141" s="435">
        <v>59528</v>
      </c>
      <c r="L20141" t="s">
        <v>220</v>
      </c>
    </row>
    <row r="20142" spans="11:12">
      <c r="K20142" s="435">
        <v>59529</v>
      </c>
      <c r="L20142" t="s">
        <v>220</v>
      </c>
    </row>
    <row r="20143" spans="11:12">
      <c r="K20143" s="435">
        <v>59530</v>
      </c>
      <c r="L20143" t="s">
        <v>220</v>
      </c>
    </row>
    <row r="20144" spans="11:12">
      <c r="K20144" s="435">
        <v>59531</v>
      </c>
      <c r="L20144" t="s">
        <v>220</v>
      </c>
    </row>
    <row r="20145" spans="11:12">
      <c r="K20145" s="435">
        <v>59532</v>
      </c>
      <c r="L20145" t="s">
        <v>220</v>
      </c>
    </row>
    <row r="20146" spans="11:12">
      <c r="K20146" s="435">
        <v>59535</v>
      </c>
      <c r="L20146" t="s">
        <v>220</v>
      </c>
    </row>
    <row r="20147" spans="11:12">
      <c r="K20147" s="435">
        <v>59537</v>
      </c>
      <c r="L20147" t="s">
        <v>220</v>
      </c>
    </row>
    <row r="20148" spans="11:12">
      <c r="K20148" s="435">
        <v>59538</v>
      </c>
      <c r="L20148" t="s">
        <v>220</v>
      </c>
    </row>
    <row r="20149" spans="11:12">
      <c r="K20149" s="435">
        <v>59540</v>
      </c>
      <c r="L20149" t="s">
        <v>220</v>
      </c>
    </row>
    <row r="20150" spans="11:12">
      <c r="K20150" s="435">
        <v>59542</v>
      </c>
      <c r="L20150" t="s">
        <v>220</v>
      </c>
    </row>
    <row r="20151" spans="11:12">
      <c r="K20151" s="435">
        <v>59544</v>
      </c>
      <c r="L20151" t="s">
        <v>220</v>
      </c>
    </row>
    <row r="20152" spans="11:12">
      <c r="K20152" s="435">
        <v>59545</v>
      </c>
      <c r="L20152" t="s">
        <v>220</v>
      </c>
    </row>
    <row r="20153" spans="11:12">
      <c r="K20153" s="435">
        <v>59546</v>
      </c>
      <c r="L20153" t="s">
        <v>220</v>
      </c>
    </row>
    <row r="20154" spans="11:12">
      <c r="K20154" s="435">
        <v>59547</v>
      </c>
      <c r="L20154" t="s">
        <v>220</v>
      </c>
    </row>
    <row r="20155" spans="11:12">
      <c r="K20155" s="435">
        <v>59601</v>
      </c>
      <c r="L20155" t="s">
        <v>220</v>
      </c>
    </row>
    <row r="20156" spans="11:12">
      <c r="K20156" s="435">
        <v>59602</v>
      </c>
      <c r="L20156" t="s">
        <v>220</v>
      </c>
    </row>
    <row r="20157" spans="11:12">
      <c r="K20157" s="435">
        <v>59631</v>
      </c>
      <c r="L20157" t="s">
        <v>220</v>
      </c>
    </row>
    <row r="20158" spans="11:12">
      <c r="K20158" s="435">
        <v>59632</v>
      </c>
      <c r="L20158" t="s">
        <v>220</v>
      </c>
    </row>
    <row r="20159" spans="11:12">
      <c r="K20159" s="435">
        <v>59633</v>
      </c>
      <c r="L20159" t="s">
        <v>220</v>
      </c>
    </row>
    <row r="20160" spans="11:12">
      <c r="K20160" s="435">
        <v>59634</v>
      </c>
      <c r="L20160" t="s">
        <v>220</v>
      </c>
    </row>
    <row r="20161" spans="11:12">
      <c r="K20161" s="435">
        <v>59635</v>
      </c>
      <c r="L20161" t="s">
        <v>220</v>
      </c>
    </row>
    <row r="20162" spans="11:12">
      <c r="K20162" s="435">
        <v>59636</v>
      </c>
      <c r="L20162" t="s">
        <v>220</v>
      </c>
    </row>
    <row r="20163" spans="11:12">
      <c r="K20163" s="435">
        <v>59638</v>
      </c>
      <c r="L20163" t="s">
        <v>220</v>
      </c>
    </row>
    <row r="20164" spans="11:12">
      <c r="K20164" s="435">
        <v>59639</v>
      </c>
      <c r="L20164" t="s">
        <v>220</v>
      </c>
    </row>
    <row r="20165" spans="11:12">
      <c r="K20165" s="435">
        <v>59640</v>
      </c>
      <c r="L20165" t="s">
        <v>220</v>
      </c>
    </row>
    <row r="20166" spans="11:12">
      <c r="K20166" s="435">
        <v>59642</v>
      </c>
      <c r="L20166" t="s">
        <v>220</v>
      </c>
    </row>
    <row r="20167" spans="11:12">
      <c r="K20167" s="435">
        <v>59643</v>
      </c>
      <c r="L20167" t="s">
        <v>220</v>
      </c>
    </row>
    <row r="20168" spans="11:12">
      <c r="K20168" s="435">
        <v>59644</v>
      </c>
      <c r="L20168" t="s">
        <v>220</v>
      </c>
    </row>
    <row r="20169" spans="11:12">
      <c r="K20169" s="435">
        <v>59645</v>
      </c>
      <c r="L20169" t="s">
        <v>220</v>
      </c>
    </row>
    <row r="20170" spans="11:12">
      <c r="K20170" s="435">
        <v>59647</v>
      </c>
      <c r="L20170" t="s">
        <v>220</v>
      </c>
    </row>
    <row r="20171" spans="11:12">
      <c r="K20171" s="435">
        <v>59648</v>
      </c>
      <c r="L20171" t="s">
        <v>220</v>
      </c>
    </row>
    <row r="20172" spans="11:12">
      <c r="K20172" s="435">
        <v>59701</v>
      </c>
      <c r="L20172" t="s">
        <v>220</v>
      </c>
    </row>
    <row r="20173" spans="11:12">
      <c r="K20173" s="435">
        <v>59703</v>
      </c>
      <c r="L20173" t="s">
        <v>220</v>
      </c>
    </row>
    <row r="20174" spans="11:12">
      <c r="K20174" s="435">
        <v>59710</v>
      </c>
      <c r="L20174" t="s">
        <v>220</v>
      </c>
    </row>
    <row r="20175" spans="11:12">
      <c r="K20175" s="435">
        <v>59711</v>
      </c>
      <c r="L20175" t="s">
        <v>220</v>
      </c>
    </row>
    <row r="20176" spans="11:12">
      <c r="K20176" s="435">
        <v>59713</v>
      </c>
      <c r="L20176" t="s">
        <v>220</v>
      </c>
    </row>
    <row r="20177" spans="11:12">
      <c r="K20177" s="435">
        <v>59714</v>
      </c>
      <c r="L20177" t="s">
        <v>220</v>
      </c>
    </row>
    <row r="20178" spans="11:12">
      <c r="K20178" s="435">
        <v>59715</v>
      </c>
      <c r="L20178" t="s">
        <v>220</v>
      </c>
    </row>
    <row r="20179" spans="11:12">
      <c r="K20179" s="435">
        <v>59716</v>
      </c>
      <c r="L20179" t="s">
        <v>220</v>
      </c>
    </row>
    <row r="20180" spans="11:12">
      <c r="K20180" s="435">
        <v>59718</v>
      </c>
      <c r="L20180" t="s">
        <v>220</v>
      </c>
    </row>
    <row r="20181" spans="11:12">
      <c r="K20181" s="435">
        <v>59720</v>
      </c>
      <c r="L20181" t="s">
        <v>220</v>
      </c>
    </row>
    <row r="20182" spans="11:12">
      <c r="K20182" s="435">
        <v>59721</v>
      </c>
      <c r="L20182" t="s">
        <v>220</v>
      </c>
    </row>
    <row r="20183" spans="11:12">
      <c r="K20183" s="435">
        <v>59722</v>
      </c>
      <c r="L20183" t="s">
        <v>220</v>
      </c>
    </row>
    <row r="20184" spans="11:12">
      <c r="K20184" s="435">
        <v>59724</v>
      </c>
      <c r="L20184" t="s">
        <v>220</v>
      </c>
    </row>
    <row r="20185" spans="11:12">
      <c r="K20185" s="435">
        <v>59725</v>
      </c>
      <c r="L20185" t="s">
        <v>220</v>
      </c>
    </row>
    <row r="20186" spans="11:12">
      <c r="K20186" s="435">
        <v>59727</v>
      </c>
      <c r="L20186" t="s">
        <v>220</v>
      </c>
    </row>
    <row r="20187" spans="11:12">
      <c r="K20187" s="435">
        <v>59728</v>
      </c>
      <c r="L20187" t="s">
        <v>220</v>
      </c>
    </row>
    <row r="20188" spans="11:12">
      <c r="K20188" s="435">
        <v>59729</v>
      </c>
      <c r="L20188" t="s">
        <v>220</v>
      </c>
    </row>
    <row r="20189" spans="11:12">
      <c r="K20189" s="435">
        <v>59730</v>
      </c>
      <c r="L20189" t="s">
        <v>220</v>
      </c>
    </row>
    <row r="20190" spans="11:12">
      <c r="K20190" s="435">
        <v>59731</v>
      </c>
      <c r="L20190" t="s">
        <v>220</v>
      </c>
    </row>
    <row r="20191" spans="11:12">
      <c r="K20191" s="435">
        <v>59732</v>
      </c>
      <c r="L20191" t="s">
        <v>220</v>
      </c>
    </row>
    <row r="20192" spans="11:12">
      <c r="K20192" s="435">
        <v>59733</v>
      </c>
      <c r="L20192" t="s">
        <v>220</v>
      </c>
    </row>
    <row r="20193" spans="11:12">
      <c r="K20193" s="435">
        <v>59735</v>
      </c>
      <c r="L20193" t="s">
        <v>220</v>
      </c>
    </row>
    <row r="20194" spans="11:12">
      <c r="K20194" s="435">
        <v>59736</v>
      </c>
      <c r="L20194" t="s">
        <v>220</v>
      </c>
    </row>
    <row r="20195" spans="11:12">
      <c r="K20195" s="435">
        <v>59739</v>
      </c>
      <c r="L20195" t="s">
        <v>220</v>
      </c>
    </row>
    <row r="20196" spans="11:12">
      <c r="K20196" s="435">
        <v>59740</v>
      </c>
      <c r="L20196" t="s">
        <v>220</v>
      </c>
    </row>
    <row r="20197" spans="11:12">
      <c r="K20197" s="435">
        <v>59741</v>
      </c>
      <c r="L20197" t="s">
        <v>220</v>
      </c>
    </row>
    <row r="20198" spans="11:12">
      <c r="K20198" s="435">
        <v>59743</v>
      </c>
      <c r="L20198" t="s">
        <v>220</v>
      </c>
    </row>
    <row r="20199" spans="11:12">
      <c r="K20199" s="435">
        <v>59745</v>
      </c>
      <c r="L20199" t="s">
        <v>220</v>
      </c>
    </row>
    <row r="20200" spans="11:12">
      <c r="K20200" s="435">
        <v>59746</v>
      </c>
      <c r="L20200" t="s">
        <v>220</v>
      </c>
    </row>
    <row r="20201" spans="11:12">
      <c r="K20201" s="435">
        <v>59747</v>
      </c>
      <c r="L20201" t="s">
        <v>220</v>
      </c>
    </row>
    <row r="20202" spans="11:12">
      <c r="K20202" s="435">
        <v>59748</v>
      </c>
      <c r="L20202" t="s">
        <v>220</v>
      </c>
    </row>
    <row r="20203" spans="11:12">
      <c r="K20203" s="435">
        <v>59749</v>
      </c>
      <c r="L20203" t="s">
        <v>220</v>
      </c>
    </row>
    <row r="20204" spans="11:12">
      <c r="K20204" s="435">
        <v>59750</v>
      </c>
      <c r="L20204" t="s">
        <v>220</v>
      </c>
    </row>
    <row r="20205" spans="11:12">
      <c r="K20205" s="435">
        <v>59751</v>
      </c>
      <c r="L20205" t="s">
        <v>220</v>
      </c>
    </row>
    <row r="20206" spans="11:12">
      <c r="K20206" s="435">
        <v>59752</v>
      </c>
      <c r="L20206" t="s">
        <v>220</v>
      </c>
    </row>
    <row r="20207" spans="11:12">
      <c r="K20207" s="435">
        <v>59754</v>
      </c>
      <c r="L20207" t="s">
        <v>220</v>
      </c>
    </row>
    <row r="20208" spans="11:12">
      <c r="K20208" s="435">
        <v>59755</v>
      </c>
      <c r="L20208" t="s">
        <v>220</v>
      </c>
    </row>
    <row r="20209" spans="11:12">
      <c r="K20209" s="435">
        <v>59756</v>
      </c>
      <c r="L20209" t="s">
        <v>220</v>
      </c>
    </row>
    <row r="20210" spans="11:12">
      <c r="K20210" s="435">
        <v>59758</v>
      </c>
      <c r="L20210" t="s">
        <v>220</v>
      </c>
    </row>
    <row r="20211" spans="11:12">
      <c r="K20211" s="435">
        <v>59759</v>
      </c>
      <c r="L20211" t="s">
        <v>220</v>
      </c>
    </row>
    <row r="20212" spans="11:12">
      <c r="K20212" s="435">
        <v>59760</v>
      </c>
      <c r="L20212" t="s">
        <v>220</v>
      </c>
    </row>
    <row r="20213" spans="11:12">
      <c r="K20213" s="435">
        <v>59761</v>
      </c>
      <c r="L20213" t="s">
        <v>220</v>
      </c>
    </row>
    <row r="20214" spans="11:12">
      <c r="K20214" s="435">
        <v>59762</v>
      </c>
      <c r="L20214" t="s">
        <v>220</v>
      </c>
    </row>
    <row r="20215" spans="11:12">
      <c r="K20215" s="435">
        <v>59801</v>
      </c>
      <c r="L20215" t="s">
        <v>220</v>
      </c>
    </row>
    <row r="20216" spans="11:12">
      <c r="K20216" s="435">
        <v>59802</v>
      </c>
      <c r="L20216" t="s">
        <v>220</v>
      </c>
    </row>
    <row r="20217" spans="11:12">
      <c r="K20217" s="435">
        <v>59803</v>
      </c>
      <c r="L20217" t="s">
        <v>220</v>
      </c>
    </row>
    <row r="20218" spans="11:12">
      <c r="K20218" s="435">
        <v>59804</v>
      </c>
      <c r="L20218" t="s">
        <v>220</v>
      </c>
    </row>
    <row r="20219" spans="11:12">
      <c r="K20219" s="435">
        <v>59808</v>
      </c>
      <c r="L20219" t="s">
        <v>220</v>
      </c>
    </row>
    <row r="20220" spans="11:12">
      <c r="K20220" s="435">
        <v>59820</v>
      </c>
      <c r="L20220" t="s">
        <v>220</v>
      </c>
    </row>
    <row r="20221" spans="11:12">
      <c r="K20221" s="435">
        <v>59821</v>
      </c>
      <c r="L20221" t="s">
        <v>220</v>
      </c>
    </row>
    <row r="20222" spans="11:12">
      <c r="K20222" s="435">
        <v>59823</v>
      </c>
      <c r="L20222" t="s">
        <v>220</v>
      </c>
    </row>
    <row r="20223" spans="11:12">
      <c r="K20223" s="435">
        <v>59824</v>
      </c>
      <c r="L20223" t="s">
        <v>216</v>
      </c>
    </row>
    <row r="20224" spans="11:12">
      <c r="K20224" s="435">
        <v>59825</v>
      </c>
      <c r="L20224" t="s">
        <v>220</v>
      </c>
    </row>
    <row r="20225" spans="11:12">
      <c r="K20225" s="435">
        <v>59826</v>
      </c>
      <c r="L20225" t="s">
        <v>220</v>
      </c>
    </row>
    <row r="20226" spans="11:12">
      <c r="K20226" s="435">
        <v>59827</v>
      </c>
      <c r="L20226" t="s">
        <v>220</v>
      </c>
    </row>
    <row r="20227" spans="11:12">
      <c r="K20227" s="435">
        <v>59828</v>
      </c>
      <c r="L20227" t="s">
        <v>220</v>
      </c>
    </row>
    <row r="20228" spans="11:12">
      <c r="K20228" s="435">
        <v>59829</v>
      </c>
      <c r="L20228" t="s">
        <v>220</v>
      </c>
    </row>
    <row r="20229" spans="11:12">
      <c r="K20229" s="435">
        <v>59830</v>
      </c>
      <c r="L20229" t="s">
        <v>220</v>
      </c>
    </row>
    <row r="20230" spans="11:12">
      <c r="K20230" s="435">
        <v>59831</v>
      </c>
      <c r="L20230" t="s">
        <v>216</v>
      </c>
    </row>
    <row r="20231" spans="11:12">
      <c r="K20231" s="435">
        <v>59832</v>
      </c>
      <c r="L20231" t="s">
        <v>220</v>
      </c>
    </row>
    <row r="20232" spans="11:12">
      <c r="K20232" s="435">
        <v>59833</v>
      </c>
      <c r="L20232" t="s">
        <v>220</v>
      </c>
    </row>
    <row r="20233" spans="11:12">
      <c r="K20233" s="435">
        <v>59834</v>
      </c>
      <c r="L20233" t="s">
        <v>220</v>
      </c>
    </row>
    <row r="20234" spans="11:12">
      <c r="K20234" s="435">
        <v>59837</v>
      </c>
      <c r="L20234" t="s">
        <v>220</v>
      </c>
    </row>
    <row r="20235" spans="11:12">
      <c r="K20235" s="435">
        <v>59840</v>
      </c>
      <c r="L20235" t="s">
        <v>220</v>
      </c>
    </row>
    <row r="20236" spans="11:12">
      <c r="K20236" s="435">
        <v>59841</v>
      </c>
      <c r="L20236" t="s">
        <v>220</v>
      </c>
    </row>
    <row r="20237" spans="11:12">
      <c r="K20237" s="435">
        <v>59842</v>
      </c>
      <c r="L20237" t="s">
        <v>216</v>
      </c>
    </row>
    <row r="20238" spans="11:12">
      <c r="K20238" s="435">
        <v>59843</v>
      </c>
      <c r="L20238" t="s">
        <v>220</v>
      </c>
    </row>
    <row r="20239" spans="11:12">
      <c r="K20239" s="435">
        <v>59844</v>
      </c>
      <c r="L20239" t="s">
        <v>220</v>
      </c>
    </row>
    <row r="20240" spans="11:12">
      <c r="K20240" s="435">
        <v>59845</v>
      </c>
      <c r="L20240" t="s">
        <v>220</v>
      </c>
    </row>
    <row r="20241" spans="11:12">
      <c r="K20241" s="435">
        <v>59846</v>
      </c>
      <c r="L20241" t="s">
        <v>220</v>
      </c>
    </row>
    <row r="20242" spans="11:12">
      <c r="K20242" s="435">
        <v>59847</v>
      </c>
      <c r="L20242" t="s">
        <v>220</v>
      </c>
    </row>
    <row r="20243" spans="11:12">
      <c r="K20243" s="435">
        <v>59848</v>
      </c>
      <c r="L20243" t="s">
        <v>220</v>
      </c>
    </row>
    <row r="20244" spans="11:12">
      <c r="K20244" s="435">
        <v>59851</v>
      </c>
      <c r="L20244" t="s">
        <v>220</v>
      </c>
    </row>
    <row r="20245" spans="11:12">
      <c r="K20245" s="435">
        <v>59853</v>
      </c>
      <c r="L20245" t="s">
        <v>220</v>
      </c>
    </row>
    <row r="20246" spans="11:12">
      <c r="K20246" s="435">
        <v>59854</v>
      </c>
      <c r="L20246" t="s">
        <v>220</v>
      </c>
    </row>
    <row r="20247" spans="11:12">
      <c r="K20247" s="435">
        <v>59855</v>
      </c>
      <c r="L20247" t="s">
        <v>220</v>
      </c>
    </row>
    <row r="20248" spans="11:12">
      <c r="K20248" s="435">
        <v>59856</v>
      </c>
      <c r="L20248" t="s">
        <v>220</v>
      </c>
    </row>
    <row r="20249" spans="11:12">
      <c r="K20249" s="435">
        <v>59858</v>
      </c>
      <c r="L20249" t="s">
        <v>220</v>
      </c>
    </row>
    <row r="20250" spans="11:12">
      <c r="K20250" s="435">
        <v>59859</v>
      </c>
      <c r="L20250" t="s">
        <v>220</v>
      </c>
    </row>
    <row r="20251" spans="11:12">
      <c r="K20251" s="435">
        <v>59860</v>
      </c>
      <c r="L20251" t="s">
        <v>220</v>
      </c>
    </row>
    <row r="20252" spans="11:12">
      <c r="K20252" s="435">
        <v>59863</v>
      </c>
      <c r="L20252" t="s">
        <v>216</v>
      </c>
    </row>
    <row r="20253" spans="11:12">
      <c r="K20253" s="435">
        <v>59864</v>
      </c>
      <c r="L20253" t="s">
        <v>220</v>
      </c>
    </row>
    <row r="20254" spans="11:12">
      <c r="K20254" s="435">
        <v>59865</v>
      </c>
      <c r="L20254" t="s">
        <v>220</v>
      </c>
    </row>
    <row r="20255" spans="11:12">
      <c r="K20255" s="435">
        <v>59866</v>
      </c>
      <c r="L20255" t="s">
        <v>220</v>
      </c>
    </row>
    <row r="20256" spans="11:12">
      <c r="K20256" s="435">
        <v>59867</v>
      </c>
      <c r="L20256" t="s">
        <v>220</v>
      </c>
    </row>
    <row r="20257" spans="11:12">
      <c r="K20257" s="435">
        <v>59868</v>
      </c>
      <c r="L20257" t="s">
        <v>220</v>
      </c>
    </row>
    <row r="20258" spans="11:12">
      <c r="K20258" s="435">
        <v>59870</v>
      </c>
      <c r="L20258" t="s">
        <v>220</v>
      </c>
    </row>
    <row r="20259" spans="11:12">
      <c r="K20259" s="435">
        <v>59871</v>
      </c>
      <c r="L20259" t="s">
        <v>220</v>
      </c>
    </row>
    <row r="20260" spans="11:12">
      <c r="K20260" s="435">
        <v>59872</v>
      </c>
      <c r="L20260" t="s">
        <v>220</v>
      </c>
    </row>
    <row r="20261" spans="11:12">
      <c r="K20261" s="435">
        <v>59873</v>
      </c>
      <c r="L20261" t="s">
        <v>220</v>
      </c>
    </row>
    <row r="20262" spans="11:12">
      <c r="K20262" s="435">
        <v>59874</v>
      </c>
      <c r="L20262" t="s">
        <v>220</v>
      </c>
    </row>
    <row r="20263" spans="11:12">
      <c r="K20263" s="435">
        <v>59875</v>
      </c>
      <c r="L20263" t="s">
        <v>220</v>
      </c>
    </row>
    <row r="20264" spans="11:12">
      <c r="K20264" s="435">
        <v>59901</v>
      </c>
      <c r="L20264" t="s">
        <v>220</v>
      </c>
    </row>
    <row r="20265" spans="11:12">
      <c r="K20265" s="435">
        <v>59910</v>
      </c>
      <c r="L20265" t="s">
        <v>220</v>
      </c>
    </row>
    <row r="20266" spans="11:12">
      <c r="K20266" s="435">
        <v>59911</v>
      </c>
      <c r="L20266" t="s">
        <v>220</v>
      </c>
    </row>
    <row r="20267" spans="11:12">
      <c r="K20267" s="435">
        <v>59912</v>
      </c>
      <c r="L20267" t="s">
        <v>220</v>
      </c>
    </row>
    <row r="20268" spans="11:12">
      <c r="K20268" s="435">
        <v>59913</v>
      </c>
      <c r="L20268" t="s">
        <v>220</v>
      </c>
    </row>
    <row r="20269" spans="11:12">
      <c r="K20269" s="435">
        <v>59914</v>
      </c>
      <c r="L20269" t="s">
        <v>220</v>
      </c>
    </row>
    <row r="20270" spans="11:12">
      <c r="K20270" s="435">
        <v>59915</v>
      </c>
      <c r="L20270" t="s">
        <v>220</v>
      </c>
    </row>
    <row r="20271" spans="11:12">
      <c r="K20271" s="435">
        <v>59916</v>
      </c>
      <c r="L20271" t="s">
        <v>220</v>
      </c>
    </row>
    <row r="20272" spans="11:12">
      <c r="K20272" s="435">
        <v>59917</v>
      </c>
      <c r="L20272" t="s">
        <v>220</v>
      </c>
    </row>
    <row r="20273" spans="11:12">
      <c r="K20273" s="435">
        <v>59918</v>
      </c>
      <c r="L20273" t="s">
        <v>220</v>
      </c>
    </row>
    <row r="20274" spans="11:12">
      <c r="K20274" s="435">
        <v>59919</v>
      </c>
      <c r="L20274" t="s">
        <v>220</v>
      </c>
    </row>
    <row r="20275" spans="11:12">
      <c r="K20275" s="435">
        <v>59920</v>
      </c>
      <c r="L20275" t="s">
        <v>220</v>
      </c>
    </row>
    <row r="20276" spans="11:12">
      <c r="K20276" s="435">
        <v>59922</v>
      </c>
      <c r="L20276" t="s">
        <v>220</v>
      </c>
    </row>
    <row r="20277" spans="11:12">
      <c r="K20277" s="435">
        <v>59923</v>
      </c>
      <c r="L20277" t="s">
        <v>220</v>
      </c>
    </row>
    <row r="20278" spans="11:12">
      <c r="K20278" s="435">
        <v>59925</v>
      </c>
      <c r="L20278" t="s">
        <v>220</v>
      </c>
    </row>
    <row r="20279" spans="11:12">
      <c r="K20279" s="435">
        <v>59926</v>
      </c>
      <c r="L20279" t="s">
        <v>220</v>
      </c>
    </row>
    <row r="20280" spans="11:12">
      <c r="K20280" s="435">
        <v>59927</v>
      </c>
      <c r="L20280" t="s">
        <v>220</v>
      </c>
    </row>
    <row r="20281" spans="11:12">
      <c r="K20281" s="435">
        <v>59928</v>
      </c>
      <c r="L20281" t="s">
        <v>220</v>
      </c>
    </row>
    <row r="20282" spans="11:12">
      <c r="K20282" s="435">
        <v>59929</v>
      </c>
      <c r="L20282" t="s">
        <v>220</v>
      </c>
    </row>
    <row r="20283" spans="11:12">
      <c r="K20283" s="435">
        <v>59930</v>
      </c>
      <c r="L20283" t="s">
        <v>220</v>
      </c>
    </row>
    <row r="20284" spans="11:12">
      <c r="K20284" s="435">
        <v>59931</v>
      </c>
      <c r="L20284" t="s">
        <v>216</v>
      </c>
    </row>
    <row r="20285" spans="11:12">
      <c r="K20285" s="435">
        <v>59932</v>
      </c>
      <c r="L20285" t="s">
        <v>216</v>
      </c>
    </row>
    <row r="20286" spans="11:12">
      <c r="K20286" s="435">
        <v>59933</v>
      </c>
      <c r="L20286" t="s">
        <v>220</v>
      </c>
    </row>
    <row r="20287" spans="11:12">
      <c r="K20287" s="435">
        <v>59934</v>
      </c>
      <c r="L20287" t="s">
        <v>220</v>
      </c>
    </row>
    <row r="20288" spans="11:12">
      <c r="K20288" s="435">
        <v>59935</v>
      </c>
      <c r="L20288" t="s">
        <v>220</v>
      </c>
    </row>
    <row r="20289" spans="11:12">
      <c r="K20289" s="435">
        <v>59936</v>
      </c>
      <c r="L20289" t="s">
        <v>220</v>
      </c>
    </row>
    <row r="20290" spans="11:12">
      <c r="K20290" s="435">
        <v>59937</v>
      </c>
      <c r="L20290" t="s">
        <v>220</v>
      </c>
    </row>
    <row r="20291" spans="11:12">
      <c r="K20291" s="435">
        <v>60002</v>
      </c>
      <c r="L20291" t="s">
        <v>219</v>
      </c>
    </row>
    <row r="20292" spans="11:12">
      <c r="K20292" s="435">
        <v>60004</v>
      </c>
      <c r="L20292" t="s">
        <v>214</v>
      </c>
    </row>
    <row r="20293" spans="11:12">
      <c r="K20293" s="435">
        <v>60005</v>
      </c>
      <c r="L20293" t="s">
        <v>214</v>
      </c>
    </row>
    <row r="20294" spans="11:12">
      <c r="K20294" s="435">
        <v>60007</v>
      </c>
      <c r="L20294" t="s">
        <v>214</v>
      </c>
    </row>
    <row r="20295" spans="11:12">
      <c r="K20295" s="435">
        <v>60008</v>
      </c>
      <c r="L20295" t="s">
        <v>214</v>
      </c>
    </row>
    <row r="20296" spans="11:12">
      <c r="K20296" s="435">
        <v>60010</v>
      </c>
      <c r="L20296" t="s">
        <v>214</v>
      </c>
    </row>
    <row r="20297" spans="11:12">
      <c r="K20297" s="435">
        <v>60012</v>
      </c>
      <c r="L20297" t="s">
        <v>214</v>
      </c>
    </row>
    <row r="20298" spans="11:12">
      <c r="K20298" s="435">
        <v>60013</v>
      </c>
      <c r="L20298" t="s">
        <v>214</v>
      </c>
    </row>
    <row r="20299" spans="11:12">
      <c r="K20299" s="435">
        <v>60014</v>
      </c>
      <c r="L20299" t="s">
        <v>214</v>
      </c>
    </row>
    <row r="20300" spans="11:12">
      <c r="K20300" s="435">
        <v>60015</v>
      </c>
      <c r="L20300" t="s">
        <v>214</v>
      </c>
    </row>
    <row r="20301" spans="11:12">
      <c r="K20301" s="435">
        <v>60016</v>
      </c>
      <c r="L20301" t="s">
        <v>214</v>
      </c>
    </row>
    <row r="20302" spans="11:12">
      <c r="K20302" s="435">
        <v>60018</v>
      </c>
      <c r="L20302" t="s">
        <v>214</v>
      </c>
    </row>
    <row r="20303" spans="11:12">
      <c r="K20303" s="435">
        <v>60020</v>
      </c>
      <c r="L20303" t="s">
        <v>214</v>
      </c>
    </row>
    <row r="20304" spans="11:12">
      <c r="K20304" s="435">
        <v>60021</v>
      </c>
      <c r="L20304" t="s">
        <v>214</v>
      </c>
    </row>
    <row r="20305" spans="11:12">
      <c r="K20305" s="435">
        <v>60022</v>
      </c>
      <c r="L20305" t="s">
        <v>214</v>
      </c>
    </row>
    <row r="20306" spans="11:12">
      <c r="K20306" s="435">
        <v>60025</v>
      </c>
      <c r="L20306" t="s">
        <v>214</v>
      </c>
    </row>
    <row r="20307" spans="11:12">
      <c r="K20307" s="435">
        <v>60026</v>
      </c>
      <c r="L20307" t="s">
        <v>214</v>
      </c>
    </row>
    <row r="20308" spans="11:12">
      <c r="K20308" s="435">
        <v>60029</v>
      </c>
      <c r="L20308" t="s">
        <v>214</v>
      </c>
    </row>
    <row r="20309" spans="11:12">
      <c r="K20309" s="435">
        <v>60030</v>
      </c>
      <c r="L20309" t="s">
        <v>214</v>
      </c>
    </row>
    <row r="20310" spans="11:12">
      <c r="K20310" s="435">
        <v>60031</v>
      </c>
      <c r="L20310" t="s">
        <v>214</v>
      </c>
    </row>
    <row r="20311" spans="11:12">
      <c r="K20311" s="435">
        <v>60033</v>
      </c>
      <c r="L20311" t="s">
        <v>219</v>
      </c>
    </row>
    <row r="20312" spans="11:12">
      <c r="K20312" s="435">
        <v>60034</v>
      </c>
      <c r="L20312" t="s">
        <v>219</v>
      </c>
    </row>
    <row r="20313" spans="11:12">
      <c r="K20313" s="435">
        <v>60035</v>
      </c>
      <c r="L20313" t="s">
        <v>219</v>
      </c>
    </row>
    <row r="20314" spans="11:12">
      <c r="K20314" s="435">
        <v>60040</v>
      </c>
      <c r="L20314" t="s">
        <v>214</v>
      </c>
    </row>
    <row r="20315" spans="11:12">
      <c r="K20315" s="435">
        <v>60041</v>
      </c>
      <c r="L20315" t="s">
        <v>214</v>
      </c>
    </row>
    <row r="20316" spans="11:12">
      <c r="K20316" s="435">
        <v>60042</v>
      </c>
      <c r="L20316" t="s">
        <v>214</v>
      </c>
    </row>
    <row r="20317" spans="11:12">
      <c r="K20317" s="435">
        <v>60043</v>
      </c>
      <c r="L20317" t="s">
        <v>214</v>
      </c>
    </row>
    <row r="20318" spans="11:12">
      <c r="K20318" s="435">
        <v>60044</v>
      </c>
      <c r="L20318" t="s">
        <v>214</v>
      </c>
    </row>
    <row r="20319" spans="11:12">
      <c r="K20319" s="435">
        <v>60045</v>
      </c>
      <c r="L20319" t="s">
        <v>214</v>
      </c>
    </row>
    <row r="20320" spans="11:12">
      <c r="K20320" s="435">
        <v>60046</v>
      </c>
      <c r="L20320" t="s">
        <v>214</v>
      </c>
    </row>
    <row r="20321" spans="11:12">
      <c r="K20321" s="435">
        <v>60047</v>
      </c>
      <c r="L20321" t="s">
        <v>214</v>
      </c>
    </row>
    <row r="20322" spans="11:12">
      <c r="K20322" s="435">
        <v>60048</v>
      </c>
      <c r="L20322" t="s">
        <v>219</v>
      </c>
    </row>
    <row r="20323" spans="11:12">
      <c r="K20323" s="435">
        <v>60050</v>
      </c>
      <c r="L20323" t="s">
        <v>214</v>
      </c>
    </row>
    <row r="20324" spans="11:12">
      <c r="K20324" s="435">
        <v>60051</v>
      </c>
      <c r="L20324" t="s">
        <v>214</v>
      </c>
    </row>
    <row r="20325" spans="11:12">
      <c r="K20325" s="435">
        <v>60053</v>
      </c>
      <c r="L20325" t="s">
        <v>214</v>
      </c>
    </row>
    <row r="20326" spans="11:12">
      <c r="K20326" s="435">
        <v>60056</v>
      </c>
      <c r="L20326" t="s">
        <v>214</v>
      </c>
    </row>
    <row r="20327" spans="11:12">
      <c r="K20327" s="435">
        <v>60060</v>
      </c>
      <c r="L20327" t="s">
        <v>214</v>
      </c>
    </row>
    <row r="20328" spans="11:12">
      <c r="K20328" s="435">
        <v>60061</v>
      </c>
      <c r="L20328" t="s">
        <v>214</v>
      </c>
    </row>
    <row r="20329" spans="11:12">
      <c r="K20329" s="435">
        <v>60062</v>
      </c>
      <c r="L20329" t="s">
        <v>214</v>
      </c>
    </row>
    <row r="20330" spans="11:12">
      <c r="K20330" s="435">
        <v>60064</v>
      </c>
      <c r="L20330" t="s">
        <v>214</v>
      </c>
    </row>
    <row r="20331" spans="11:12">
      <c r="K20331" s="435">
        <v>60067</v>
      </c>
      <c r="L20331" t="s">
        <v>214</v>
      </c>
    </row>
    <row r="20332" spans="11:12">
      <c r="K20332" s="435">
        <v>60068</v>
      </c>
      <c r="L20332" t="s">
        <v>214</v>
      </c>
    </row>
    <row r="20333" spans="11:12">
      <c r="K20333" s="435">
        <v>60069</v>
      </c>
      <c r="L20333" t="s">
        <v>214</v>
      </c>
    </row>
    <row r="20334" spans="11:12">
      <c r="K20334" s="435">
        <v>60070</v>
      </c>
      <c r="L20334" t="s">
        <v>214</v>
      </c>
    </row>
    <row r="20335" spans="11:12">
      <c r="K20335" s="435">
        <v>60071</v>
      </c>
      <c r="L20335" t="s">
        <v>214</v>
      </c>
    </row>
    <row r="20336" spans="11:12">
      <c r="K20336" s="435">
        <v>60072</v>
      </c>
      <c r="L20336" t="s">
        <v>214</v>
      </c>
    </row>
    <row r="20337" spans="11:12">
      <c r="K20337" s="435">
        <v>60073</v>
      </c>
      <c r="L20337" t="s">
        <v>214</v>
      </c>
    </row>
    <row r="20338" spans="11:12">
      <c r="K20338" s="435">
        <v>60074</v>
      </c>
      <c r="L20338" t="s">
        <v>214</v>
      </c>
    </row>
    <row r="20339" spans="11:12">
      <c r="K20339" s="435">
        <v>60076</v>
      </c>
      <c r="L20339" t="s">
        <v>214</v>
      </c>
    </row>
    <row r="20340" spans="11:12">
      <c r="K20340" s="435">
        <v>60077</v>
      </c>
      <c r="L20340" t="s">
        <v>214</v>
      </c>
    </row>
    <row r="20341" spans="11:12">
      <c r="K20341" s="435">
        <v>60081</v>
      </c>
      <c r="L20341" t="s">
        <v>214</v>
      </c>
    </row>
    <row r="20342" spans="11:12">
      <c r="K20342" s="435">
        <v>60083</v>
      </c>
      <c r="L20342" t="s">
        <v>219</v>
      </c>
    </row>
    <row r="20343" spans="11:12">
      <c r="K20343" s="435">
        <v>60084</v>
      </c>
      <c r="L20343" t="s">
        <v>214</v>
      </c>
    </row>
    <row r="20344" spans="11:12">
      <c r="K20344" s="435">
        <v>60085</v>
      </c>
      <c r="L20344" t="s">
        <v>214</v>
      </c>
    </row>
    <row r="20345" spans="11:12">
      <c r="K20345" s="435">
        <v>60087</v>
      </c>
      <c r="L20345" t="s">
        <v>214</v>
      </c>
    </row>
    <row r="20346" spans="11:12">
      <c r="K20346" s="435">
        <v>60088</v>
      </c>
      <c r="L20346" t="s">
        <v>214</v>
      </c>
    </row>
    <row r="20347" spans="11:12">
      <c r="K20347" s="435">
        <v>60089</v>
      </c>
      <c r="L20347" t="s">
        <v>214</v>
      </c>
    </row>
    <row r="20348" spans="11:12">
      <c r="K20348" s="435">
        <v>60090</v>
      </c>
      <c r="L20348" t="s">
        <v>214</v>
      </c>
    </row>
    <row r="20349" spans="11:12">
      <c r="K20349" s="435">
        <v>60091</v>
      </c>
      <c r="L20349" t="s">
        <v>214</v>
      </c>
    </row>
    <row r="20350" spans="11:12">
      <c r="K20350" s="435">
        <v>60093</v>
      </c>
      <c r="L20350" t="s">
        <v>214</v>
      </c>
    </row>
    <row r="20351" spans="11:12">
      <c r="K20351" s="435">
        <v>60096</v>
      </c>
      <c r="L20351" t="s">
        <v>219</v>
      </c>
    </row>
    <row r="20352" spans="11:12">
      <c r="K20352" s="435">
        <v>60097</v>
      </c>
      <c r="L20352" t="s">
        <v>214</v>
      </c>
    </row>
    <row r="20353" spans="11:12">
      <c r="K20353" s="435">
        <v>60098</v>
      </c>
      <c r="L20353" t="s">
        <v>214</v>
      </c>
    </row>
    <row r="20354" spans="11:12">
      <c r="K20354" s="435">
        <v>60099</v>
      </c>
      <c r="L20354" t="s">
        <v>219</v>
      </c>
    </row>
    <row r="20355" spans="11:12">
      <c r="K20355" s="435">
        <v>60101</v>
      </c>
      <c r="L20355" t="s">
        <v>214</v>
      </c>
    </row>
    <row r="20356" spans="11:12">
      <c r="K20356" s="435">
        <v>60102</v>
      </c>
      <c r="L20356" t="s">
        <v>214</v>
      </c>
    </row>
    <row r="20357" spans="11:12">
      <c r="K20357" s="435">
        <v>60103</v>
      </c>
      <c r="L20357" t="s">
        <v>214</v>
      </c>
    </row>
    <row r="20358" spans="11:12">
      <c r="K20358" s="435">
        <v>60104</v>
      </c>
      <c r="L20358" t="s">
        <v>214</v>
      </c>
    </row>
    <row r="20359" spans="11:12">
      <c r="K20359" s="435">
        <v>60106</v>
      </c>
      <c r="L20359" t="s">
        <v>214</v>
      </c>
    </row>
    <row r="20360" spans="11:12">
      <c r="K20360" s="435">
        <v>60107</v>
      </c>
      <c r="L20360" t="s">
        <v>214</v>
      </c>
    </row>
    <row r="20361" spans="11:12">
      <c r="K20361" s="435">
        <v>60108</v>
      </c>
      <c r="L20361" t="s">
        <v>214</v>
      </c>
    </row>
    <row r="20362" spans="11:12">
      <c r="K20362" s="435">
        <v>60109</v>
      </c>
      <c r="L20362" t="s">
        <v>214</v>
      </c>
    </row>
    <row r="20363" spans="11:12">
      <c r="K20363" s="435">
        <v>60110</v>
      </c>
      <c r="L20363" t="s">
        <v>214</v>
      </c>
    </row>
    <row r="20364" spans="11:12">
      <c r="K20364" s="435">
        <v>60111</v>
      </c>
      <c r="L20364" t="s">
        <v>214</v>
      </c>
    </row>
    <row r="20365" spans="11:12">
      <c r="K20365" s="435">
        <v>60112</v>
      </c>
      <c r="L20365" t="s">
        <v>214</v>
      </c>
    </row>
    <row r="20366" spans="11:12">
      <c r="K20366" s="435">
        <v>60113</v>
      </c>
      <c r="L20366" t="s">
        <v>214</v>
      </c>
    </row>
    <row r="20367" spans="11:12">
      <c r="K20367" s="435">
        <v>60115</v>
      </c>
      <c r="L20367" t="s">
        <v>214</v>
      </c>
    </row>
    <row r="20368" spans="11:12">
      <c r="K20368" s="435">
        <v>60118</v>
      </c>
      <c r="L20368" t="s">
        <v>214</v>
      </c>
    </row>
    <row r="20369" spans="11:12">
      <c r="K20369" s="435">
        <v>60119</v>
      </c>
      <c r="L20369" t="s">
        <v>214</v>
      </c>
    </row>
    <row r="20370" spans="11:12">
      <c r="K20370" s="435">
        <v>60120</v>
      </c>
      <c r="L20370" t="s">
        <v>214</v>
      </c>
    </row>
    <row r="20371" spans="11:12">
      <c r="K20371" s="435">
        <v>60123</v>
      </c>
      <c r="L20371" t="s">
        <v>214</v>
      </c>
    </row>
    <row r="20372" spans="11:12">
      <c r="K20372" s="435">
        <v>60124</v>
      </c>
      <c r="L20372" t="s">
        <v>214</v>
      </c>
    </row>
    <row r="20373" spans="11:12">
      <c r="K20373" s="435">
        <v>60126</v>
      </c>
      <c r="L20373" t="s">
        <v>214</v>
      </c>
    </row>
    <row r="20374" spans="11:12">
      <c r="K20374" s="435">
        <v>60129</v>
      </c>
      <c r="L20374" t="s">
        <v>214</v>
      </c>
    </row>
    <row r="20375" spans="11:12">
      <c r="K20375" s="435">
        <v>60130</v>
      </c>
      <c r="L20375" t="s">
        <v>214</v>
      </c>
    </row>
    <row r="20376" spans="11:12">
      <c r="K20376" s="435">
        <v>60131</v>
      </c>
      <c r="L20376" t="s">
        <v>214</v>
      </c>
    </row>
    <row r="20377" spans="11:12">
      <c r="K20377" s="435">
        <v>60133</v>
      </c>
      <c r="L20377" t="s">
        <v>214</v>
      </c>
    </row>
    <row r="20378" spans="11:12">
      <c r="K20378" s="435">
        <v>60134</v>
      </c>
      <c r="L20378" t="s">
        <v>214</v>
      </c>
    </row>
    <row r="20379" spans="11:12">
      <c r="K20379" s="435">
        <v>60135</v>
      </c>
      <c r="L20379" t="s">
        <v>214</v>
      </c>
    </row>
    <row r="20380" spans="11:12">
      <c r="K20380" s="435">
        <v>60136</v>
      </c>
      <c r="L20380" t="s">
        <v>214</v>
      </c>
    </row>
    <row r="20381" spans="11:12">
      <c r="K20381" s="435">
        <v>60137</v>
      </c>
      <c r="L20381" t="s">
        <v>214</v>
      </c>
    </row>
    <row r="20382" spans="11:12">
      <c r="K20382" s="435">
        <v>60139</v>
      </c>
      <c r="L20382" t="s">
        <v>214</v>
      </c>
    </row>
    <row r="20383" spans="11:12">
      <c r="K20383" s="435">
        <v>60140</v>
      </c>
      <c r="L20383" t="s">
        <v>214</v>
      </c>
    </row>
    <row r="20384" spans="11:12">
      <c r="K20384" s="435">
        <v>60141</v>
      </c>
      <c r="L20384" t="s">
        <v>214</v>
      </c>
    </row>
    <row r="20385" spans="11:12">
      <c r="K20385" s="435">
        <v>60142</v>
      </c>
      <c r="L20385" t="s">
        <v>214</v>
      </c>
    </row>
    <row r="20386" spans="11:12">
      <c r="K20386" s="435">
        <v>60143</v>
      </c>
      <c r="L20386" t="s">
        <v>214</v>
      </c>
    </row>
    <row r="20387" spans="11:12">
      <c r="K20387" s="435">
        <v>60144</v>
      </c>
      <c r="L20387" t="s">
        <v>214</v>
      </c>
    </row>
    <row r="20388" spans="11:12">
      <c r="K20388" s="435">
        <v>60145</v>
      </c>
      <c r="L20388" t="s">
        <v>214</v>
      </c>
    </row>
    <row r="20389" spans="11:12">
      <c r="K20389" s="435">
        <v>60146</v>
      </c>
      <c r="L20389" t="s">
        <v>214</v>
      </c>
    </row>
    <row r="20390" spans="11:12">
      <c r="K20390" s="435">
        <v>60148</v>
      </c>
      <c r="L20390" t="s">
        <v>214</v>
      </c>
    </row>
    <row r="20391" spans="11:12">
      <c r="K20391" s="435">
        <v>60150</v>
      </c>
      <c r="L20391" t="s">
        <v>214</v>
      </c>
    </row>
    <row r="20392" spans="11:12">
      <c r="K20392" s="435">
        <v>60151</v>
      </c>
      <c r="L20392" t="s">
        <v>214</v>
      </c>
    </row>
    <row r="20393" spans="11:12">
      <c r="K20393" s="435">
        <v>60152</v>
      </c>
      <c r="L20393" t="s">
        <v>214</v>
      </c>
    </row>
    <row r="20394" spans="11:12">
      <c r="K20394" s="435">
        <v>60153</v>
      </c>
      <c r="L20394" t="s">
        <v>214</v>
      </c>
    </row>
    <row r="20395" spans="11:12">
      <c r="K20395" s="435">
        <v>60154</v>
      </c>
      <c r="L20395" t="s">
        <v>214</v>
      </c>
    </row>
    <row r="20396" spans="11:12">
      <c r="K20396" s="435">
        <v>60155</v>
      </c>
      <c r="L20396" t="s">
        <v>214</v>
      </c>
    </row>
    <row r="20397" spans="11:12">
      <c r="K20397" s="435">
        <v>60156</v>
      </c>
      <c r="L20397" t="s">
        <v>214</v>
      </c>
    </row>
    <row r="20398" spans="11:12">
      <c r="K20398" s="435">
        <v>60157</v>
      </c>
      <c r="L20398" t="s">
        <v>214</v>
      </c>
    </row>
    <row r="20399" spans="11:12">
      <c r="K20399" s="435">
        <v>60160</v>
      </c>
      <c r="L20399" t="s">
        <v>214</v>
      </c>
    </row>
    <row r="20400" spans="11:12">
      <c r="K20400" s="435">
        <v>60162</v>
      </c>
      <c r="L20400" t="s">
        <v>214</v>
      </c>
    </row>
    <row r="20401" spans="11:12">
      <c r="K20401" s="435">
        <v>60163</v>
      </c>
      <c r="L20401" t="s">
        <v>214</v>
      </c>
    </row>
    <row r="20402" spans="11:12">
      <c r="K20402" s="435">
        <v>60164</v>
      </c>
      <c r="L20402" t="s">
        <v>214</v>
      </c>
    </row>
    <row r="20403" spans="11:12">
      <c r="K20403" s="435">
        <v>60165</v>
      </c>
      <c r="L20403" t="s">
        <v>214</v>
      </c>
    </row>
    <row r="20404" spans="11:12">
      <c r="K20404" s="435">
        <v>60169</v>
      </c>
      <c r="L20404" t="s">
        <v>214</v>
      </c>
    </row>
    <row r="20405" spans="11:12">
      <c r="K20405" s="435">
        <v>60171</v>
      </c>
      <c r="L20405" t="s">
        <v>214</v>
      </c>
    </row>
    <row r="20406" spans="11:12">
      <c r="K20406" s="435">
        <v>60172</v>
      </c>
      <c r="L20406" t="s">
        <v>214</v>
      </c>
    </row>
    <row r="20407" spans="11:12">
      <c r="K20407" s="435">
        <v>60173</v>
      </c>
      <c r="L20407" t="s">
        <v>214</v>
      </c>
    </row>
    <row r="20408" spans="11:12">
      <c r="K20408" s="435">
        <v>60174</v>
      </c>
      <c r="L20408" t="s">
        <v>214</v>
      </c>
    </row>
    <row r="20409" spans="11:12">
      <c r="K20409" s="435">
        <v>60175</v>
      </c>
      <c r="L20409" t="s">
        <v>214</v>
      </c>
    </row>
    <row r="20410" spans="11:12">
      <c r="K20410" s="435">
        <v>60176</v>
      </c>
      <c r="L20410" t="s">
        <v>214</v>
      </c>
    </row>
    <row r="20411" spans="11:12">
      <c r="K20411" s="435">
        <v>60177</v>
      </c>
      <c r="L20411" t="s">
        <v>214</v>
      </c>
    </row>
    <row r="20412" spans="11:12">
      <c r="K20412" s="435">
        <v>60178</v>
      </c>
      <c r="L20412" t="s">
        <v>214</v>
      </c>
    </row>
    <row r="20413" spans="11:12">
      <c r="K20413" s="435">
        <v>60180</v>
      </c>
      <c r="L20413" t="s">
        <v>214</v>
      </c>
    </row>
    <row r="20414" spans="11:12">
      <c r="K20414" s="435">
        <v>60181</v>
      </c>
      <c r="L20414" t="s">
        <v>214</v>
      </c>
    </row>
    <row r="20415" spans="11:12">
      <c r="K20415" s="435">
        <v>60184</v>
      </c>
      <c r="L20415" t="s">
        <v>214</v>
      </c>
    </row>
    <row r="20416" spans="11:12">
      <c r="K20416" s="435">
        <v>60185</v>
      </c>
      <c r="L20416" t="s">
        <v>214</v>
      </c>
    </row>
    <row r="20417" spans="11:12">
      <c r="K20417" s="435">
        <v>60187</v>
      </c>
      <c r="L20417" t="s">
        <v>214</v>
      </c>
    </row>
    <row r="20418" spans="11:12">
      <c r="K20418" s="435">
        <v>60188</v>
      </c>
      <c r="L20418" t="s">
        <v>214</v>
      </c>
    </row>
    <row r="20419" spans="11:12">
      <c r="K20419" s="435">
        <v>60189</v>
      </c>
      <c r="L20419" t="s">
        <v>214</v>
      </c>
    </row>
    <row r="20420" spans="11:12">
      <c r="K20420" s="435">
        <v>60190</v>
      </c>
      <c r="L20420" t="s">
        <v>214</v>
      </c>
    </row>
    <row r="20421" spans="11:12">
      <c r="K20421" s="435">
        <v>60191</v>
      </c>
      <c r="L20421" t="s">
        <v>214</v>
      </c>
    </row>
    <row r="20422" spans="11:12">
      <c r="K20422" s="435">
        <v>60192</v>
      </c>
      <c r="L20422" t="s">
        <v>214</v>
      </c>
    </row>
    <row r="20423" spans="11:12">
      <c r="K20423" s="435">
        <v>60193</v>
      </c>
      <c r="L20423" t="s">
        <v>214</v>
      </c>
    </row>
    <row r="20424" spans="11:12">
      <c r="K20424" s="435">
        <v>60194</v>
      </c>
      <c r="L20424" t="s">
        <v>214</v>
      </c>
    </row>
    <row r="20425" spans="11:12">
      <c r="K20425" s="435">
        <v>60195</v>
      </c>
      <c r="L20425" t="s">
        <v>214</v>
      </c>
    </row>
    <row r="20426" spans="11:12">
      <c r="K20426" s="435">
        <v>60201</v>
      </c>
      <c r="L20426" t="s">
        <v>214</v>
      </c>
    </row>
    <row r="20427" spans="11:12">
      <c r="K20427" s="435">
        <v>60202</v>
      </c>
      <c r="L20427" t="s">
        <v>214</v>
      </c>
    </row>
    <row r="20428" spans="11:12">
      <c r="K20428" s="435">
        <v>60203</v>
      </c>
      <c r="L20428" t="s">
        <v>214</v>
      </c>
    </row>
    <row r="20429" spans="11:12">
      <c r="K20429" s="435">
        <v>60301</v>
      </c>
      <c r="L20429" t="s">
        <v>214</v>
      </c>
    </row>
    <row r="20430" spans="11:12">
      <c r="K20430" s="435">
        <v>60302</v>
      </c>
      <c r="L20430" t="s">
        <v>214</v>
      </c>
    </row>
    <row r="20431" spans="11:12">
      <c r="K20431" s="435">
        <v>60304</v>
      </c>
      <c r="L20431" t="s">
        <v>214</v>
      </c>
    </row>
    <row r="20432" spans="11:12">
      <c r="K20432" s="435">
        <v>60305</v>
      </c>
      <c r="L20432" t="s">
        <v>214</v>
      </c>
    </row>
    <row r="20433" spans="11:12">
      <c r="K20433" s="435">
        <v>60401</v>
      </c>
      <c r="L20433" t="s">
        <v>214</v>
      </c>
    </row>
    <row r="20434" spans="11:12">
      <c r="K20434" s="435">
        <v>60402</v>
      </c>
      <c r="L20434" t="s">
        <v>214</v>
      </c>
    </row>
    <row r="20435" spans="11:12">
      <c r="K20435" s="435">
        <v>60403</v>
      </c>
      <c r="L20435" t="s">
        <v>214</v>
      </c>
    </row>
    <row r="20436" spans="11:12">
      <c r="K20436" s="435">
        <v>60404</v>
      </c>
      <c r="L20436" t="s">
        <v>214</v>
      </c>
    </row>
    <row r="20437" spans="11:12">
      <c r="K20437" s="435">
        <v>60406</v>
      </c>
      <c r="L20437" t="s">
        <v>214</v>
      </c>
    </row>
    <row r="20438" spans="11:12">
      <c r="K20438" s="435">
        <v>60407</v>
      </c>
      <c r="L20438" t="s">
        <v>214</v>
      </c>
    </row>
    <row r="20439" spans="11:12">
      <c r="K20439" s="435">
        <v>60408</v>
      </c>
      <c r="L20439" t="s">
        <v>214</v>
      </c>
    </row>
    <row r="20440" spans="11:12">
      <c r="K20440" s="435">
        <v>60409</v>
      </c>
      <c r="L20440" t="s">
        <v>214</v>
      </c>
    </row>
    <row r="20441" spans="11:12">
      <c r="K20441" s="435">
        <v>60410</v>
      </c>
      <c r="L20441" t="s">
        <v>214</v>
      </c>
    </row>
    <row r="20442" spans="11:12">
      <c r="K20442" s="435">
        <v>60411</v>
      </c>
      <c r="L20442" t="s">
        <v>214</v>
      </c>
    </row>
    <row r="20443" spans="11:12">
      <c r="K20443" s="435">
        <v>60415</v>
      </c>
      <c r="L20443" t="s">
        <v>214</v>
      </c>
    </row>
    <row r="20444" spans="11:12">
      <c r="K20444" s="435">
        <v>60416</v>
      </c>
      <c r="L20444" t="s">
        <v>214</v>
      </c>
    </row>
    <row r="20445" spans="11:12">
      <c r="K20445" s="435">
        <v>60417</v>
      </c>
      <c r="L20445" t="s">
        <v>214</v>
      </c>
    </row>
    <row r="20446" spans="11:12">
      <c r="K20446" s="435">
        <v>60419</v>
      </c>
      <c r="L20446" t="s">
        <v>214</v>
      </c>
    </row>
    <row r="20447" spans="11:12">
      <c r="K20447" s="435">
        <v>60420</v>
      </c>
      <c r="L20447" t="s">
        <v>214</v>
      </c>
    </row>
    <row r="20448" spans="11:12">
      <c r="K20448" s="435">
        <v>60421</v>
      </c>
      <c r="L20448" t="s">
        <v>214</v>
      </c>
    </row>
    <row r="20449" spans="11:12">
      <c r="K20449" s="435">
        <v>60422</v>
      </c>
      <c r="L20449" t="s">
        <v>214</v>
      </c>
    </row>
    <row r="20450" spans="11:12">
      <c r="K20450" s="435">
        <v>60423</v>
      </c>
      <c r="L20450" t="s">
        <v>214</v>
      </c>
    </row>
    <row r="20451" spans="11:12">
      <c r="K20451" s="435">
        <v>60424</v>
      </c>
      <c r="L20451" t="s">
        <v>214</v>
      </c>
    </row>
    <row r="20452" spans="11:12">
      <c r="K20452" s="435">
        <v>60425</v>
      </c>
      <c r="L20452" t="s">
        <v>214</v>
      </c>
    </row>
    <row r="20453" spans="11:12">
      <c r="K20453" s="435">
        <v>60426</v>
      </c>
      <c r="L20453" t="s">
        <v>214</v>
      </c>
    </row>
    <row r="20454" spans="11:12">
      <c r="K20454" s="435">
        <v>60428</v>
      </c>
      <c r="L20454" t="s">
        <v>214</v>
      </c>
    </row>
    <row r="20455" spans="11:12">
      <c r="K20455" s="435">
        <v>60429</v>
      </c>
      <c r="L20455" t="s">
        <v>214</v>
      </c>
    </row>
    <row r="20456" spans="11:12">
      <c r="K20456" s="435">
        <v>60430</v>
      </c>
      <c r="L20456" t="s">
        <v>214</v>
      </c>
    </row>
    <row r="20457" spans="11:12">
      <c r="K20457" s="435">
        <v>60431</v>
      </c>
      <c r="L20457" t="s">
        <v>214</v>
      </c>
    </row>
    <row r="20458" spans="11:12">
      <c r="K20458" s="435">
        <v>60432</v>
      </c>
      <c r="L20458" t="s">
        <v>214</v>
      </c>
    </row>
    <row r="20459" spans="11:12">
      <c r="K20459" s="435">
        <v>60433</v>
      </c>
      <c r="L20459" t="s">
        <v>214</v>
      </c>
    </row>
    <row r="20460" spans="11:12">
      <c r="K20460" s="435">
        <v>60435</v>
      </c>
      <c r="L20460" t="s">
        <v>214</v>
      </c>
    </row>
    <row r="20461" spans="11:12">
      <c r="K20461" s="435">
        <v>60436</v>
      </c>
      <c r="L20461" t="s">
        <v>214</v>
      </c>
    </row>
    <row r="20462" spans="11:12">
      <c r="K20462" s="435">
        <v>60437</v>
      </c>
      <c r="L20462" t="s">
        <v>214</v>
      </c>
    </row>
    <row r="20463" spans="11:12">
      <c r="K20463" s="435">
        <v>60438</v>
      </c>
      <c r="L20463" t="s">
        <v>214</v>
      </c>
    </row>
    <row r="20464" spans="11:12">
      <c r="K20464" s="435">
        <v>60439</v>
      </c>
      <c r="L20464" t="s">
        <v>214</v>
      </c>
    </row>
    <row r="20465" spans="11:12">
      <c r="K20465" s="435">
        <v>60440</v>
      </c>
      <c r="L20465" t="s">
        <v>214</v>
      </c>
    </row>
    <row r="20466" spans="11:12">
      <c r="K20466" s="435">
        <v>60441</v>
      </c>
      <c r="L20466" t="s">
        <v>214</v>
      </c>
    </row>
    <row r="20467" spans="11:12">
      <c r="K20467" s="435">
        <v>60442</v>
      </c>
      <c r="L20467" t="s">
        <v>214</v>
      </c>
    </row>
    <row r="20468" spans="11:12">
      <c r="K20468" s="435">
        <v>60443</v>
      </c>
      <c r="L20468" t="s">
        <v>214</v>
      </c>
    </row>
    <row r="20469" spans="11:12">
      <c r="K20469" s="435">
        <v>60444</v>
      </c>
      <c r="L20469" t="s">
        <v>214</v>
      </c>
    </row>
    <row r="20470" spans="11:12">
      <c r="K20470" s="435">
        <v>60445</v>
      </c>
      <c r="L20470" t="s">
        <v>214</v>
      </c>
    </row>
    <row r="20471" spans="11:12">
      <c r="K20471" s="435">
        <v>60446</v>
      </c>
      <c r="L20471" t="s">
        <v>214</v>
      </c>
    </row>
    <row r="20472" spans="11:12">
      <c r="K20472" s="435">
        <v>60447</v>
      </c>
      <c r="L20472" t="s">
        <v>214</v>
      </c>
    </row>
    <row r="20473" spans="11:12">
      <c r="K20473" s="435">
        <v>60448</v>
      </c>
      <c r="L20473" t="s">
        <v>214</v>
      </c>
    </row>
    <row r="20474" spans="11:12">
      <c r="K20474" s="435">
        <v>60449</v>
      </c>
      <c r="L20474" t="s">
        <v>214</v>
      </c>
    </row>
    <row r="20475" spans="11:12">
      <c r="K20475" s="435">
        <v>60450</v>
      </c>
      <c r="L20475" t="s">
        <v>214</v>
      </c>
    </row>
    <row r="20476" spans="11:12">
      <c r="K20476" s="435">
        <v>60451</v>
      </c>
      <c r="L20476" t="s">
        <v>214</v>
      </c>
    </row>
    <row r="20477" spans="11:12">
      <c r="K20477" s="435">
        <v>60452</v>
      </c>
      <c r="L20477" t="s">
        <v>214</v>
      </c>
    </row>
    <row r="20478" spans="11:12">
      <c r="K20478" s="435">
        <v>60453</v>
      </c>
      <c r="L20478" t="s">
        <v>214</v>
      </c>
    </row>
    <row r="20479" spans="11:12">
      <c r="K20479" s="435">
        <v>60455</v>
      </c>
      <c r="L20479" t="s">
        <v>214</v>
      </c>
    </row>
    <row r="20480" spans="11:12">
      <c r="K20480" s="435">
        <v>60456</v>
      </c>
      <c r="L20480" t="s">
        <v>214</v>
      </c>
    </row>
    <row r="20481" spans="11:12">
      <c r="K20481" s="435">
        <v>60457</v>
      </c>
      <c r="L20481" t="s">
        <v>214</v>
      </c>
    </row>
    <row r="20482" spans="11:12">
      <c r="K20482" s="435">
        <v>60458</v>
      </c>
      <c r="L20482" t="s">
        <v>214</v>
      </c>
    </row>
    <row r="20483" spans="11:12">
      <c r="K20483" s="435">
        <v>60459</v>
      </c>
      <c r="L20483" t="s">
        <v>214</v>
      </c>
    </row>
    <row r="20484" spans="11:12">
      <c r="K20484" s="435">
        <v>60460</v>
      </c>
      <c r="L20484" t="s">
        <v>214</v>
      </c>
    </row>
    <row r="20485" spans="11:12">
      <c r="K20485" s="435">
        <v>60461</v>
      </c>
      <c r="L20485" t="s">
        <v>214</v>
      </c>
    </row>
    <row r="20486" spans="11:12">
      <c r="K20486" s="435">
        <v>60462</v>
      </c>
      <c r="L20486" t="s">
        <v>214</v>
      </c>
    </row>
    <row r="20487" spans="11:12">
      <c r="K20487" s="435">
        <v>60463</v>
      </c>
      <c r="L20487" t="s">
        <v>214</v>
      </c>
    </row>
    <row r="20488" spans="11:12">
      <c r="K20488" s="435">
        <v>60464</v>
      </c>
      <c r="L20488" t="s">
        <v>214</v>
      </c>
    </row>
    <row r="20489" spans="11:12">
      <c r="K20489" s="435">
        <v>60465</v>
      </c>
      <c r="L20489" t="s">
        <v>214</v>
      </c>
    </row>
    <row r="20490" spans="11:12">
      <c r="K20490" s="435">
        <v>60466</v>
      </c>
      <c r="L20490" t="s">
        <v>214</v>
      </c>
    </row>
    <row r="20491" spans="11:12">
      <c r="K20491" s="435">
        <v>60467</v>
      </c>
      <c r="L20491" t="s">
        <v>214</v>
      </c>
    </row>
    <row r="20492" spans="11:12">
      <c r="K20492" s="435">
        <v>60468</v>
      </c>
      <c r="L20492" t="s">
        <v>214</v>
      </c>
    </row>
    <row r="20493" spans="11:12">
      <c r="K20493" s="435">
        <v>60469</v>
      </c>
      <c r="L20493" t="s">
        <v>214</v>
      </c>
    </row>
    <row r="20494" spans="11:12">
      <c r="K20494" s="435">
        <v>60470</v>
      </c>
      <c r="L20494" t="s">
        <v>214</v>
      </c>
    </row>
    <row r="20495" spans="11:12">
      <c r="K20495" s="435">
        <v>60471</v>
      </c>
      <c r="L20495" t="s">
        <v>214</v>
      </c>
    </row>
    <row r="20496" spans="11:12">
      <c r="K20496" s="435">
        <v>60472</v>
      </c>
      <c r="L20496" t="s">
        <v>214</v>
      </c>
    </row>
    <row r="20497" spans="11:12">
      <c r="K20497" s="435">
        <v>60473</v>
      </c>
      <c r="L20497" t="s">
        <v>214</v>
      </c>
    </row>
    <row r="20498" spans="11:12">
      <c r="K20498" s="435">
        <v>60474</v>
      </c>
      <c r="L20498" t="s">
        <v>214</v>
      </c>
    </row>
    <row r="20499" spans="11:12">
      <c r="K20499" s="435">
        <v>60475</v>
      </c>
      <c r="L20499" t="s">
        <v>214</v>
      </c>
    </row>
    <row r="20500" spans="11:12">
      <c r="K20500" s="435">
        <v>60476</v>
      </c>
      <c r="L20500" t="s">
        <v>214</v>
      </c>
    </row>
    <row r="20501" spans="11:12">
      <c r="K20501" s="435">
        <v>60477</v>
      </c>
      <c r="L20501" t="s">
        <v>214</v>
      </c>
    </row>
    <row r="20502" spans="11:12">
      <c r="K20502" s="435">
        <v>60478</v>
      </c>
      <c r="L20502" t="s">
        <v>214</v>
      </c>
    </row>
    <row r="20503" spans="11:12">
      <c r="K20503" s="435">
        <v>60479</v>
      </c>
      <c r="L20503" t="s">
        <v>214</v>
      </c>
    </row>
    <row r="20504" spans="11:12">
      <c r="K20504" s="435">
        <v>60480</v>
      </c>
      <c r="L20504" t="s">
        <v>214</v>
      </c>
    </row>
    <row r="20505" spans="11:12">
      <c r="K20505" s="435">
        <v>60481</v>
      </c>
      <c r="L20505" t="s">
        <v>214</v>
      </c>
    </row>
    <row r="20506" spans="11:12">
      <c r="K20506" s="435">
        <v>60482</v>
      </c>
      <c r="L20506" t="s">
        <v>214</v>
      </c>
    </row>
    <row r="20507" spans="11:12">
      <c r="K20507" s="435">
        <v>60484</v>
      </c>
      <c r="L20507" t="s">
        <v>214</v>
      </c>
    </row>
    <row r="20508" spans="11:12">
      <c r="K20508" s="435">
        <v>60487</v>
      </c>
      <c r="L20508" t="s">
        <v>214</v>
      </c>
    </row>
    <row r="20509" spans="11:12">
      <c r="K20509" s="435">
        <v>60490</v>
      </c>
      <c r="L20509" t="s">
        <v>214</v>
      </c>
    </row>
    <row r="20510" spans="11:12">
      <c r="K20510" s="435">
        <v>60491</v>
      </c>
      <c r="L20510" t="s">
        <v>214</v>
      </c>
    </row>
    <row r="20511" spans="11:12">
      <c r="K20511" s="435">
        <v>60501</v>
      </c>
      <c r="L20511" t="s">
        <v>214</v>
      </c>
    </row>
    <row r="20512" spans="11:12">
      <c r="K20512" s="435">
        <v>60502</v>
      </c>
      <c r="L20512" t="s">
        <v>214</v>
      </c>
    </row>
    <row r="20513" spans="11:12">
      <c r="K20513" s="435">
        <v>60503</v>
      </c>
      <c r="L20513" t="s">
        <v>214</v>
      </c>
    </row>
    <row r="20514" spans="11:12">
      <c r="K20514" s="435">
        <v>60504</v>
      </c>
      <c r="L20514" t="s">
        <v>214</v>
      </c>
    </row>
    <row r="20515" spans="11:12">
      <c r="K20515" s="435">
        <v>60505</v>
      </c>
      <c r="L20515" t="s">
        <v>214</v>
      </c>
    </row>
    <row r="20516" spans="11:12">
      <c r="K20516" s="435">
        <v>60506</v>
      </c>
      <c r="L20516" t="s">
        <v>214</v>
      </c>
    </row>
    <row r="20517" spans="11:12">
      <c r="K20517" s="435">
        <v>60510</v>
      </c>
      <c r="L20517" t="s">
        <v>214</v>
      </c>
    </row>
    <row r="20518" spans="11:12">
      <c r="K20518" s="435">
        <v>60511</v>
      </c>
      <c r="L20518" t="s">
        <v>214</v>
      </c>
    </row>
    <row r="20519" spans="11:12">
      <c r="K20519" s="435">
        <v>60512</v>
      </c>
      <c r="L20519" t="s">
        <v>214</v>
      </c>
    </row>
    <row r="20520" spans="11:12">
      <c r="K20520" s="435">
        <v>60513</v>
      </c>
      <c r="L20520" t="s">
        <v>214</v>
      </c>
    </row>
    <row r="20521" spans="11:12">
      <c r="K20521" s="435">
        <v>60514</v>
      </c>
      <c r="L20521" t="s">
        <v>214</v>
      </c>
    </row>
    <row r="20522" spans="11:12">
      <c r="K20522" s="435">
        <v>60515</v>
      </c>
      <c r="L20522" t="s">
        <v>214</v>
      </c>
    </row>
    <row r="20523" spans="11:12">
      <c r="K20523" s="435">
        <v>60516</v>
      </c>
      <c r="L20523" t="s">
        <v>214</v>
      </c>
    </row>
    <row r="20524" spans="11:12">
      <c r="K20524" s="435">
        <v>60517</v>
      </c>
      <c r="L20524" t="s">
        <v>214</v>
      </c>
    </row>
    <row r="20525" spans="11:12">
      <c r="K20525" s="435">
        <v>60518</v>
      </c>
      <c r="L20525" t="s">
        <v>214</v>
      </c>
    </row>
    <row r="20526" spans="11:12">
      <c r="K20526" s="435">
        <v>60519</v>
      </c>
      <c r="L20526" t="s">
        <v>214</v>
      </c>
    </row>
    <row r="20527" spans="11:12">
      <c r="K20527" s="435">
        <v>60520</v>
      </c>
      <c r="L20527" t="s">
        <v>214</v>
      </c>
    </row>
    <row r="20528" spans="11:12">
      <c r="K20528" s="435">
        <v>60521</v>
      </c>
      <c r="L20528" t="s">
        <v>214</v>
      </c>
    </row>
    <row r="20529" spans="11:12">
      <c r="K20529" s="435">
        <v>60523</v>
      </c>
      <c r="L20529" t="s">
        <v>214</v>
      </c>
    </row>
    <row r="20530" spans="11:12">
      <c r="K20530" s="435">
        <v>60525</v>
      </c>
      <c r="L20530" t="s">
        <v>214</v>
      </c>
    </row>
    <row r="20531" spans="11:12">
      <c r="K20531" s="435">
        <v>60526</v>
      </c>
      <c r="L20531" t="s">
        <v>214</v>
      </c>
    </row>
    <row r="20532" spans="11:12">
      <c r="K20532" s="435">
        <v>60527</v>
      </c>
      <c r="L20532" t="s">
        <v>214</v>
      </c>
    </row>
    <row r="20533" spans="11:12">
      <c r="K20533" s="435">
        <v>60530</v>
      </c>
      <c r="L20533" t="s">
        <v>214</v>
      </c>
    </row>
    <row r="20534" spans="11:12">
      <c r="K20534" s="435">
        <v>60531</v>
      </c>
      <c r="L20534" t="s">
        <v>214</v>
      </c>
    </row>
    <row r="20535" spans="11:12">
      <c r="K20535" s="435">
        <v>60532</v>
      </c>
      <c r="L20535" t="s">
        <v>214</v>
      </c>
    </row>
    <row r="20536" spans="11:12">
      <c r="K20536" s="435">
        <v>60534</v>
      </c>
      <c r="L20536" t="s">
        <v>214</v>
      </c>
    </row>
    <row r="20537" spans="11:12">
      <c r="K20537" s="435">
        <v>60536</v>
      </c>
      <c r="L20537" t="s">
        <v>214</v>
      </c>
    </row>
    <row r="20538" spans="11:12">
      <c r="K20538" s="435">
        <v>60537</v>
      </c>
      <c r="L20538" t="s">
        <v>214</v>
      </c>
    </row>
    <row r="20539" spans="11:12">
      <c r="K20539" s="435">
        <v>60538</v>
      </c>
      <c r="L20539" t="s">
        <v>214</v>
      </c>
    </row>
    <row r="20540" spans="11:12">
      <c r="K20540" s="435">
        <v>60539</v>
      </c>
      <c r="L20540" t="s">
        <v>214</v>
      </c>
    </row>
    <row r="20541" spans="11:12">
      <c r="K20541" s="435">
        <v>60540</v>
      </c>
      <c r="L20541" t="s">
        <v>214</v>
      </c>
    </row>
    <row r="20542" spans="11:12">
      <c r="K20542" s="435">
        <v>60541</v>
      </c>
      <c r="L20542" t="s">
        <v>214</v>
      </c>
    </row>
    <row r="20543" spans="11:12">
      <c r="K20543" s="435">
        <v>60542</v>
      </c>
      <c r="L20543" t="s">
        <v>214</v>
      </c>
    </row>
    <row r="20544" spans="11:12">
      <c r="K20544" s="435">
        <v>60543</v>
      </c>
      <c r="L20544" t="s">
        <v>214</v>
      </c>
    </row>
    <row r="20545" spans="11:12">
      <c r="K20545" s="435">
        <v>60544</v>
      </c>
      <c r="L20545" t="s">
        <v>214</v>
      </c>
    </row>
    <row r="20546" spans="11:12">
      <c r="K20546" s="435">
        <v>60545</v>
      </c>
      <c r="L20546" t="s">
        <v>214</v>
      </c>
    </row>
    <row r="20547" spans="11:12">
      <c r="K20547" s="435">
        <v>60546</v>
      </c>
      <c r="L20547" t="s">
        <v>214</v>
      </c>
    </row>
    <row r="20548" spans="11:12">
      <c r="K20548" s="435">
        <v>60548</v>
      </c>
      <c r="L20548" t="s">
        <v>214</v>
      </c>
    </row>
    <row r="20549" spans="11:12">
      <c r="K20549" s="435">
        <v>60549</v>
      </c>
      <c r="L20549" t="s">
        <v>214</v>
      </c>
    </row>
    <row r="20550" spans="11:12">
      <c r="K20550" s="435">
        <v>60550</v>
      </c>
      <c r="L20550" t="s">
        <v>214</v>
      </c>
    </row>
    <row r="20551" spans="11:12">
      <c r="K20551" s="435">
        <v>60551</v>
      </c>
      <c r="L20551" t="s">
        <v>214</v>
      </c>
    </row>
    <row r="20552" spans="11:12">
      <c r="K20552" s="435">
        <v>60552</v>
      </c>
      <c r="L20552" t="s">
        <v>214</v>
      </c>
    </row>
    <row r="20553" spans="11:12">
      <c r="K20553" s="435">
        <v>60553</v>
      </c>
      <c r="L20553" t="s">
        <v>214</v>
      </c>
    </row>
    <row r="20554" spans="11:12">
      <c r="K20554" s="435">
        <v>60554</v>
      </c>
      <c r="L20554" t="s">
        <v>214</v>
      </c>
    </row>
    <row r="20555" spans="11:12">
      <c r="K20555" s="435">
        <v>60555</v>
      </c>
      <c r="L20555" t="s">
        <v>214</v>
      </c>
    </row>
    <row r="20556" spans="11:12">
      <c r="K20556" s="435">
        <v>60556</v>
      </c>
      <c r="L20556" t="s">
        <v>214</v>
      </c>
    </row>
    <row r="20557" spans="11:12">
      <c r="K20557" s="435">
        <v>60557</v>
      </c>
      <c r="L20557" t="s">
        <v>214</v>
      </c>
    </row>
    <row r="20558" spans="11:12">
      <c r="K20558" s="435">
        <v>60558</v>
      </c>
      <c r="L20558" t="s">
        <v>214</v>
      </c>
    </row>
    <row r="20559" spans="11:12">
      <c r="K20559" s="435">
        <v>60559</v>
      </c>
      <c r="L20559" t="s">
        <v>214</v>
      </c>
    </row>
    <row r="20560" spans="11:12">
      <c r="K20560" s="435">
        <v>60560</v>
      </c>
      <c r="L20560" t="s">
        <v>214</v>
      </c>
    </row>
    <row r="20561" spans="11:12">
      <c r="K20561" s="435">
        <v>60561</v>
      </c>
      <c r="L20561" t="s">
        <v>214</v>
      </c>
    </row>
    <row r="20562" spans="11:12">
      <c r="K20562" s="435">
        <v>60563</v>
      </c>
      <c r="L20562" t="s">
        <v>214</v>
      </c>
    </row>
    <row r="20563" spans="11:12">
      <c r="K20563" s="435">
        <v>60564</v>
      </c>
      <c r="L20563" t="s">
        <v>214</v>
      </c>
    </row>
    <row r="20564" spans="11:12">
      <c r="K20564" s="435">
        <v>60565</v>
      </c>
      <c r="L20564" t="s">
        <v>214</v>
      </c>
    </row>
    <row r="20565" spans="11:12">
      <c r="K20565" s="435">
        <v>60585</v>
      </c>
      <c r="L20565" t="s">
        <v>214</v>
      </c>
    </row>
    <row r="20566" spans="11:12">
      <c r="K20566" s="435">
        <v>60586</v>
      </c>
      <c r="L20566" t="s">
        <v>214</v>
      </c>
    </row>
    <row r="20567" spans="11:12">
      <c r="K20567" s="435">
        <v>60601</v>
      </c>
      <c r="L20567" t="s">
        <v>214</v>
      </c>
    </row>
    <row r="20568" spans="11:12">
      <c r="K20568" s="435">
        <v>60602</v>
      </c>
      <c r="L20568" t="s">
        <v>214</v>
      </c>
    </row>
    <row r="20569" spans="11:12">
      <c r="K20569" s="435">
        <v>60603</v>
      </c>
      <c r="L20569" t="s">
        <v>214</v>
      </c>
    </row>
    <row r="20570" spans="11:12">
      <c r="K20570" s="435">
        <v>60604</v>
      </c>
      <c r="L20570" t="s">
        <v>214</v>
      </c>
    </row>
    <row r="20571" spans="11:12">
      <c r="K20571" s="435">
        <v>60605</v>
      </c>
      <c r="L20571" t="s">
        <v>214</v>
      </c>
    </row>
    <row r="20572" spans="11:12">
      <c r="K20572" s="435">
        <v>60606</v>
      </c>
      <c r="L20572" t="s">
        <v>214</v>
      </c>
    </row>
    <row r="20573" spans="11:12">
      <c r="K20573" s="435">
        <v>60607</v>
      </c>
      <c r="L20573" t="s">
        <v>214</v>
      </c>
    </row>
    <row r="20574" spans="11:12">
      <c r="K20574" s="435">
        <v>60608</v>
      </c>
      <c r="L20574" t="s">
        <v>214</v>
      </c>
    </row>
    <row r="20575" spans="11:12">
      <c r="K20575" s="435">
        <v>60609</v>
      </c>
      <c r="L20575" t="s">
        <v>214</v>
      </c>
    </row>
    <row r="20576" spans="11:12">
      <c r="K20576" s="435">
        <v>60610</v>
      </c>
      <c r="L20576" t="s">
        <v>214</v>
      </c>
    </row>
    <row r="20577" spans="11:12">
      <c r="K20577" s="435">
        <v>60611</v>
      </c>
      <c r="L20577" t="s">
        <v>214</v>
      </c>
    </row>
    <row r="20578" spans="11:12">
      <c r="K20578" s="435">
        <v>60612</v>
      </c>
      <c r="L20578" t="s">
        <v>214</v>
      </c>
    </row>
    <row r="20579" spans="11:12">
      <c r="K20579" s="435">
        <v>60613</v>
      </c>
      <c r="L20579" t="s">
        <v>214</v>
      </c>
    </row>
    <row r="20580" spans="11:12">
      <c r="K20580" s="435">
        <v>60614</v>
      </c>
      <c r="L20580" t="s">
        <v>214</v>
      </c>
    </row>
    <row r="20581" spans="11:12">
      <c r="K20581" s="435">
        <v>60615</v>
      </c>
      <c r="L20581" t="s">
        <v>214</v>
      </c>
    </row>
    <row r="20582" spans="11:12">
      <c r="K20582" s="435">
        <v>60616</v>
      </c>
      <c r="L20582" t="s">
        <v>214</v>
      </c>
    </row>
    <row r="20583" spans="11:12">
      <c r="K20583" s="435">
        <v>60617</v>
      </c>
      <c r="L20583" t="s">
        <v>214</v>
      </c>
    </row>
    <row r="20584" spans="11:12">
      <c r="K20584" s="435">
        <v>60618</v>
      </c>
      <c r="L20584" t="s">
        <v>214</v>
      </c>
    </row>
    <row r="20585" spans="11:12">
      <c r="K20585" s="435">
        <v>60619</v>
      </c>
      <c r="L20585" t="s">
        <v>214</v>
      </c>
    </row>
    <row r="20586" spans="11:12">
      <c r="K20586" s="435">
        <v>60620</v>
      </c>
      <c r="L20586" t="s">
        <v>214</v>
      </c>
    </row>
    <row r="20587" spans="11:12">
      <c r="K20587" s="435">
        <v>60621</v>
      </c>
      <c r="L20587" t="s">
        <v>214</v>
      </c>
    </row>
    <row r="20588" spans="11:12">
      <c r="K20588" s="435">
        <v>60622</v>
      </c>
      <c r="L20588" t="s">
        <v>214</v>
      </c>
    </row>
    <row r="20589" spans="11:12">
      <c r="K20589" s="435">
        <v>60623</v>
      </c>
      <c r="L20589" t="s">
        <v>214</v>
      </c>
    </row>
    <row r="20590" spans="11:12">
      <c r="K20590" s="435">
        <v>60624</v>
      </c>
      <c r="L20590" t="s">
        <v>214</v>
      </c>
    </row>
    <row r="20591" spans="11:12">
      <c r="K20591" s="435">
        <v>60625</v>
      </c>
      <c r="L20591" t="s">
        <v>214</v>
      </c>
    </row>
    <row r="20592" spans="11:12">
      <c r="K20592" s="435">
        <v>60626</v>
      </c>
      <c r="L20592" t="s">
        <v>214</v>
      </c>
    </row>
    <row r="20593" spans="11:12">
      <c r="K20593" s="435">
        <v>60628</v>
      </c>
      <c r="L20593" t="s">
        <v>214</v>
      </c>
    </row>
    <row r="20594" spans="11:12">
      <c r="K20594" s="435">
        <v>60629</v>
      </c>
      <c r="L20594" t="s">
        <v>214</v>
      </c>
    </row>
    <row r="20595" spans="11:12">
      <c r="K20595" s="435">
        <v>60630</v>
      </c>
      <c r="L20595" t="s">
        <v>214</v>
      </c>
    </row>
    <row r="20596" spans="11:12">
      <c r="K20596" s="435">
        <v>60631</v>
      </c>
      <c r="L20596" t="s">
        <v>214</v>
      </c>
    </row>
    <row r="20597" spans="11:12">
      <c r="K20597" s="435">
        <v>60632</v>
      </c>
      <c r="L20597" t="s">
        <v>214</v>
      </c>
    </row>
    <row r="20598" spans="11:12">
      <c r="K20598" s="435">
        <v>60633</v>
      </c>
      <c r="L20598" t="s">
        <v>214</v>
      </c>
    </row>
    <row r="20599" spans="11:12">
      <c r="K20599" s="435">
        <v>60634</v>
      </c>
      <c r="L20599" t="s">
        <v>214</v>
      </c>
    </row>
    <row r="20600" spans="11:12">
      <c r="K20600" s="435">
        <v>60636</v>
      </c>
      <c r="L20600" t="s">
        <v>214</v>
      </c>
    </row>
    <row r="20601" spans="11:12">
      <c r="K20601" s="435">
        <v>60637</v>
      </c>
      <c r="L20601" t="s">
        <v>214</v>
      </c>
    </row>
    <row r="20602" spans="11:12">
      <c r="K20602" s="435">
        <v>60638</v>
      </c>
      <c r="L20602" t="s">
        <v>214</v>
      </c>
    </row>
    <row r="20603" spans="11:12">
      <c r="K20603" s="435">
        <v>60639</v>
      </c>
      <c r="L20603" t="s">
        <v>214</v>
      </c>
    </row>
    <row r="20604" spans="11:12">
      <c r="K20604" s="435">
        <v>60640</v>
      </c>
      <c r="L20604" t="s">
        <v>214</v>
      </c>
    </row>
    <row r="20605" spans="11:12">
      <c r="K20605" s="435">
        <v>60641</v>
      </c>
      <c r="L20605" t="s">
        <v>214</v>
      </c>
    </row>
    <row r="20606" spans="11:12">
      <c r="K20606" s="435">
        <v>60642</v>
      </c>
      <c r="L20606" t="s">
        <v>214</v>
      </c>
    </row>
    <row r="20607" spans="11:12">
      <c r="K20607" s="435">
        <v>60643</v>
      </c>
      <c r="L20607" t="s">
        <v>214</v>
      </c>
    </row>
    <row r="20608" spans="11:12">
      <c r="K20608" s="435">
        <v>60644</v>
      </c>
      <c r="L20608" t="s">
        <v>214</v>
      </c>
    </row>
    <row r="20609" spans="11:12">
      <c r="K20609" s="435">
        <v>60645</v>
      </c>
      <c r="L20609" t="s">
        <v>214</v>
      </c>
    </row>
    <row r="20610" spans="11:12">
      <c r="K20610" s="435">
        <v>60646</v>
      </c>
      <c r="L20610" t="s">
        <v>214</v>
      </c>
    </row>
    <row r="20611" spans="11:12">
      <c r="K20611" s="435">
        <v>60647</v>
      </c>
      <c r="L20611" t="s">
        <v>214</v>
      </c>
    </row>
    <row r="20612" spans="11:12">
      <c r="K20612" s="435">
        <v>60649</v>
      </c>
      <c r="L20612" t="s">
        <v>214</v>
      </c>
    </row>
    <row r="20613" spans="11:12">
      <c r="K20613" s="435">
        <v>60651</v>
      </c>
      <c r="L20613" t="s">
        <v>214</v>
      </c>
    </row>
    <row r="20614" spans="11:12">
      <c r="K20614" s="435">
        <v>60652</v>
      </c>
      <c r="L20614" t="s">
        <v>214</v>
      </c>
    </row>
    <row r="20615" spans="11:12">
      <c r="K20615" s="435">
        <v>60653</v>
      </c>
      <c r="L20615" t="s">
        <v>214</v>
      </c>
    </row>
    <row r="20616" spans="11:12">
      <c r="K20616" s="435">
        <v>60654</v>
      </c>
      <c r="L20616" t="s">
        <v>214</v>
      </c>
    </row>
    <row r="20617" spans="11:12">
      <c r="K20617" s="435">
        <v>60655</v>
      </c>
      <c r="L20617" t="s">
        <v>214</v>
      </c>
    </row>
    <row r="20618" spans="11:12">
      <c r="K20618" s="435">
        <v>60656</v>
      </c>
      <c r="L20618" t="s">
        <v>214</v>
      </c>
    </row>
    <row r="20619" spans="11:12">
      <c r="K20619" s="435">
        <v>60657</v>
      </c>
      <c r="L20619" t="s">
        <v>214</v>
      </c>
    </row>
    <row r="20620" spans="11:12">
      <c r="K20620" s="435">
        <v>60659</v>
      </c>
      <c r="L20620" t="s">
        <v>214</v>
      </c>
    </row>
    <row r="20621" spans="11:12">
      <c r="K20621" s="435">
        <v>60660</v>
      </c>
      <c r="L20621" t="s">
        <v>214</v>
      </c>
    </row>
    <row r="20622" spans="11:12">
      <c r="K20622" s="435">
        <v>60661</v>
      </c>
      <c r="L20622" t="s">
        <v>214</v>
      </c>
    </row>
    <row r="20623" spans="11:12">
      <c r="K20623" s="435">
        <v>60706</v>
      </c>
      <c r="L20623" t="s">
        <v>214</v>
      </c>
    </row>
    <row r="20624" spans="11:12">
      <c r="K20624" s="435">
        <v>60707</v>
      </c>
      <c r="L20624" t="s">
        <v>214</v>
      </c>
    </row>
    <row r="20625" spans="11:12">
      <c r="K20625" s="435">
        <v>60712</v>
      </c>
      <c r="L20625" t="s">
        <v>214</v>
      </c>
    </row>
    <row r="20626" spans="11:12">
      <c r="K20626" s="435">
        <v>60714</v>
      </c>
      <c r="L20626" t="s">
        <v>214</v>
      </c>
    </row>
    <row r="20627" spans="11:12">
      <c r="K20627" s="435">
        <v>60803</v>
      </c>
      <c r="L20627" t="s">
        <v>214</v>
      </c>
    </row>
    <row r="20628" spans="11:12">
      <c r="K20628" s="435">
        <v>60804</v>
      </c>
      <c r="L20628" t="s">
        <v>214</v>
      </c>
    </row>
    <row r="20629" spans="11:12">
      <c r="K20629" s="435">
        <v>60805</v>
      </c>
      <c r="L20629" t="s">
        <v>214</v>
      </c>
    </row>
    <row r="20630" spans="11:12">
      <c r="K20630" s="435">
        <v>60827</v>
      </c>
      <c r="L20630" t="s">
        <v>214</v>
      </c>
    </row>
    <row r="20631" spans="11:12">
      <c r="K20631" s="435">
        <v>60901</v>
      </c>
      <c r="L20631" t="s">
        <v>214</v>
      </c>
    </row>
    <row r="20632" spans="11:12">
      <c r="K20632" s="435">
        <v>60910</v>
      </c>
      <c r="L20632" t="s">
        <v>214</v>
      </c>
    </row>
    <row r="20633" spans="11:12">
      <c r="K20633" s="435">
        <v>60911</v>
      </c>
      <c r="L20633" t="s">
        <v>214</v>
      </c>
    </row>
    <row r="20634" spans="11:12">
      <c r="K20634" s="435">
        <v>60912</v>
      </c>
      <c r="L20634" t="s">
        <v>214</v>
      </c>
    </row>
    <row r="20635" spans="11:12">
      <c r="K20635" s="435">
        <v>60913</v>
      </c>
      <c r="L20635" t="s">
        <v>214</v>
      </c>
    </row>
    <row r="20636" spans="11:12">
      <c r="K20636" s="435">
        <v>60914</v>
      </c>
      <c r="L20636" t="s">
        <v>214</v>
      </c>
    </row>
    <row r="20637" spans="11:12">
      <c r="K20637" s="435">
        <v>60915</v>
      </c>
      <c r="L20637" t="s">
        <v>214</v>
      </c>
    </row>
    <row r="20638" spans="11:12">
      <c r="K20638" s="435">
        <v>60917</v>
      </c>
      <c r="L20638" t="s">
        <v>214</v>
      </c>
    </row>
    <row r="20639" spans="11:12">
      <c r="K20639" s="435">
        <v>60918</v>
      </c>
      <c r="L20639" t="s">
        <v>214</v>
      </c>
    </row>
    <row r="20640" spans="11:12">
      <c r="K20640" s="435">
        <v>60919</v>
      </c>
      <c r="L20640" t="s">
        <v>214</v>
      </c>
    </row>
    <row r="20641" spans="11:12">
      <c r="K20641" s="435">
        <v>60920</v>
      </c>
      <c r="L20641" t="s">
        <v>214</v>
      </c>
    </row>
    <row r="20642" spans="11:12">
      <c r="K20642" s="435">
        <v>60921</v>
      </c>
      <c r="L20642" t="s">
        <v>214</v>
      </c>
    </row>
    <row r="20643" spans="11:12">
      <c r="K20643" s="435">
        <v>60922</v>
      </c>
      <c r="L20643" t="s">
        <v>214</v>
      </c>
    </row>
    <row r="20644" spans="11:12">
      <c r="K20644" s="435">
        <v>60924</v>
      </c>
      <c r="L20644" t="s">
        <v>214</v>
      </c>
    </row>
    <row r="20645" spans="11:12">
      <c r="K20645" s="435">
        <v>60926</v>
      </c>
      <c r="L20645" t="s">
        <v>214</v>
      </c>
    </row>
    <row r="20646" spans="11:12">
      <c r="K20646" s="435">
        <v>60927</v>
      </c>
      <c r="L20646" t="s">
        <v>214</v>
      </c>
    </row>
    <row r="20647" spans="11:12">
      <c r="K20647" s="435">
        <v>60928</v>
      </c>
      <c r="L20647" t="s">
        <v>214</v>
      </c>
    </row>
    <row r="20648" spans="11:12">
      <c r="K20648" s="435">
        <v>60929</v>
      </c>
      <c r="L20648" t="s">
        <v>214</v>
      </c>
    </row>
    <row r="20649" spans="11:12">
      <c r="K20649" s="435">
        <v>60930</v>
      </c>
      <c r="L20649" t="s">
        <v>214</v>
      </c>
    </row>
    <row r="20650" spans="11:12">
      <c r="K20650" s="435">
        <v>60931</v>
      </c>
      <c r="L20650" t="s">
        <v>214</v>
      </c>
    </row>
    <row r="20651" spans="11:12">
      <c r="K20651" s="435">
        <v>60932</v>
      </c>
      <c r="L20651" t="s">
        <v>214</v>
      </c>
    </row>
    <row r="20652" spans="11:12">
      <c r="K20652" s="435">
        <v>60933</v>
      </c>
      <c r="L20652" t="s">
        <v>214</v>
      </c>
    </row>
    <row r="20653" spans="11:12">
      <c r="K20653" s="435">
        <v>60934</v>
      </c>
      <c r="L20653" t="s">
        <v>214</v>
      </c>
    </row>
    <row r="20654" spans="11:12">
      <c r="K20654" s="435">
        <v>60935</v>
      </c>
      <c r="L20654" t="s">
        <v>214</v>
      </c>
    </row>
    <row r="20655" spans="11:12">
      <c r="K20655" s="435">
        <v>60936</v>
      </c>
      <c r="L20655" t="s">
        <v>214</v>
      </c>
    </row>
    <row r="20656" spans="11:12">
      <c r="K20656" s="435">
        <v>60938</v>
      </c>
      <c r="L20656" t="s">
        <v>214</v>
      </c>
    </row>
    <row r="20657" spans="11:12">
      <c r="K20657" s="435">
        <v>60940</v>
      </c>
      <c r="L20657" t="s">
        <v>214</v>
      </c>
    </row>
    <row r="20658" spans="11:12">
      <c r="K20658" s="435">
        <v>60941</v>
      </c>
      <c r="L20658" t="s">
        <v>214</v>
      </c>
    </row>
    <row r="20659" spans="11:12">
      <c r="K20659" s="435">
        <v>60942</v>
      </c>
      <c r="L20659" t="s">
        <v>214</v>
      </c>
    </row>
    <row r="20660" spans="11:12">
      <c r="K20660" s="435">
        <v>60945</v>
      </c>
      <c r="L20660" t="s">
        <v>214</v>
      </c>
    </row>
    <row r="20661" spans="11:12">
      <c r="K20661" s="435">
        <v>60946</v>
      </c>
      <c r="L20661" t="s">
        <v>214</v>
      </c>
    </row>
    <row r="20662" spans="11:12">
      <c r="K20662" s="435">
        <v>60948</v>
      </c>
      <c r="L20662" t="s">
        <v>214</v>
      </c>
    </row>
    <row r="20663" spans="11:12">
      <c r="K20663" s="435">
        <v>60949</v>
      </c>
      <c r="L20663" t="s">
        <v>214</v>
      </c>
    </row>
    <row r="20664" spans="11:12">
      <c r="K20664" s="435">
        <v>60950</v>
      </c>
      <c r="L20664" t="s">
        <v>214</v>
      </c>
    </row>
    <row r="20665" spans="11:12">
      <c r="K20665" s="435">
        <v>60951</v>
      </c>
      <c r="L20665" t="s">
        <v>214</v>
      </c>
    </row>
    <row r="20666" spans="11:12">
      <c r="K20666" s="435">
        <v>60952</v>
      </c>
      <c r="L20666" t="s">
        <v>214</v>
      </c>
    </row>
    <row r="20667" spans="11:12">
      <c r="K20667" s="435">
        <v>60953</v>
      </c>
      <c r="L20667" t="s">
        <v>214</v>
      </c>
    </row>
    <row r="20668" spans="11:12">
      <c r="K20668" s="435">
        <v>60954</v>
      </c>
      <c r="L20668" t="s">
        <v>214</v>
      </c>
    </row>
    <row r="20669" spans="11:12">
      <c r="K20669" s="435">
        <v>60955</v>
      </c>
      <c r="L20669" t="s">
        <v>214</v>
      </c>
    </row>
    <row r="20670" spans="11:12">
      <c r="K20670" s="435">
        <v>60957</v>
      </c>
      <c r="L20670" t="s">
        <v>214</v>
      </c>
    </row>
    <row r="20671" spans="11:12">
      <c r="K20671" s="435">
        <v>60958</v>
      </c>
      <c r="L20671" t="s">
        <v>214</v>
      </c>
    </row>
    <row r="20672" spans="11:12">
      <c r="K20672" s="435">
        <v>60959</v>
      </c>
      <c r="L20672" t="s">
        <v>214</v>
      </c>
    </row>
    <row r="20673" spans="11:12">
      <c r="K20673" s="435">
        <v>60960</v>
      </c>
      <c r="L20673" t="s">
        <v>214</v>
      </c>
    </row>
    <row r="20674" spans="11:12">
      <c r="K20674" s="435">
        <v>60961</v>
      </c>
      <c r="L20674" t="s">
        <v>214</v>
      </c>
    </row>
    <row r="20675" spans="11:12">
      <c r="K20675" s="435">
        <v>60962</v>
      </c>
      <c r="L20675" t="s">
        <v>214</v>
      </c>
    </row>
    <row r="20676" spans="11:12">
      <c r="K20676" s="435">
        <v>60963</v>
      </c>
      <c r="L20676" t="s">
        <v>214</v>
      </c>
    </row>
    <row r="20677" spans="11:12">
      <c r="K20677" s="435">
        <v>60964</v>
      </c>
      <c r="L20677" t="s">
        <v>214</v>
      </c>
    </row>
    <row r="20678" spans="11:12">
      <c r="K20678" s="435">
        <v>60966</v>
      </c>
      <c r="L20678" t="s">
        <v>214</v>
      </c>
    </row>
    <row r="20679" spans="11:12">
      <c r="K20679" s="435">
        <v>60968</v>
      </c>
      <c r="L20679" t="s">
        <v>214</v>
      </c>
    </row>
    <row r="20680" spans="11:12">
      <c r="K20680" s="435">
        <v>60969</v>
      </c>
      <c r="L20680" t="s">
        <v>214</v>
      </c>
    </row>
    <row r="20681" spans="11:12">
      <c r="K20681" s="435">
        <v>60970</v>
      </c>
      <c r="L20681" t="s">
        <v>214</v>
      </c>
    </row>
    <row r="20682" spans="11:12">
      <c r="K20682" s="435">
        <v>60973</v>
      </c>
      <c r="L20682" t="s">
        <v>214</v>
      </c>
    </row>
    <row r="20683" spans="11:12">
      <c r="K20683" s="435">
        <v>60974</v>
      </c>
      <c r="L20683" t="s">
        <v>214</v>
      </c>
    </row>
    <row r="20684" spans="11:12">
      <c r="K20684" s="435">
        <v>61001</v>
      </c>
      <c r="L20684" t="s">
        <v>214</v>
      </c>
    </row>
    <row r="20685" spans="11:12">
      <c r="K20685" s="435">
        <v>61006</v>
      </c>
      <c r="L20685" t="s">
        <v>214</v>
      </c>
    </row>
    <row r="20686" spans="11:12">
      <c r="K20686" s="435">
        <v>61007</v>
      </c>
      <c r="L20686" t="s">
        <v>214</v>
      </c>
    </row>
    <row r="20687" spans="11:12">
      <c r="K20687" s="435">
        <v>61008</v>
      </c>
      <c r="L20687" t="s">
        <v>214</v>
      </c>
    </row>
    <row r="20688" spans="11:12">
      <c r="K20688" s="435">
        <v>61010</v>
      </c>
      <c r="L20688" t="s">
        <v>214</v>
      </c>
    </row>
    <row r="20689" spans="11:12">
      <c r="K20689" s="435">
        <v>61011</v>
      </c>
      <c r="L20689" t="s">
        <v>214</v>
      </c>
    </row>
    <row r="20690" spans="11:12">
      <c r="K20690" s="435">
        <v>61012</v>
      </c>
      <c r="L20690" t="s">
        <v>214</v>
      </c>
    </row>
    <row r="20691" spans="11:12">
      <c r="K20691" s="435">
        <v>61013</v>
      </c>
      <c r="L20691" t="s">
        <v>214</v>
      </c>
    </row>
    <row r="20692" spans="11:12">
      <c r="K20692" s="435">
        <v>61014</v>
      </c>
      <c r="L20692" t="s">
        <v>214</v>
      </c>
    </row>
    <row r="20693" spans="11:12">
      <c r="K20693" s="435">
        <v>61015</v>
      </c>
      <c r="L20693" t="s">
        <v>214</v>
      </c>
    </row>
    <row r="20694" spans="11:12">
      <c r="K20694" s="435">
        <v>61016</v>
      </c>
      <c r="L20694" t="s">
        <v>214</v>
      </c>
    </row>
    <row r="20695" spans="11:12">
      <c r="K20695" s="435">
        <v>61018</v>
      </c>
      <c r="L20695" t="s">
        <v>214</v>
      </c>
    </row>
    <row r="20696" spans="11:12">
      <c r="K20696" s="435">
        <v>61019</v>
      </c>
      <c r="L20696" t="s">
        <v>214</v>
      </c>
    </row>
    <row r="20697" spans="11:12">
      <c r="K20697" s="435">
        <v>61020</v>
      </c>
      <c r="L20697" t="s">
        <v>214</v>
      </c>
    </row>
    <row r="20698" spans="11:12">
      <c r="K20698" s="435">
        <v>61021</v>
      </c>
      <c r="L20698" t="s">
        <v>214</v>
      </c>
    </row>
    <row r="20699" spans="11:12">
      <c r="K20699" s="435">
        <v>61024</v>
      </c>
      <c r="L20699" t="s">
        <v>214</v>
      </c>
    </row>
    <row r="20700" spans="11:12">
      <c r="K20700" s="435">
        <v>61025</v>
      </c>
      <c r="L20700" t="s">
        <v>214</v>
      </c>
    </row>
    <row r="20701" spans="11:12">
      <c r="K20701" s="435">
        <v>61027</v>
      </c>
      <c r="L20701" t="s">
        <v>214</v>
      </c>
    </row>
    <row r="20702" spans="11:12">
      <c r="K20702" s="435">
        <v>61028</v>
      </c>
      <c r="L20702" t="s">
        <v>214</v>
      </c>
    </row>
    <row r="20703" spans="11:12">
      <c r="K20703" s="435">
        <v>61030</v>
      </c>
      <c r="L20703" t="s">
        <v>214</v>
      </c>
    </row>
    <row r="20704" spans="11:12">
      <c r="K20704" s="435">
        <v>61031</v>
      </c>
      <c r="L20704" t="s">
        <v>214</v>
      </c>
    </row>
    <row r="20705" spans="11:12">
      <c r="K20705" s="435">
        <v>61032</v>
      </c>
      <c r="L20705" t="s">
        <v>214</v>
      </c>
    </row>
    <row r="20706" spans="11:12">
      <c r="K20706" s="435">
        <v>61036</v>
      </c>
      <c r="L20706" t="s">
        <v>214</v>
      </c>
    </row>
    <row r="20707" spans="11:12">
      <c r="K20707" s="435">
        <v>61037</v>
      </c>
      <c r="L20707" t="s">
        <v>214</v>
      </c>
    </row>
    <row r="20708" spans="11:12">
      <c r="K20708" s="435">
        <v>61038</v>
      </c>
      <c r="L20708" t="s">
        <v>214</v>
      </c>
    </row>
    <row r="20709" spans="11:12">
      <c r="K20709" s="435">
        <v>61039</v>
      </c>
      <c r="L20709" t="s">
        <v>214</v>
      </c>
    </row>
    <row r="20710" spans="11:12">
      <c r="K20710" s="435">
        <v>61041</v>
      </c>
      <c r="L20710" t="s">
        <v>214</v>
      </c>
    </row>
    <row r="20711" spans="11:12">
      <c r="K20711" s="435">
        <v>61042</v>
      </c>
      <c r="L20711" t="s">
        <v>214</v>
      </c>
    </row>
    <row r="20712" spans="11:12">
      <c r="K20712" s="435">
        <v>61043</v>
      </c>
      <c r="L20712" t="s">
        <v>214</v>
      </c>
    </row>
    <row r="20713" spans="11:12">
      <c r="K20713" s="435">
        <v>61044</v>
      </c>
      <c r="L20713" t="s">
        <v>214</v>
      </c>
    </row>
    <row r="20714" spans="11:12">
      <c r="K20714" s="435">
        <v>61046</v>
      </c>
      <c r="L20714" t="s">
        <v>214</v>
      </c>
    </row>
    <row r="20715" spans="11:12">
      <c r="K20715" s="435">
        <v>61047</v>
      </c>
      <c r="L20715" t="s">
        <v>214</v>
      </c>
    </row>
    <row r="20716" spans="11:12">
      <c r="K20716" s="435">
        <v>61048</v>
      </c>
      <c r="L20716" t="s">
        <v>214</v>
      </c>
    </row>
    <row r="20717" spans="11:12">
      <c r="K20717" s="435">
        <v>61049</v>
      </c>
      <c r="L20717" t="s">
        <v>214</v>
      </c>
    </row>
    <row r="20718" spans="11:12">
      <c r="K20718" s="435">
        <v>61050</v>
      </c>
      <c r="L20718" t="s">
        <v>214</v>
      </c>
    </row>
    <row r="20719" spans="11:12">
      <c r="K20719" s="435">
        <v>61051</v>
      </c>
      <c r="L20719" t="s">
        <v>214</v>
      </c>
    </row>
    <row r="20720" spans="11:12">
      <c r="K20720" s="435">
        <v>61052</v>
      </c>
      <c r="L20720" t="s">
        <v>214</v>
      </c>
    </row>
    <row r="20721" spans="11:12">
      <c r="K20721" s="435">
        <v>61053</v>
      </c>
      <c r="L20721" t="s">
        <v>214</v>
      </c>
    </row>
    <row r="20722" spans="11:12">
      <c r="K20722" s="435">
        <v>61054</v>
      </c>
      <c r="L20722" t="s">
        <v>214</v>
      </c>
    </row>
    <row r="20723" spans="11:12">
      <c r="K20723" s="435">
        <v>61057</v>
      </c>
      <c r="L20723" t="s">
        <v>214</v>
      </c>
    </row>
    <row r="20724" spans="11:12">
      <c r="K20724" s="435">
        <v>61059</v>
      </c>
      <c r="L20724" t="s">
        <v>214</v>
      </c>
    </row>
    <row r="20725" spans="11:12">
      <c r="K20725" s="435">
        <v>61060</v>
      </c>
      <c r="L20725" t="s">
        <v>214</v>
      </c>
    </row>
    <row r="20726" spans="11:12">
      <c r="K20726" s="435">
        <v>61061</v>
      </c>
      <c r="L20726" t="s">
        <v>214</v>
      </c>
    </row>
    <row r="20727" spans="11:12">
      <c r="K20727" s="435">
        <v>61062</v>
      </c>
      <c r="L20727" t="s">
        <v>214</v>
      </c>
    </row>
    <row r="20728" spans="11:12">
      <c r="K20728" s="435">
        <v>61063</v>
      </c>
      <c r="L20728" t="s">
        <v>214</v>
      </c>
    </row>
    <row r="20729" spans="11:12">
      <c r="K20729" s="435">
        <v>61064</v>
      </c>
      <c r="L20729" t="s">
        <v>214</v>
      </c>
    </row>
    <row r="20730" spans="11:12">
      <c r="K20730" s="435">
        <v>61065</v>
      </c>
      <c r="L20730" t="s">
        <v>214</v>
      </c>
    </row>
    <row r="20731" spans="11:12">
      <c r="K20731" s="435">
        <v>61067</v>
      </c>
      <c r="L20731" t="s">
        <v>214</v>
      </c>
    </row>
    <row r="20732" spans="11:12">
      <c r="K20732" s="435">
        <v>61068</v>
      </c>
      <c r="L20732" t="s">
        <v>214</v>
      </c>
    </row>
    <row r="20733" spans="11:12">
      <c r="K20733" s="435">
        <v>61070</v>
      </c>
      <c r="L20733" t="s">
        <v>214</v>
      </c>
    </row>
    <row r="20734" spans="11:12">
      <c r="K20734" s="435">
        <v>61071</v>
      </c>
      <c r="L20734" t="s">
        <v>214</v>
      </c>
    </row>
    <row r="20735" spans="11:12">
      <c r="K20735" s="435">
        <v>61072</v>
      </c>
      <c r="L20735" t="s">
        <v>214</v>
      </c>
    </row>
    <row r="20736" spans="11:12">
      <c r="K20736" s="435">
        <v>61073</v>
      </c>
      <c r="L20736" t="s">
        <v>214</v>
      </c>
    </row>
    <row r="20737" spans="11:12">
      <c r="K20737" s="435">
        <v>61074</v>
      </c>
      <c r="L20737" t="s">
        <v>214</v>
      </c>
    </row>
    <row r="20738" spans="11:12">
      <c r="K20738" s="435">
        <v>61075</v>
      </c>
      <c r="L20738" t="s">
        <v>214</v>
      </c>
    </row>
    <row r="20739" spans="11:12">
      <c r="K20739" s="435">
        <v>61077</v>
      </c>
      <c r="L20739" t="s">
        <v>214</v>
      </c>
    </row>
    <row r="20740" spans="11:12">
      <c r="K20740" s="435">
        <v>61078</v>
      </c>
      <c r="L20740" t="s">
        <v>214</v>
      </c>
    </row>
    <row r="20741" spans="11:12">
      <c r="K20741" s="435">
        <v>61079</v>
      </c>
      <c r="L20741" t="s">
        <v>214</v>
      </c>
    </row>
    <row r="20742" spans="11:12">
      <c r="K20742" s="435">
        <v>61080</v>
      </c>
      <c r="L20742" t="s">
        <v>214</v>
      </c>
    </row>
    <row r="20743" spans="11:12">
      <c r="K20743" s="435">
        <v>61081</v>
      </c>
      <c r="L20743" t="s">
        <v>214</v>
      </c>
    </row>
    <row r="20744" spans="11:12">
      <c r="K20744" s="435">
        <v>61084</v>
      </c>
      <c r="L20744" t="s">
        <v>214</v>
      </c>
    </row>
    <row r="20745" spans="11:12">
      <c r="K20745" s="435">
        <v>61085</v>
      </c>
      <c r="L20745" t="s">
        <v>214</v>
      </c>
    </row>
    <row r="20746" spans="11:12">
      <c r="K20746" s="435">
        <v>61087</v>
      </c>
      <c r="L20746" t="s">
        <v>214</v>
      </c>
    </row>
    <row r="20747" spans="11:12">
      <c r="K20747" s="435">
        <v>61088</v>
      </c>
      <c r="L20747" t="s">
        <v>214</v>
      </c>
    </row>
    <row r="20748" spans="11:12">
      <c r="K20748" s="435">
        <v>61089</v>
      </c>
      <c r="L20748" t="s">
        <v>214</v>
      </c>
    </row>
    <row r="20749" spans="11:12">
      <c r="K20749" s="435">
        <v>61091</v>
      </c>
      <c r="L20749" t="s">
        <v>214</v>
      </c>
    </row>
    <row r="20750" spans="11:12">
      <c r="K20750" s="435">
        <v>61101</v>
      </c>
      <c r="L20750" t="s">
        <v>214</v>
      </c>
    </row>
    <row r="20751" spans="11:12">
      <c r="K20751" s="435">
        <v>61102</v>
      </c>
      <c r="L20751" t="s">
        <v>214</v>
      </c>
    </row>
    <row r="20752" spans="11:12">
      <c r="K20752" s="435">
        <v>61103</v>
      </c>
      <c r="L20752" t="s">
        <v>214</v>
      </c>
    </row>
    <row r="20753" spans="11:12">
      <c r="K20753" s="435">
        <v>61104</v>
      </c>
      <c r="L20753" t="s">
        <v>214</v>
      </c>
    </row>
    <row r="20754" spans="11:12">
      <c r="K20754" s="435">
        <v>61107</v>
      </c>
      <c r="L20754" t="s">
        <v>214</v>
      </c>
    </row>
    <row r="20755" spans="11:12">
      <c r="K20755" s="435">
        <v>61108</v>
      </c>
      <c r="L20755" t="s">
        <v>214</v>
      </c>
    </row>
    <row r="20756" spans="11:12">
      <c r="K20756" s="435">
        <v>61109</v>
      </c>
      <c r="L20756" t="s">
        <v>214</v>
      </c>
    </row>
    <row r="20757" spans="11:12">
      <c r="K20757" s="435">
        <v>61111</v>
      </c>
      <c r="L20757" t="s">
        <v>214</v>
      </c>
    </row>
    <row r="20758" spans="11:12">
      <c r="K20758" s="435">
        <v>61112</v>
      </c>
      <c r="L20758" t="s">
        <v>214</v>
      </c>
    </row>
    <row r="20759" spans="11:12">
      <c r="K20759" s="435">
        <v>61114</v>
      </c>
      <c r="L20759" t="s">
        <v>214</v>
      </c>
    </row>
    <row r="20760" spans="11:12">
      <c r="K20760" s="435">
        <v>61115</v>
      </c>
      <c r="L20760" t="s">
        <v>214</v>
      </c>
    </row>
    <row r="20761" spans="11:12">
      <c r="K20761" s="435">
        <v>61201</v>
      </c>
      <c r="L20761" t="s">
        <v>214</v>
      </c>
    </row>
    <row r="20762" spans="11:12">
      <c r="K20762" s="435">
        <v>61230</v>
      </c>
      <c r="L20762" t="s">
        <v>214</v>
      </c>
    </row>
    <row r="20763" spans="11:12">
      <c r="K20763" s="435">
        <v>61231</v>
      </c>
      <c r="L20763" t="s">
        <v>214</v>
      </c>
    </row>
    <row r="20764" spans="11:12">
      <c r="K20764" s="435">
        <v>61232</v>
      </c>
      <c r="L20764" t="s">
        <v>214</v>
      </c>
    </row>
    <row r="20765" spans="11:12">
      <c r="K20765" s="435">
        <v>61234</v>
      </c>
      <c r="L20765" t="s">
        <v>214</v>
      </c>
    </row>
    <row r="20766" spans="11:12">
      <c r="K20766" s="435">
        <v>61235</v>
      </c>
      <c r="L20766" t="s">
        <v>214</v>
      </c>
    </row>
    <row r="20767" spans="11:12">
      <c r="K20767" s="435">
        <v>61236</v>
      </c>
      <c r="L20767" t="s">
        <v>214</v>
      </c>
    </row>
    <row r="20768" spans="11:12">
      <c r="K20768" s="435">
        <v>61238</v>
      </c>
      <c r="L20768" t="s">
        <v>214</v>
      </c>
    </row>
    <row r="20769" spans="11:12">
      <c r="K20769" s="435">
        <v>61239</v>
      </c>
      <c r="L20769" t="s">
        <v>214</v>
      </c>
    </row>
    <row r="20770" spans="11:12">
      <c r="K20770" s="435">
        <v>61240</v>
      </c>
      <c r="L20770" t="s">
        <v>214</v>
      </c>
    </row>
    <row r="20771" spans="11:12">
      <c r="K20771" s="435">
        <v>61241</v>
      </c>
      <c r="L20771" t="s">
        <v>214</v>
      </c>
    </row>
    <row r="20772" spans="11:12">
      <c r="K20772" s="435">
        <v>61242</v>
      </c>
      <c r="L20772" t="s">
        <v>214</v>
      </c>
    </row>
    <row r="20773" spans="11:12">
      <c r="K20773" s="435">
        <v>61243</v>
      </c>
      <c r="L20773" t="s">
        <v>214</v>
      </c>
    </row>
    <row r="20774" spans="11:12">
      <c r="K20774" s="435">
        <v>61244</v>
      </c>
      <c r="L20774" t="s">
        <v>214</v>
      </c>
    </row>
    <row r="20775" spans="11:12">
      <c r="K20775" s="435">
        <v>61250</v>
      </c>
      <c r="L20775" t="s">
        <v>214</v>
      </c>
    </row>
    <row r="20776" spans="11:12">
      <c r="K20776" s="435">
        <v>61251</v>
      </c>
      <c r="L20776" t="s">
        <v>214</v>
      </c>
    </row>
    <row r="20777" spans="11:12">
      <c r="K20777" s="435">
        <v>61252</v>
      </c>
      <c r="L20777" t="s">
        <v>214</v>
      </c>
    </row>
    <row r="20778" spans="11:12">
      <c r="K20778" s="435">
        <v>61254</v>
      </c>
      <c r="L20778" t="s">
        <v>214</v>
      </c>
    </row>
    <row r="20779" spans="11:12">
      <c r="K20779" s="435">
        <v>61256</v>
      </c>
      <c r="L20779" t="s">
        <v>214</v>
      </c>
    </row>
    <row r="20780" spans="11:12">
      <c r="K20780" s="435">
        <v>61257</v>
      </c>
      <c r="L20780" t="s">
        <v>214</v>
      </c>
    </row>
    <row r="20781" spans="11:12">
      <c r="K20781" s="435">
        <v>61258</v>
      </c>
      <c r="L20781" t="s">
        <v>214</v>
      </c>
    </row>
    <row r="20782" spans="11:12">
      <c r="K20782" s="435">
        <v>61259</v>
      </c>
      <c r="L20782" t="s">
        <v>214</v>
      </c>
    </row>
    <row r="20783" spans="11:12">
      <c r="K20783" s="435">
        <v>61260</v>
      </c>
      <c r="L20783" t="s">
        <v>214</v>
      </c>
    </row>
    <row r="20784" spans="11:12">
      <c r="K20784" s="435">
        <v>61261</v>
      </c>
      <c r="L20784" t="s">
        <v>214</v>
      </c>
    </row>
    <row r="20785" spans="11:12">
      <c r="K20785" s="435">
        <v>61262</v>
      </c>
      <c r="L20785" t="s">
        <v>214</v>
      </c>
    </row>
    <row r="20786" spans="11:12">
      <c r="K20786" s="435">
        <v>61263</v>
      </c>
      <c r="L20786" t="s">
        <v>214</v>
      </c>
    </row>
    <row r="20787" spans="11:12">
      <c r="K20787" s="435">
        <v>61264</v>
      </c>
      <c r="L20787" t="s">
        <v>214</v>
      </c>
    </row>
    <row r="20788" spans="11:12">
      <c r="K20788" s="435">
        <v>61265</v>
      </c>
      <c r="L20788" t="s">
        <v>214</v>
      </c>
    </row>
    <row r="20789" spans="11:12">
      <c r="K20789" s="435">
        <v>61270</v>
      </c>
      <c r="L20789" t="s">
        <v>214</v>
      </c>
    </row>
    <row r="20790" spans="11:12">
      <c r="K20790" s="435">
        <v>61272</v>
      </c>
      <c r="L20790" t="s">
        <v>214</v>
      </c>
    </row>
    <row r="20791" spans="11:12">
      <c r="K20791" s="435">
        <v>61273</v>
      </c>
      <c r="L20791" t="s">
        <v>214</v>
      </c>
    </row>
    <row r="20792" spans="11:12">
      <c r="K20792" s="435">
        <v>61274</v>
      </c>
      <c r="L20792" t="s">
        <v>214</v>
      </c>
    </row>
    <row r="20793" spans="11:12">
      <c r="K20793" s="435">
        <v>61275</v>
      </c>
      <c r="L20793" t="s">
        <v>214</v>
      </c>
    </row>
    <row r="20794" spans="11:12">
      <c r="K20794" s="435">
        <v>61276</v>
      </c>
      <c r="L20794" t="s">
        <v>214</v>
      </c>
    </row>
    <row r="20795" spans="11:12">
      <c r="K20795" s="435">
        <v>61277</v>
      </c>
      <c r="L20795" t="s">
        <v>214</v>
      </c>
    </row>
    <row r="20796" spans="11:12">
      <c r="K20796" s="435">
        <v>61278</v>
      </c>
      <c r="L20796" t="s">
        <v>214</v>
      </c>
    </row>
    <row r="20797" spans="11:12">
      <c r="K20797" s="435">
        <v>61279</v>
      </c>
      <c r="L20797" t="s">
        <v>214</v>
      </c>
    </row>
    <row r="20798" spans="11:12">
      <c r="K20798" s="435">
        <v>61281</v>
      </c>
      <c r="L20798" t="s">
        <v>214</v>
      </c>
    </row>
    <row r="20799" spans="11:12">
      <c r="K20799" s="435">
        <v>61282</v>
      </c>
      <c r="L20799" t="s">
        <v>214</v>
      </c>
    </row>
    <row r="20800" spans="11:12">
      <c r="K20800" s="435">
        <v>61283</v>
      </c>
      <c r="L20800" t="s">
        <v>214</v>
      </c>
    </row>
    <row r="20801" spans="11:12">
      <c r="K20801" s="435">
        <v>61284</v>
      </c>
      <c r="L20801" t="s">
        <v>214</v>
      </c>
    </row>
    <row r="20802" spans="11:12">
      <c r="K20802" s="435">
        <v>61285</v>
      </c>
      <c r="L20802" t="s">
        <v>214</v>
      </c>
    </row>
    <row r="20803" spans="11:12">
      <c r="K20803" s="435">
        <v>61301</v>
      </c>
      <c r="L20803" t="s">
        <v>214</v>
      </c>
    </row>
    <row r="20804" spans="11:12">
      <c r="K20804" s="435">
        <v>61310</v>
      </c>
      <c r="L20804" t="s">
        <v>214</v>
      </c>
    </row>
    <row r="20805" spans="11:12">
      <c r="K20805" s="435">
        <v>61311</v>
      </c>
      <c r="L20805" t="s">
        <v>214</v>
      </c>
    </row>
    <row r="20806" spans="11:12">
      <c r="K20806" s="435">
        <v>61312</v>
      </c>
      <c r="L20806" t="s">
        <v>214</v>
      </c>
    </row>
    <row r="20807" spans="11:12">
      <c r="K20807" s="435">
        <v>61313</v>
      </c>
      <c r="L20807" t="s">
        <v>214</v>
      </c>
    </row>
    <row r="20808" spans="11:12">
      <c r="K20808" s="435">
        <v>61314</v>
      </c>
      <c r="L20808" t="s">
        <v>214</v>
      </c>
    </row>
    <row r="20809" spans="11:12">
      <c r="K20809" s="435">
        <v>61315</v>
      </c>
      <c r="L20809" t="s">
        <v>214</v>
      </c>
    </row>
    <row r="20810" spans="11:12">
      <c r="K20810" s="435">
        <v>61316</v>
      </c>
      <c r="L20810" t="s">
        <v>214</v>
      </c>
    </row>
    <row r="20811" spans="11:12">
      <c r="K20811" s="435">
        <v>61317</v>
      </c>
      <c r="L20811" t="s">
        <v>214</v>
      </c>
    </row>
    <row r="20812" spans="11:12">
      <c r="K20812" s="435">
        <v>61318</v>
      </c>
      <c r="L20812" t="s">
        <v>214</v>
      </c>
    </row>
    <row r="20813" spans="11:12">
      <c r="K20813" s="435">
        <v>61319</v>
      </c>
      <c r="L20813" t="s">
        <v>214</v>
      </c>
    </row>
    <row r="20814" spans="11:12">
      <c r="K20814" s="435">
        <v>61320</v>
      </c>
      <c r="L20814" t="s">
        <v>214</v>
      </c>
    </row>
    <row r="20815" spans="11:12">
      <c r="K20815" s="435">
        <v>61321</v>
      </c>
      <c r="L20815" t="s">
        <v>214</v>
      </c>
    </row>
    <row r="20816" spans="11:12">
      <c r="K20816" s="435">
        <v>61322</v>
      </c>
      <c r="L20816" t="s">
        <v>214</v>
      </c>
    </row>
    <row r="20817" spans="11:12">
      <c r="K20817" s="435">
        <v>61323</v>
      </c>
      <c r="L20817" t="s">
        <v>214</v>
      </c>
    </row>
    <row r="20818" spans="11:12">
      <c r="K20818" s="435">
        <v>61324</v>
      </c>
      <c r="L20818" t="s">
        <v>214</v>
      </c>
    </row>
    <row r="20819" spans="11:12">
      <c r="K20819" s="435">
        <v>61325</v>
      </c>
      <c r="L20819" t="s">
        <v>214</v>
      </c>
    </row>
    <row r="20820" spans="11:12">
      <c r="K20820" s="435">
        <v>61326</v>
      </c>
      <c r="L20820" t="s">
        <v>214</v>
      </c>
    </row>
    <row r="20821" spans="11:12">
      <c r="K20821" s="435">
        <v>61327</v>
      </c>
      <c r="L20821" t="s">
        <v>214</v>
      </c>
    </row>
    <row r="20822" spans="11:12">
      <c r="K20822" s="435">
        <v>61328</v>
      </c>
      <c r="L20822" t="s">
        <v>214</v>
      </c>
    </row>
    <row r="20823" spans="11:12">
      <c r="K20823" s="435">
        <v>61329</v>
      </c>
      <c r="L20823" t="s">
        <v>214</v>
      </c>
    </row>
    <row r="20824" spans="11:12">
      <c r="K20824" s="435">
        <v>61330</v>
      </c>
      <c r="L20824" t="s">
        <v>214</v>
      </c>
    </row>
    <row r="20825" spans="11:12">
      <c r="K20825" s="435">
        <v>61331</v>
      </c>
      <c r="L20825" t="s">
        <v>214</v>
      </c>
    </row>
    <row r="20826" spans="11:12">
      <c r="K20826" s="435">
        <v>61332</v>
      </c>
      <c r="L20826" t="s">
        <v>214</v>
      </c>
    </row>
    <row r="20827" spans="11:12">
      <c r="K20827" s="435">
        <v>61333</v>
      </c>
      <c r="L20827" t="s">
        <v>214</v>
      </c>
    </row>
    <row r="20828" spans="11:12">
      <c r="K20828" s="435">
        <v>61334</v>
      </c>
      <c r="L20828" t="s">
        <v>214</v>
      </c>
    </row>
    <row r="20829" spans="11:12">
      <c r="K20829" s="435">
        <v>61335</v>
      </c>
      <c r="L20829" t="s">
        <v>214</v>
      </c>
    </row>
    <row r="20830" spans="11:12">
      <c r="K20830" s="435">
        <v>61336</v>
      </c>
      <c r="L20830" t="s">
        <v>214</v>
      </c>
    </row>
    <row r="20831" spans="11:12">
      <c r="K20831" s="435">
        <v>61337</v>
      </c>
      <c r="L20831" t="s">
        <v>214</v>
      </c>
    </row>
    <row r="20832" spans="11:12">
      <c r="K20832" s="435">
        <v>61338</v>
      </c>
      <c r="L20832" t="s">
        <v>214</v>
      </c>
    </row>
    <row r="20833" spans="11:12">
      <c r="K20833" s="435">
        <v>61340</v>
      </c>
      <c r="L20833" t="s">
        <v>214</v>
      </c>
    </row>
    <row r="20834" spans="11:12">
      <c r="K20834" s="435">
        <v>61341</v>
      </c>
      <c r="L20834" t="s">
        <v>214</v>
      </c>
    </row>
    <row r="20835" spans="11:12">
      <c r="K20835" s="435">
        <v>61342</v>
      </c>
      <c r="L20835" t="s">
        <v>214</v>
      </c>
    </row>
    <row r="20836" spans="11:12">
      <c r="K20836" s="435">
        <v>61344</v>
      </c>
      <c r="L20836" t="s">
        <v>214</v>
      </c>
    </row>
    <row r="20837" spans="11:12">
      <c r="K20837" s="435">
        <v>61345</v>
      </c>
      <c r="L20837" t="s">
        <v>214</v>
      </c>
    </row>
    <row r="20838" spans="11:12">
      <c r="K20838" s="435">
        <v>61346</v>
      </c>
      <c r="L20838" t="s">
        <v>214</v>
      </c>
    </row>
    <row r="20839" spans="11:12">
      <c r="K20839" s="435">
        <v>61348</v>
      </c>
      <c r="L20839" t="s">
        <v>214</v>
      </c>
    </row>
    <row r="20840" spans="11:12">
      <c r="K20840" s="435">
        <v>61349</v>
      </c>
      <c r="L20840" t="s">
        <v>214</v>
      </c>
    </row>
    <row r="20841" spans="11:12">
      <c r="K20841" s="435">
        <v>61350</v>
      </c>
      <c r="L20841" t="s">
        <v>214</v>
      </c>
    </row>
    <row r="20842" spans="11:12">
      <c r="K20842" s="435">
        <v>61353</v>
      </c>
      <c r="L20842" t="s">
        <v>214</v>
      </c>
    </row>
    <row r="20843" spans="11:12">
      <c r="K20843" s="435">
        <v>61354</v>
      </c>
      <c r="L20843" t="s">
        <v>214</v>
      </c>
    </row>
    <row r="20844" spans="11:12">
      <c r="K20844" s="435">
        <v>61356</v>
      </c>
      <c r="L20844" t="s">
        <v>214</v>
      </c>
    </row>
    <row r="20845" spans="11:12">
      <c r="K20845" s="435">
        <v>61358</v>
      </c>
      <c r="L20845" t="s">
        <v>214</v>
      </c>
    </row>
    <row r="20846" spans="11:12">
      <c r="K20846" s="435">
        <v>61359</v>
      </c>
      <c r="L20846" t="s">
        <v>214</v>
      </c>
    </row>
    <row r="20847" spans="11:12">
      <c r="K20847" s="435">
        <v>61360</v>
      </c>
      <c r="L20847" t="s">
        <v>214</v>
      </c>
    </row>
    <row r="20848" spans="11:12">
      <c r="K20848" s="435">
        <v>61361</v>
      </c>
      <c r="L20848" t="s">
        <v>214</v>
      </c>
    </row>
    <row r="20849" spans="11:12">
      <c r="K20849" s="435">
        <v>61362</v>
      </c>
      <c r="L20849" t="s">
        <v>214</v>
      </c>
    </row>
    <row r="20850" spans="11:12">
      <c r="K20850" s="435">
        <v>61363</v>
      </c>
      <c r="L20850" t="s">
        <v>214</v>
      </c>
    </row>
    <row r="20851" spans="11:12">
      <c r="K20851" s="435">
        <v>61364</v>
      </c>
      <c r="L20851" t="s">
        <v>214</v>
      </c>
    </row>
    <row r="20852" spans="11:12">
      <c r="K20852" s="435">
        <v>61367</v>
      </c>
      <c r="L20852" t="s">
        <v>214</v>
      </c>
    </row>
    <row r="20853" spans="11:12">
      <c r="K20853" s="435">
        <v>61368</v>
      </c>
      <c r="L20853" t="s">
        <v>214</v>
      </c>
    </row>
    <row r="20854" spans="11:12">
      <c r="K20854" s="435">
        <v>61369</v>
      </c>
      <c r="L20854" t="s">
        <v>214</v>
      </c>
    </row>
    <row r="20855" spans="11:12">
      <c r="K20855" s="435">
        <v>61370</v>
      </c>
      <c r="L20855" t="s">
        <v>214</v>
      </c>
    </row>
    <row r="20856" spans="11:12">
      <c r="K20856" s="435">
        <v>61372</v>
      </c>
      <c r="L20856" t="s">
        <v>214</v>
      </c>
    </row>
    <row r="20857" spans="11:12">
      <c r="K20857" s="435">
        <v>61373</v>
      </c>
      <c r="L20857" t="s">
        <v>214</v>
      </c>
    </row>
    <row r="20858" spans="11:12">
      <c r="K20858" s="435">
        <v>61374</v>
      </c>
      <c r="L20858" t="s">
        <v>214</v>
      </c>
    </row>
    <row r="20859" spans="11:12">
      <c r="K20859" s="435">
        <v>61375</v>
      </c>
      <c r="L20859" t="s">
        <v>214</v>
      </c>
    </row>
    <row r="20860" spans="11:12">
      <c r="K20860" s="435">
        <v>61376</v>
      </c>
      <c r="L20860" t="s">
        <v>214</v>
      </c>
    </row>
    <row r="20861" spans="11:12">
      <c r="K20861" s="435">
        <v>61377</v>
      </c>
      <c r="L20861" t="s">
        <v>214</v>
      </c>
    </row>
    <row r="20862" spans="11:12">
      <c r="K20862" s="435">
        <v>61378</v>
      </c>
      <c r="L20862" t="s">
        <v>214</v>
      </c>
    </row>
    <row r="20863" spans="11:12">
      <c r="K20863" s="435">
        <v>61379</v>
      </c>
      <c r="L20863" t="s">
        <v>214</v>
      </c>
    </row>
    <row r="20864" spans="11:12">
      <c r="K20864" s="435">
        <v>61401</v>
      </c>
      <c r="L20864" t="s">
        <v>214</v>
      </c>
    </row>
    <row r="20865" spans="11:12">
      <c r="K20865" s="435">
        <v>61410</v>
      </c>
      <c r="L20865" t="s">
        <v>214</v>
      </c>
    </row>
    <row r="20866" spans="11:12">
      <c r="K20866" s="435">
        <v>61411</v>
      </c>
      <c r="L20866" t="s">
        <v>214</v>
      </c>
    </row>
    <row r="20867" spans="11:12">
      <c r="K20867" s="435">
        <v>61412</v>
      </c>
      <c r="L20867" t="s">
        <v>214</v>
      </c>
    </row>
    <row r="20868" spans="11:12">
      <c r="K20868" s="435">
        <v>61413</v>
      </c>
      <c r="L20868" t="s">
        <v>214</v>
      </c>
    </row>
    <row r="20869" spans="11:12">
      <c r="K20869" s="435">
        <v>61414</v>
      </c>
      <c r="L20869" t="s">
        <v>214</v>
      </c>
    </row>
    <row r="20870" spans="11:12">
      <c r="K20870" s="435">
        <v>61415</v>
      </c>
      <c r="L20870" t="s">
        <v>214</v>
      </c>
    </row>
    <row r="20871" spans="11:12">
      <c r="K20871" s="435">
        <v>61416</v>
      </c>
      <c r="L20871" t="s">
        <v>214</v>
      </c>
    </row>
    <row r="20872" spans="11:12">
      <c r="K20872" s="435">
        <v>61417</v>
      </c>
      <c r="L20872" t="s">
        <v>214</v>
      </c>
    </row>
    <row r="20873" spans="11:12">
      <c r="K20873" s="435">
        <v>61418</v>
      </c>
      <c r="L20873" t="s">
        <v>214</v>
      </c>
    </row>
    <row r="20874" spans="11:12">
      <c r="K20874" s="435">
        <v>61419</v>
      </c>
      <c r="L20874" t="s">
        <v>214</v>
      </c>
    </row>
    <row r="20875" spans="11:12">
      <c r="K20875" s="435">
        <v>61420</v>
      </c>
      <c r="L20875" t="s">
        <v>214</v>
      </c>
    </row>
    <row r="20876" spans="11:12">
      <c r="K20876" s="435">
        <v>61421</v>
      </c>
      <c r="L20876" t="s">
        <v>214</v>
      </c>
    </row>
    <row r="20877" spans="11:12">
      <c r="K20877" s="435">
        <v>61422</v>
      </c>
      <c r="L20877" t="s">
        <v>214</v>
      </c>
    </row>
    <row r="20878" spans="11:12">
      <c r="K20878" s="435">
        <v>61423</v>
      </c>
      <c r="L20878" t="s">
        <v>214</v>
      </c>
    </row>
    <row r="20879" spans="11:12">
      <c r="K20879" s="435">
        <v>61424</v>
      </c>
      <c r="L20879" t="s">
        <v>214</v>
      </c>
    </row>
    <row r="20880" spans="11:12">
      <c r="K20880" s="435">
        <v>61425</v>
      </c>
      <c r="L20880" t="s">
        <v>214</v>
      </c>
    </row>
    <row r="20881" spans="11:12">
      <c r="K20881" s="435">
        <v>61426</v>
      </c>
      <c r="L20881" t="s">
        <v>214</v>
      </c>
    </row>
    <row r="20882" spans="11:12">
      <c r="K20882" s="435">
        <v>61427</v>
      </c>
      <c r="L20882" t="s">
        <v>214</v>
      </c>
    </row>
    <row r="20883" spans="11:12">
      <c r="K20883" s="435">
        <v>61428</v>
      </c>
      <c r="L20883" t="s">
        <v>214</v>
      </c>
    </row>
    <row r="20884" spans="11:12">
      <c r="K20884" s="435">
        <v>61430</v>
      </c>
      <c r="L20884" t="s">
        <v>214</v>
      </c>
    </row>
    <row r="20885" spans="11:12">
      <c r="K20885" s="435">
        <v>61431</v>
      </c>
      <c r="L20885" t="s">
        <v>214</v>
      </c>
    </row>
    <row r="20886" spans="11:12">
      <c r="K20886" s="435">
        <v>61432</v>
      </c>
      <c r="L20886" t="s">
        <v>214</v>
      </c>
    </row>
    <row r="20887" spans="11:12">
      <c r="K20887" s="435">
        <v>61433</v>
      </c>
      <c r="L20887" t="s">
        <v>214</v>
      </c>
    </row>
    <row r="20888" spans="11:12">
      <c r="K20888" s="435">
        <v>61434</v>
      </c>
      <c r="L20888" t="s">
        <v>214</v>
      </c>
    </row>
    <row r="20889" spans="11:12">
      <c r="K20889" s="435">
        <v>61435</v>
      </c>
      <c r="L20889" t="s">
        <v>214</v>
      </c>
    </row>
    <row r="20890" spans="11:12">
      <c r="K20890" s="435">
        <v>61436</v>
      </c>
      <c r="L20890" t="s">
        <v>214</v>
      </c>
    </row>
    <row r="20891" spans="11:12">
      <c r="K20891" s="435">
        <v>61437</v>
      </c>
      <c r="L20891" t="s">
        <v>214</v>
      </c>
    </row>
    <row r="20892" spans="11:12">
      <c r="K20892" s="435">
        <v>61438</v>
      </c>
      <c r="L20892" t="s">
        <v>214</v>
      </c>
    </row>
    <row r="20893" spans="11:12">
      <c r="K20893" s="435">
        <v>61439</v>
      </c>
      <c r="L20893" t="s">
        <v>214</v>
      </c>
    </row>
    <row r="20894" spans="11:12">
      <c r="K20894" s="435">
        <v>61440</v>
      </c>
      <c r="L20894" t="s">
        <v>214</v>
      </c>
    </row>
    <row r="20895" spans="11:12">
      <c r="K20895" s="435">
        <v>61441</v>
      </c>
      <c r="L20895" t="s">
        <v>214</v>
      </c>
    </row>
    <row r="20896" spans="11:12">
      <c r="K20896" s="435">
        <v>61442</v>
      </c>
      <c r="L20896" t="s">
        <v>214</v>
      </c>
    </row>
    <row r="20897" spans="11:12">
      <c r="K20897" s="435">
        <v>61443</v>
      </c>
      <c r="L20897" t="s">
        <v>214</v>
      </c>
    </row>
    <row r="20898" spans="11:12">
      <c r="K20898" s="435">
        <v>61447</v>
      </c>
      <c r="L20898" t="s">
        <v>214</v>
      </c>
    </row>
    <row r="20899" spans="11:12">
      <c r="K20899" s="435">
        <v>61448</v>
      </c>
      <c r="L20899" t="s">
        <v>214</v>
      </c>
    </row>
    <row r="20900" spans="11:12">
      <c r="K20900" s="435">
        <v>61449</v>
      </c>
      <c r="L20900" t="s">
        <v>214</v>
      </c>
    </row>
    <row r="20901" spans="11:12">
      <c r="K20901" s="435">
        <v>61450</v>
      </c>
      <c r="L20901" t="s">
        <v>214</v>
      </c>
    </row>
    <row r="20902" spans="11:12">
      <c r="K20902" s="435">
        <v>61451</v>
      </c>
      <c r="L20902" t="s">
        <v>214</v>
      </c>
    </row>
    <row r="20903" spans="11:12">
      <c r="K20903" s="435">
        <v>61452</v>
      </c>
      <c r="L20903" t="s">
        <v>214</v>
      </c>
    </row>
    <row r="20904" spans="11:12">
      <c r="K20904" s="435">
        <v>61453</v>
      </c>
      <c r="L20904" t="s">
        <v>214</v>
      </c>
    </row>
    <row r="20905" spans="11:12">
      <c r="K20905" s="435">
        <v>61454</v>
      </c>
      <c r="L20905" t="s">
        <v>214</v>
      </c>
    </row>
    <row r="20906" spans="11:12">
      <c r="K20906" s="435">
        <v>61455</v>
      </c>
      <c r="L20906" t="s">
        <v>214</v>
      </c>
    </row>
    <row r="20907" spans="11:12">
      <c r="K20907" s="435">
        <v>61458</v>
      </c>
      <c r="L20907" t="s">
        <v>214</v>
      </c>
    </row>
    <row r="20908" spans="11:12">
      <c r="K20908" s="435">
        <v>61459</v>
      </c>
      <c r="L20908" t="s">
        <v>214</v>
      </c>
    </row>
    <row r="20909" spans="11:12">
      <c r="K20909" s="435">
        <v>61460</v>
      </c>
      <c r="L20909" t="s">
        <v>214</v>
      </c>
    </row>
    <row r="20910" spans="11:12">
      <c r="K20910" s="435">
        <v>61462</v>
      </c>
      <c r="L20910" t="s">
        <v>214</v>
      </c>
    </row>
    <row r="20911" spans="11:12">
      <c r="K20911" s="435">
        <v>61465</v>
      </c>
      <c r="L20911" t="s">
        <v>214</v>
      </c>
    </row>
    <row r="20912" spans="11:12">
      <c r="K20912" s="435">
        <v>61466</v>
      </c>
      <c r="L20912" t="s">
        <v>214</v>
      </c>
    </row>
    <row r="20913" spans="11:12">
      <c r="K20913" s="435">
        <v>61467</v>
      </c>
      <c r="L20913" t="s">
        <v>214</v>
      </c>
    </row>
    <row r="20914" spans="11:12">
      <c r="K20914" s="435">
        <v>61468</v>
      </c>
      <c r="L20914" t="s">
        <v>214</v>
      </c>
    </row>
    <row r="20915" spans="11:12">
      <c r="K20915" s="435">
        <v>61469</v>
      </c>
      <c r="L20915" t="s">
        <v>214</v>
      </c>
    </row>
    <row r="20916" spans="11:12">
      <c r="K20916" s="435">
        <v>61470</v>
      </c>
      <c r="L20916" t="s">
        <v>214</v>
      </c>
    </row>
    <row r="20917" spans="11:12">
      <c r="K20917" s="435">
        <v>61471</v>
      </c>
      <c r="L20917" t="s">
        <v>214</v>
      </c>
    </row>
    <row r="20918" spans="11:12">
      <c r="K20918" s="435">
        <v>61472</v>
      </c>
      <c r="L20918" t="s">
        <v>214</v>
      </c>
    </row>
    <row r="20919" spans="11:12">
      <c r="K20919" s="435">
        <v>61473</v>
      </c>
      <c r="L20919" t="s">
        <v>214</v>
      </c>
    </row>
    <row r="20920" spans="11:12">
      <c r="K20920" s="435">
        <v>61474</v>
      </c>
      <c r="L20920" t="s">
        <v>214</v>
      </c>
    </row>
    <row r="20921" spans="11:12">
      <c r="K20921" s="435">
        <v>61475</v>
      </c>
      <c r="L20921" t="s">
        <v>214</v>
      </c>
    </row>
    <row r="20922" spans="11:12">
      <c r="K20922" s="435">
        <v>61476</v>
      </c>
      <c r="L20922" t="s">
        <v>214</v>
      </c>
    </row>
    <row r="20923" spans="11:12">
      <c r="K20923" s="435">
        <v>61477</v>
      </c>
      <c r="L20923" t="s">
        <v>214</v>
      </c>
    </row>
    <row r="20924" spans="11:12">
      <c r="K20924" s="435">
        <v>61478</v>
      </c>
      <c r="L20924" t="s">
        <v>214</v>
      </c>
    </row>
    <row r="20925" spans="11:12">
      <c r="K20925" s="435">
        <v>61479</v>
      </c>
      <c r="L20925" t="s">
        <v>214</v>
      </c>
    </row>
    <row r="20926" spans="11:12">
      <c r="K20926" s="435">
        <v>61480</v>
      </c>
      <c r="L20926" t="s">
        <v>214</v>
      </c>
    </row>
    <row r="20927" spans="11:12">
      <c r="K20927" s="435">
        <v>61482</v>
      </c>
      <c r="L20927" t="s">
        <v>214</v>
      </c>
    </row>
    <row r="20928" spans="11:12">
      <c r="K20928" s="435">
        <v>61483</v>
      </c>
      <c r="L20928" t="s">
        <v>214</v>
      </c>
    </row>
    <row r="20929" spans="11:12">
      <c r="K20929" s="435">
        <v>61484</v>
      </c>
      <c r="L20929" t="s">
        <v>214</v>
      </c>
    </row>
    <row r="20930" spans="11:12">
      <c r="K20930" s="435">
        <v>61485</v>
      </c>
      <c r="L20930" t="s">
        <v>214</v>
      </c>
    </row>
    <row r="20931" spans="11:12">
      <c r="K20931" s="435">
        <v>61486</v>
      </c>
      <c r="L20931" t="s">
        <v>214</v>
      </c>
    </row>
    <row r="20932" spans="11:12">
      <c r="K20932" s="435">
        <v>61488</v>
      </c>
      <c r="L20932" t="s">
        <v>214</v>
      </c>
    </row>
    <row r="20933" spans="11:12">
      <c r="K20933" s="435">
        <v>61489</v>
      </c>
      <c r="L20933" t="s">
        <v>214</v>
      </c>
    </row>
    <row r="20934" spans="11:12">
      <c r="K20934" s="435">
        <v>61490</v>
      </c>
      <c r="L20934" t="s">
        <v>214</v>
      </c>
    </row>
    <row r="20935" spans="11:12">
      <c r="K20935" s="435">
        <v>61491</v>
      </c>
      <c r="L20935" t="s">
        <v>214</v>
      </c>
    </row>
    <row r="20936" spans="11:12">
      <c r="K20936" s="435">
        <v>61501</v>
      </c>
      <c r="L20936" t="s">
        <v>214</v>
      </c>
    </row>
    <row r="20937" spans="11:12">
      <c r="K20937" s="435">
        <v>61516</v>
      </c>
      <c r="L20937" t="s">
        <v>214</v>
      </c>
    </row>
    <row r="20938" spans="11:12">
      <c r="K20938" s="435">
        <v>61517</v>
      </c>
      <c r="L20938" t="s">
        <v>214</v>
      </c>
    </row>
    <row r="20939" spans="11:12">
      <c r="K20939" s="435">
        <v>61519</v>
      </c>
      <c r="L20939" t="s">
        <v>214</v>
      </c>
    </row>
    <row r="20940" spans="11:12">
      <c r="K20940" s="435">
        <v>61520</v>
      </c>
      <c r="L20940" t="s">
        <v>214</v>
      </c>
    </row>
    <row r="20941" spans="11:12">
      <c r="K20941" s="435">
        <v>61523</v>
      </c>
      <c r="L20941" t="s">
        <v>214</v>
      </c>
    </row>
    <row r="20942" spans="11:12">
      <c r="K20942" s="435">
        <v>61524</v>
      </c>
      <c r="L20942" t="s">
        <v>214</v>
      </c>
    </row>
    <row r="20943" spans="11:12">
      <c r="K20943" s="435">
        <v>61525</v>
      </c>
      <c r="L20943" t="s">
        <v>214</v>
      </c>
    </row>
    <row r="20944" spans="11:12">
      <c r="K20944" s="435">
        <v>61526</v>
      </c>
      <c r="L20944" t="s">
        <v>214</v>
      </c>
    </row>
    <row r="20945" spans="11:12">
      <c r="K20945" s="435">
        <v>61528</v>
      </c>
      <c r="L20945" t="s">
        <v>214</v>
      </c>
    </row>
    <row r="20946" spans="11:12">
      <c r="K20946" s="435">
        <v>61529</v>
      </c>
      <c r="L20946" t="s">
        <v>214</v>
      </c>
    </row>
    <row r="20947" spans="11:12">
      <c r="K20947" s="435">
        <v>61530</v>
      </c>
      <c r="L20947" t="s">
        <v>214</v>
      </c>
    </row>
    <row r="20948" spans="11:12">
      <c r="K20948" s="435">
        <v>61531</v>
      </c>
      <c r="L20948" t="s">
        <v>214</v>
      </c>
    </row>
    <row r="20949" spans="11:12">
      <c r="K20949" s="435">
        <v>61532</v>
      </c>
      <c r="L20949" t="s">
        <v>214</v>
      </c>
    </row>
    <row r="20950" spans="11:12">
      <c r="K20950" s="435">
        <v>61533</v>
      </c>
      <c r="L20950" t="s">
        <v>214</v>
      </c>
    </row>
    <row r="20951" spans="11:12">
      <c r="K20951" s="435">
        <v>61534</v>
      </c>
      <c r="L20951" t="s">
        <v>214</v>
      </c>
    </row>
    <row r="20952" spans="11:12">
      <c r="K20952" s="435">
        <v>61535</v>
      </c>
      <c r="L20952" t="s">
        <v>214</v>
      </c>
    </row>
    <row r="20953" spans="11:12">
      <c r="K20953" s="435">
        <v>61536</v>
      </c>
      <c r="L20953" t="s">
        <v>214</v>
      </c>
    </row>
    <row r="20954" spans="11:12">
      <c r="K20954" s="435">
        <v>61537</v>
      </c>
      <c r="L20954" t="s">
        <v>214</v>
      </c>
    </row>
    <row r="20955" spans="11:12">
      <c r="K20955" s="435">
        <v>61539</v>
      </c>
      <c r="L20955" t="s">
        <v>214</v>
      </c>
    </row>
    <row r="20956" spans="11:12">
      <c r="K20956" s="435">
        <v>61540</v>
      </c>
      <c r="L20956" t="s">
        <v>214</v>
      </c>
    </row>
    <row r="20957" spans="11:12">
      <c r="K20957" s="435">
        <v>61541</v>
      </c>
      <c r="L20957" t="s">
        <v>214</v>
      </c>
    </row>
    <row r="20958" spans="11:12">
      <c r="K20958" s="435">
        <v>61542</v>
      </c>
      <c r="L20958" t="s">
        <v>214</v>
      </c>
    </row>
    <row r="20959" spans="11:12">
      <c r="K20959" s="435">
        <v>61543</v>
      </c>
      <c r="L20959" t="s">
        <v>214</v>
      </c>
    </row>
    <row r="20960" spans="11:12">
      <c r="K20960" s="435">
        <v>61544</v>
      </c>
      <c r="L20960" t="s">
        <v>214</v>
      </c>
    </row>
    <row r="20961" spans="11:12">
      <c r="K20961" s="435">
        <v>61545</v>
      </c>
      <c r="L20961" t="s">
        <v>214</v>
      </c>
    </row>
    <row r="20962" spans="11:12">
      <c r="K20962" s="435">
        <v>61546</v>
      </c>
      <c r="L20962" t="s">
        <v>214</v>
      </c>
    </row>
    <row r="20963" spans="11:12">
      <c r="K20963" s="435">
        <v>61547</v>
      </c>
      <c r="L20963" t="s">
        <v>214</v>
      </c>
    </row>
    <row r="20964" spans="11:12">
      <c r="K20964" s="435">
        <v>61548</v>
      </c>
      <c r="L20964" t="s">
        <v>214</v>
      </c>
    </row>
    <row r="20965" spans="11:12">
      <c r="K20965" s="435">
        <v>61550</v>
      </c>
      <c r="L20965" t="s">
        <v>214</v>
      </c>
    </row>
    <row r="20966" spans="11:12">
      <c r="K20966" s="435">
        <v>61552</v>
      </c>
      <c r="L20966" t="s">
        <v>214</v>
      </c>
    </row>
    <row r="20967" spans="11:12">
      <c r="K20967" s="435">
        <v>61553</v>
      </c>
      <c r="L20967" t="s">
        <v>214</v>
      </c>
    </row>
    <row r="20968" spans="11:12">
      <c r="K20968" s="435">
        <v>61554</v>
      </c>
      <c r="L20968" t="s">
        <v>214</v>
      </c>
    </row>
    <row r="20969" spans="11:12">
      <c r="K20969" s="435">
        <v>61559</v>
      </c>
      <c r="L20969" t="s">
        <v>214</v>
      </c>
    </row>
    <row r="20970" spans="11:12">
      <c r="K20970" s="435">
        <v>61560</v>
      </c>
      <c r="L20970" t="s">
        <v>214</v>
      </c>
    </row>
    <row r="20971" spans="11:12">
      <c r="K20971" s="435">
        <v>61561</v>
      </c>
      <c r="L20971" t="s">
        <v>214</v>
      </c>
    </row>
    <row r="20972" spans="11:12">
      <c r="K20972" s="435">
        <v>61562</v>
      </c>
      <c r="L20972" t="s">
        <v>214</v>
      </c>
    </row>
    <row r="20973" spans="11:12">
      <c r="K20973" s="435">
        <v>61563</v>
      </c>
      <c r="L20973" t="s">
        <v>214</v>
      </c>
    </row>
    <row r="20974" spans="11:12">
      <c r="K20974" s="435">
        <v>61564</v>
      </c>
      <c r="L20974" t="s">
        <v>214</v>
      </c>
    </row>
    <row r="20975" spans="11:12">
      <c r="K20975" s="435">
        <v>61565</v>
      </c>
      <c r="L20975" t="s">
        <v>214</v>
      </c>
    </row>
    <row r="20976" spans="11:12">
      <c r="K20976" s="435">
        <v>61567</v>
      </c>
      <c r="L20976" t="s">
        <v>214</v>
      </c>
    </row>
    <row r="20977" spans="11:12">
      <c r="K20977" s="435">
        <v>61568</v>
      </c>
      <c r="L20977" t="s">
        <v>214</v>
      </c>
    </row>
    <row r="20978" spans="11:12">
      <c r="K20978" s="435">
        <v>61569</v>
      </c>
      <c r="L20978" t="s">
        <v>214</v>
      </c>
    </row>
    <row r="20979" spans="11:12">
      <c r="K20979" s="435">
        <v>61570</v>
      </c>
      <c r="L20979" t="s">
        <v>214</v>
      </c>
    </row>
    <row r="20980" spans="11:12">
      <c r="K20980" s="435">
        <v>61571</v>
      </c>
      <c r="L20980" t="s">
        <v>214</v>
      </c>
    </row>
    <row r="20981" spans="11:12">
      <c r="K20981" s="435">
        <v>61572</v>
      </c>
      <c r="L20981" t="s">
        <v>214</v>
      </c>
    </row>
    <row r="20982" spans="11:12">
      <c r="K20982" s="435">
        <v>61602</v>
      </c>
      <c r="L20982" t="s">
        <v>214</v>
      </c>
    </row>
    <row r="20983" spans="11:12">
      <c r="K20983" s="435">
        <v>61603</v>
      </c>
      <c r="L20983" t="s">
        <v>214</v>
      </c>
    </row>
    <row r="20984" spans="11:12">
      <c r="K20984" s="435">
        <v>61604</v>
      </c>
      <c r="L20984" t="s">
        <v>214</v>
      </c>
    </row>
    <row r="20985" spans="11:12">
      <c r="K20985" s="435">
        <v>61605</v>
      </c>
      <c r="L20985" t="s">
        <v>214</v>
      </c>
    </row>
    <row r="20986" spans="11:12">
      <c r="K20986" s="435">
        <v>61606</v>
      </c>
      <c r="L20986" t="s">
        <v>214</v>
      </c>
    </row>
    <row r="20987" spans="11:12">
      <c r="K20987" s="435">
        <v>61607</v>
      </c>
      <c r="L20987" t="s">
        <v>214</v>
      </c>
    </row>
    <row r="20988" spans="11:12">
      <c r="K20988" s="435">
        <v>61610</v>
      </c>
      <c r="L20988" t="s">
        <v>214</v>
      </c>
    </row>
    <row r="20989" spans="11:12">
      <c r="K20989" s="435">
        <v>61611</v>
      </c>
      <c r="L20989" t="s">
        <v>214</v>
      </c>
    </row>
    <row r="20990" spans="11:12">
      <c r="K20990" s="435">
        <v>61614</v>
      </c>
      <c r="L20990" t="s">
        <v>214</v>
      </c>
    </row>
    <row r="20991" spans="11:12">
      <c r="K20991" s="435">
        <v>61615</v>
      </c>
      <c r="L20991" t="s">
        <v>214</v>
      </c>
    </row>
    <row r="20992" spans="11:12">
      <c r="K20992" s="435">
        <v>61616</v>
      </c>
      <c r="L20992" t="s">
        <v>214</v>
      </c>
    </row>
    <row r="20993" spans="11:12">
      <c r="K20993" s="435">
        <v>61625</v>
      </c>
      <c r="L20993" t="s">
        <v>214</v>
      </c>
    </row>
    <row r="20994" spans="11:12">
      <c r="K20994" s="435">
        <v>61701</v>
      </c>
      <c r="L20994" t="s">
        <v>214</v>
      </c>
    </row>
    <row r="20995" spans="11:12">
      <c r="K20995" s="435">
        <v>61704</v>
      </c>
      <c r="L20995" t="s">
        <v>214</v>
      </c>
    </row>
    <row r="20996" spans="11:12">
      <c r="K20996" s="435">
        <v>61705</v>
      </c>
      <c r="L20996" t="s">
        <v>214</v>
      </c>
    </row>
    <row r="20997" spans="11:12">
      <c r="K20997" s="435">
        <v>61720</v>
      </c>
      <c r="L20997" t="s">
        <v>214</v>
      </c>
    </row>
    <row r="20998" spans="11:12">
      <c r="K20998" s="435">
        <v>61721</v>
      </c>
      <c r="L20998" t="s">
        <v>214</v>
      </c>
    </row>
    <row r="20999" spans="11:12">
      <c r="K20999" s="435">
        <v>61722</v>
      </c>
      <c r="L20999" t="s">
        <v>214</v>
      </c>
    </row>
    <row r="21000" spans="11:12">
      <c r="K21000" s="435">
        <v>61723</v>
      </c>
      <c r="L21000" t="s">
        <v>214</v>
      </c>
    </row>
    <row r="21001" spans="11:12">
      <c r="K21001" s="435">
        <v>61724</v>
      </c>
      <c r="L21001" t="s">
        <v>214</v>
      </c>
    </row>
    <row r="21002" spans="11:12">
      <c r="K21002" s="435">
        <v>61725</v>
      </c>
      <c r="L21002" t="s">
        <v>214</v>
      </c>
    </row>
    <row r="21003" spans="11:12">
      <c r="K21003" s="435">
        <v>61726</v>
      </c>
      <c r="L21003" t="s">
        <v>214</v>
      </c>
    </row>
    <row r="21004" spans="11:12">
      <c r="K21004" s="435">
        <v>61727</v>
      </c>
      <c r="L21004" t="s">
        <v>214</v>
      </c>
    </row>
    <row r="21005" spans="11:12">
      <c r="K21005" s="435">
        <v>61728</v>
      </c>
      <c r="L21005" t="s">
        <v>214</v>
      </c>
    </row>
    <row r="21006" spans="11:12">
      <c r="K21006" s="435">
        <v>61729</v>
      </c>
      <c r="L21006" t="s">
        <v>214</v>
      </c>
    </row>
    <row r="21007" spans="11:12">
      <c r="K21007" s="435">
        <v>61730</v>
      </c>
      <c r="L21007" t="s">
        <v>214</v>
      </c>
    </row>
    <row r="21008" spans="11:12">
      <c r="K21008" s="435">
        <v>61731</v>
      </c>
      <c r="L21008" t="s">
        <v>214</v>
      </c>
    </row>
    <row r="21009" spans="11:12">
      <c r="K21009" s="435">
        <v>61732</v>
      </c>
      <c r="L21009" t="s">
        <v>214</v>
      </c>
    </row>
    <row r="21010" spans="11:12">
      <c r="K21010" s="435">
        <v>61733</v>
      </c>
      <c r="L21010" t="s">
        <v>214</v>
      </c>
    </row>
    <row r="21011" spans="11:12">
      <c r="K21011" s="435">
        <v>61734</v>
      </c>
      <c r="L21011" t="s">
        <v>214</v>
      </c>
    </row>
    <row r="21012" spans="11:12">
      <c r="K21012" s="435">
        <v>61735</v>
      </c>
      <c r="L21012" t="s">
        <v>214</v>
      </c>
    </row>
    <row r="21013" spans="11:12">
      <c r="K21013" s="435">
        <v>61736</v>
      </c>
      <c r="L21013" t="s">
        <v>214</v>
      </c>
    </row>
    <row r="21014" spans="11:12">
      <c r="K21014" s="435">
        <v>61737</v>
      </c>
      <c r="L21014" t="s">
        <v>214</v>
      </c>
    </row>
    <row r="21015" spans="11:12">
      <c r="K21015" s="435">
        <v>61738</v>
      </c>
      <c r="L21015" t="s">
        <v>214</v>
      </c>
    </row>
    <row r="21016" spans="11:12">
      <c r="K21016" s="435">
        <v>61739</v>
      </c>
      <c r="L21016" t="s">
        <v>214</v>
      </c>
    </row>
    <row r="21017" spans="11:12">
      <c r="K21017" s="435">
        <v>61740</v>
      </c>
      <c r="L21017" t="s">
        <v>214</v>
      </c>
    </row>
    <row r="21018" spans="11:12">
      <c r="K21018" s="435">
        <v>61741</v>
      </c>
      <c r="L21018" t="s">
        <v>214</v>
      </c>
    </row>
    <row r="21019" spans="11:12">
      <c r="K21019" s="435">
        <v>61742</v>
      </c>
      <c r="L21019" t="s">
        <v>214</v>
      </c>
    </row>
    <row r="21020" spans="11:12">
      <c r="K21020" s="435">
        <v>61743</v>
      </c>
      <c r="L21020" t="s">
        <v>214</v>
      </c>
    </row>
    <row r="21021" spans="11:12">
      <c r="K21021" s="435">
        <v>61744</v>
      </c>
      <c r="L21021" t="s">
        <v>214</v>
      </c>
    </row>
    <row r="21022" spans="11:12">
      <c r="K21022" s="435">
        <v>61745</v>
      </c>
      <c r="L21022" t="s">
        <v>214</v>
      </c>
    </row>
    <row r="21023" spans="11:12">
      <c r="K21023" s="435">
        <v>61747</v>
      </c>
      <c r="L21023" t="s">
        <v>214</v>
      </c>
    </row>
    <row r="21024" spans="11:12">
      <c r="K21024" s="435">
        <v>61748</v>
      </c>
      <c r="L21024" t="s">
        <v>214</v>
      </c>
    </row>
    <row r="21025" spans="11:12">
      <c r="K21025" s="435">
        <v>61749</v>
      </c>
      <c r="L21025" t="s">
        <v>214</v>
      </c>
    </row>
    <row r="21026" spans="11:12">
      <c r="K21026" s="435">
        <v>61750</v>
      </c>
      <c r="L21026" t="s">
        <v>214</v>
      </c>
    </row>
    <row r="21027" spans="11:12">
      <c r="K21027" s="435">
        <v>61751</v>
      </c>
      <c r="L21027" t="s">
        <v>214</v>
      </c>
    </row>
    <row r="21028" spans="11:12">
      <c r="K21028" s="435">
        <v>61752</v>
      </c>
      <c r="L21028" t="s">
        <v>214</v>
      </c>
    </row>
    <row r="21029" spans="11:12">
      <c r="K21029" s="435">
        <v>61753</v>
      </c>
      <c r="L21029" t="s">
        <v>214</v>
      </c>
    </row>
    <row r="21030" spans="11:12">
      <c r="K21030" s="435">
        <v>61754</v>
      </c>
      <c r="L21030" t="s">
        <v>214</v>
      </c>
    </row>
    <row r="21031" spans="11:12">
      <c r="K21031" s="435">
        <v>61755</v>
      </c>
      <c r="L21031" t="s">
        <v>214</v>
      </c>
    </row>
    <row r="21032" spans="11:12">
      <c r="K21032" s="435">
        <v>61756</v>
      </c>
      <c r="L21032" t="s">
        <v>214</v>
      </c>
    </row>
    <row r="21033" spans="11:12">
      <c r="K21033" s="435">
        <v>61759</v>
      </c>
      <c r="L21033" t="s">
        <v>214</v>
      </c>
    </row>
    <row r="21034" spans="11:12">
      <c r="K21034" s="435">
        <v>61760</v>
      </c>
      <c r="L21034" t="s">
        <v>214</v>
      </c>
    </row>
    <row r="21035" spans="11:12">
      <c r="K21035" s="435">
        <v>61761</v>
      </c>
      <c r="L21035" t="s">
        <v>214</v>
      </c>
    </row>
    <row r="21036" spans="11:12">
      <c r="K21036" s="435">
        <v>61764</v>
      </c>
      <c r="L21036" t="s">
        <v>214</v>
      </c>
    </row>
    <row r="21037" spans="11:12">
      <c r="K21037" s="435">
        <v>61769</v>
      </c>
      <c r="L21037" t="s">
        <v>214</v>
      </c>
    </row>
    <row r="21038" spans="11:12">
      <c r="K21038" s="435">
        <v>61770</v>
      </c>
      <c r="L21038" t="s">
        <v>214</v>
      </c>
    </row>
    <row r="21039" spans="11:12">
      <c r="K21039" s="435">
        <v>61771</v>
      </c>
      <c r="L21039" t="s">
        <v>214</v>
      </c>
    </row>
    <row r="21040" spans="11:12">
      <c r="K21040" s="435">
        <v>61772</v>
      </c>
      <c r="L21040" t="s">
        <v>214</v>
      </c>
    </row>
    <row r="21041" spans="11:12">
      <c r="K21041" s="435">
        <v>61773</v>
      </c>
      <c r="L21041" t="s">
        <v>214</v>
      </c>
    </row>
    <row r="21042" spans="11:12">
      <c r="K21042" s="435">
        <v>61774</v>
      </c>
      <c r="L21042" t="s">
        <v>214</v>
      </c>
    </row>
    <row r="21043" spans="11:12">
      <c r="K21043" s="435">
        <v>61775</v>
      </c>
      <c r="L21043" t="s">
        <v>214</v>
      </c>
    </row>
    <row r="21044" spans="11:12">
      <c r="K21044" s="435">
        <v>61776</v>
      </c>
      <c r="L21044" t="s">
        <v>214</v>
      </c>
    </row>
    <row r="21045" spans="11:12">
      <c r="K21045" s="435">
        <v>61777</v>
      </c>
      <c r="L21045" t="s">
        <v>214</v>
      </c>
    </row>
    <row r="21046" spans="11:12">
      <c r="K21046" s="435">
        <v>61778</v>
      </c>
      <c r="L21046" t="s">
        <v>214</v>
      </c>
    </row>
    <row r="21047" spans="11:12">
      <c r="K21047" s="435">
        <v>61801</v>
      </c>
      <c r="L21047" t="s">
        <v>214</v>
      </c>
    </row>
    <row r="21048" spans="11:12">
      <c r="K21048" s="435">
        <v>61802</v>
      </c>
      <c r="L21048" t="s">
        <v>214</v>
      </c>
    </row>
    <row r="21049" spans="11:12">
      <c r="K21049" s="435">
        <v>61810</v>
      </c>
      <c r="L21049" t="s">
        <v>214</v>
      </c>
    </row>
    <row r="21050" spans="11:12">
      <c r="K21050" s="435">
        <v>61811</v>
      </c>
      <c r="L21050" t="s">
        <v>214</v>
      </c>
    </row>
    <row r="21051" spans="11:12">
      <c r="K21051" s="435">
        <v>61812</v>
      </c>
      <c r="L21051" t="s">
        <v>214</v>
      </c>
    </row>
    <row r="21052" spans="11:12">
      <c r="K21052" s="435">
        <v>61813</v>
      </c>
      <c r="L21052" t="s">
        <v>214</v>
      </c>
    </row>
    <row r="21053" spans="11:12">
      <c r="K21053" s="435">
        <v>61814</v>
      </c>
      <c r="L21053" t="s">
        <v>214</v>
      </c>
    </row>
    <row r="21054" spans="11:12">
      <c r="K21054" s="435">
        <v>61815</v>
      </c>
      <c r="L21054" t="s">
        <v>214</v>
      </c>
    </row>
    <row r="21055" spans="11:12">
      <c r="K21055" s="435">
        <v>61816</v>
      </c>
      <c r="L21055" t="s">
        <v>214</v>
      </c>
    </row>
    <row r="21056" spans="11:12">
      <c r="K21056" s="435">
        <v>61817</v>
      </c>
      <c r="L21056" t="s">
        <v>214</v>
      </c>
    </row>
    <row r="21057" spans="11:12">
      <c r="K21057" s="435">
        <v>61818</v>
      </c>
      <c r="L21057" t="s">
        <v>214</v>
      </c>
    </row>
    <row r="21058" spans="11:12">
      <c r="K21058" s="435">
        <v>61820</v>
      </c>
      <c r="L21058" t="s">
        <v>214</v>
      </c>
    </row>
    <row r="21059" spans="11:12">
      <c r="K21059" s="435">
        <v>61821</v>
      </c>
      <c r="L21059" t="s">
        <v>214</v>
      </c>
    </row>
    <row r="21060" spans="11:12">
      <c r="K21060" s="435">
        <v>61822</v>
      </c>
      <c r="L21060" t="s">
        <v>214</v>
      </c>
    </row>
    <row r="21061" spans="11:12">
      <c r="K21061" s="435">
        <v>61830</v>
      </c>
      <c r="L21061" t="s">
        <v>214</v>
      </c>
    </row>
    <row r="21062" spans="11:12">
      <c r="K21062" s="435">
        <v>61831</v>
      </c>
      <c r="L21062" t="s">
        <v>214</v>
      </c>
    </row>
    <row r="21063" spans="11:12">
      <c r="K21063" s="435">
        <v>61832</v>
      </c>
      <c r="L21063" t="s">
        <v>214</v>
      </c>
    </row>
    <row r="21064" spans="11:12">
      <c r="K21064" s="435">
        <v>61833</v>
      </c>
      <c r="L21064" t="s">
        <v>214</v>
      </c>
    </row>
    <row r="21065" spans="11:12">
      <c r="K21065" s="435">
        <v>61834</v>
      </c>
      <c r="L21065" t="s">
        <v>214</v>
      </c>
    </row>
    <row r="21066" spans="11:12">
      <c r="K21066" s="435">
        <v>61839</v>
      </c>
      <c r="L21066" t="s">
        <v>214</v>
      </c>
    </row>
    <row r="21067" spans="11:12">
      <c r="K21067" s="435">
        <v>61840</v>
      </c>
      <c r="L21067" t="s">
        <v>214</v>
      </c>
    </row>
    <row r="21068" spans="11:12">
      <c r="K21068" s="435">
        <v>61841</v>
      </c>
      <c r="L21068" t="s">
        <v>214</v>
      </c>
    </row>
    <row r="21069" spans="11:12">
      <c r="K21069" s="435">
        <v>61842</v>
      </c>
      <c r="L21069" t="s">
        <v>214</v>
      </c>
    </row>
    <row r="21070" spans="11:12">
      <c r="K21070" s="435">
        <v>61843</v>
      </c>
      <c r="L21070" t="s">
        <v>214</v>
      </c>
    </row>
    <row r="21071" spans="11:12">
      <c r="K21071" s="435">
        <v>61844</v>
      </c>
      <c r="L21071" t="s">
        <v>214</v>
      </c>
    </row>
    <row r="21072" spans="11:12">
      <c r="K21072" s="435">
        <v>61845</v>
      </c>
      <c r="L21072" t="s">
        <v>214</v>
      </c>
    </row>
    <row r="21073" spans="11:12">
      <c r="K21073" s="435">
        <v>61846</v>
      </c>
      <c r="L21073" t="s">
        <v>214</v>
      </c>
    </row>
    <row r="21074" spans="11:12">
      <c r="K21074" s="435">
        <v>61847</v>
      </c>
      <c r="L21074" t="s">
        <v>214</v>
      </c>
    </row>
    <row r="21075" spans="11:12">
      <c r="K21075" s="435">
        <v>61848</v>
      </c>
      <c r="L21075" t="s">
        <v>214</v>
      </c>
    </row>
    <row r="21076" spans="11:12">
      <c r="K21076" s="435">
        <v>61849</v>
      </c>
      <c r="L21076" t="s">
        <v>214</v>
      </c>
    </row>
    <row r="21077" spans="11:12">
      <c r="K21077" s="435">
        <v>61850</v>
      </c>
      <c r="L21077" t="s">
        <v>214</v>
      </c>
    </row>
    <row r="21078" spans="11:12">
      <c r="K21078" s="435">
        <v>61851</v>
      </c>
      <c r="L21078" t="s">
        <v>214</v>
      </c>
    </row>
    <row r="21079" spans="11:12">
      <c r="K21079" s="435">
        <v>61852</v>
      </c>
      <c r="L21079" t="s">
        <v>214</v>
      </c>
    </row>
    <row r="21080" spans="11:12">
      <c r="K21080" s="435">
        <v>61853</v>
      </c>
      <c r="L21080" t="s">
        <v>214</v>
      </c>
    </row>
    <row r="21081" spans="11:12">
      <c r="K21081" s="435">
        <v>61854</v>
      </c>
      <c r="L21081" t="s">
        <v>214</v>
      </c>
    </row>
    <row r="21082" spans="11:12">
      <c r="K21082" s="435">
        <v>61855</v>
      </c>
      <c r="L21082" t="s">
        <v>214</v>
      </c>
    </row>
    <row r="21083" spans="11:12">
      <c r="K21083" s="435">
        <v>61856</v>
      </c>
      <c r="L21083" t="s">
        <v>214</v>
      </c>
    </row>
    <row r="21084" spans="11:12">
      <c r="K21084" s="435">
        <v>61857</v>
      </c>
      <c r="L21084" t="s">
        <v>214</v>
      </c>
    </row>
    <row r="21085" spans="11:12">
      <c r="K21085" s="435">
        <v>61858</v>
      </c>
      <c r="L21085" t="s">
        <v>214</v>
      </c>
    </row>
    <row r="21086" spans="11:12">
      <c r="K21086" s="435">
        <v>61859</v>
      </c>
      <c r="L21086" t="s">
        <v>214</v>
      </c>
    </row>
    <row r="21087" spans="11:12">
      <c r="K21087" s="435">
        <v>61862</v>
      </c>
      <c r="L21087" t="s">
        <v>214</v>
      </c>
    </row>
    <row r="21088" spans="11:12">
      <c r="K21088" s="435">
        <v>61863</v>
      </c>
      <c r="L21088" t="s">
        <v>214</v>
      </c>
    </row>
    <row r="21089" spans="11:12">
      <c r="K21089" s="435">
        <v>61864</v>
      </c>
      <c r="L21089" t="s">
        <v>214</v>
      </c>
    </row>
    <row r="21090" spans="11:12">
      <c r="K21090" s="435">
        <v>61865</v>
      </c>
      <c r="L21090" t="s">
        <v>214</v>
      </c>
    </row>
    <row r="21091" spans="11:12">
      <c r="K21091" s="435">
        <v>61866</v>
      </c>
      <c r="L21091" t="s">
        <v>214</v>
      </c>
    </row>
    <row r="21092" spans="11:12">
      <c r="K21092" s="435">
        <v>61870</v>
      </c>
      <c r="L21092" t="s">
        <v>214</v>
      </c>
    </row>
    <row r="21093" spans="11:12">
      <c r="K21093" s="435">
        <v>61871</v>
      </c>
      <c r="L21093" t="s">
        <v>214</v>
      </c>
    </row>
    <row r="21094" spans="11:12">
      <c r="K21094" s="435">
        <v>61872</v>
      </c>
      <c r="L21094" t="s">
        <v>214</v>
      </c>
    </row>
    <row r="21095" spans="11:12">
      <c r="K21095" s="435">
        <v>61873</v>
      </c>
      <c r="L21095" t="s">
        <v>214</v>
      </c>
    </row>
    <row r="21096" spans="11:12">
      <c r="K21096" s="435">
        <v>61874</v>
      </c>
      <c r="L21096" t="s">
        <v>214</v>
      </c>
    </row>
    <row r="21097" spans="11:12">
      <c r="K21097" s="435">
        <v>61875</v>
      </c>
      <c r="L21097" t="s">
        <v>214</v>
      </c>
    </row>
    <row r="21098" spans="11:12">
      <c r="K21098" s="435">
        <v>61876</v>
      </c>
      <c r="L21098" t="s">
        <v>214</v>
      </c>
    </row>
    <row r="21099" spans="11:12">
      <c r="K21099" s="435">
        <v>61877</v>
      </c>
      <c r="L21099" t="s">
        <v>214</v>
      </c>
    </row>
    <row r="21100" spans="11:12">
      <c r="K21100" s="435">
        <v>61878</v>
      </c>
      <c r="L21100" t="s">
        <v>214</v>
      </c>
    </row>
    <row r="21101" spans="11:12">
      <c r="K21101" s="435">
        <v>61880</v>
      </c>
      <c r="L21101" t="s">
        <v>214</v>
      </c>
    </row>
    <row r="21102" spans="11:12">
      <c r="K21102" s="435">
        <v>61882</v>
      </c>
      <c r="L21102" t="s">
        <v>214</v>
      </c>
    </row>
    <row r="21103" spans="11:12">
      <c r="K21103" s="435">
        <v>61883</v>
      </c>
      <c r="L21103" t="s">
        <v>214</v>
      </c>
    </row>
    <row r="21104" spans="11:12">
      <c r="K21104" s="435">
        <v>61884</v>
      </c>
      <c r="L21104" t="s">
        <v>214</v>
      </c>
    </row>
    <row r="21105" spans="11:12">
      <c r="K21105" s="435">
        <v>61910</v>
      </c>
      <c r="L21105" t="s">
        <v>214</v>
      </c>
    </row>
    <row r="21106" spans="11:12">
      <c r="K21106" s="435">
        <v>61911</v>
      </c>
      <c r="L21106" t="s">
        <v>214</v>
      </c>
    </row>
    <row r="21107" spans="11:12">
      <c r="K21107" s="435">
        <v>61912</v>
      </c>
      <c r="L21107" t="s">
        <v>214</v>
      </c>
    </row>
    <row r="21108" spans="11:12">
      <c r="K21108" s="435">
        <v>61913</v>
      </c>
      <c r="L21108" t="s">
        <v>214</v>
      </c>
    </row>
    <row r="21109" spans="11:12">
      <c r="K21109" s="435">
        <v>61914</v>
      </c>
      <c r="L21109" t="s">
        <v>214</v>
      </c>
    </row>
    <row r="21110" spans="11:12">
      <c r="K21110" s="435">
        <v>61917</v>
      </c>
      <c r="L21110" t="s">
        <v>214</v>
      </c>
    </row>
    <row r="21111" spans="11:12">
      <c r="K21111" s="435">
        <v>61919</v>
      </c>
      <c r="L21111" t="s">
        <v>214</v>
      </c>
    </row>
    <row r="21112" spans="11:12">
      <c r="K21112" s="435">
        <v>61920</v>
      </c>
      <c r="L21112" t="s">
        <v>214</v>
      </c>
    </row>
    <row r="21113" spans="11:12">
      <c r="K21113" s="435">
        <v>61924</v>
      </c>
      <c r="L21113" t="s">
        <v>214</v>
      </c>
    </row>
    <row r="21114" spans="11:12">
      <c r="K21114" s="435">
        <v>61925</v>
      </c>
      <c r="L21114" t="s">
        <v>214</v>
      </c>
    </row>
    <row r="21115" spans="11:12">
      <c r="K21115" s="435">
        <v>61928</v>
      </c>
      <c r="L21115" t="s">
        <v>214</v>
      </c>
    </row>
    <row r="21116" spans="11:12">
      <c r="K21116" s="435">
        <v>61929</v>
      </c>
      <c r="L21116" t="s">
        <v>214</v>
      </c>
    </row>
    <row r="21117" spans="11:12">
      <c r="K21117" s="435">
        <v>61930</v>
      </c>
      <c r="L21117" t="s">
        <v>214</v>
      </c>
    </row>
    <row r="21118" spans="11:12">
      <c r="K21118" s="435">
        <v>61931</v>
      </c>
      <c r="L21118" t="s">
        <v>214</v>
      </c>
    </row>
    <row r="21119" spans="11:12">
      <c r="K21119" s="435">
        <v>61932</v>
      </c>
      <c r="L21119" t="s">
        <v>214</v>
      </c>
    </row>
    <row r="21120" spans="11:12">
      <c r="K21120" s="435">
        <v>61933</v>
      </c>
      <c r="L21120" t="s">
        <v>214</v>
      </c>
    </row>
    <row r="21121" spans="11:12">
      <c r="K21121" s="435">
        <v>61936</v>
      </c>
      <c r="L21121" t="s">
        <v>214</v>
      </c>
    </row>
    <row r="21122" spans="11:12">
      <c r="K21122" s="435">
        <v>61937</v>
      </c>
      <c r="L21122" t="s">
        <v>214</v>
      </c>
    </row>
    <row r="21123" spans="11:12">
      <c r="K21123" s="435">
        <v>61938</v>
      </c>
      <c r="L21123" t="s">
        <v>214</v>
      </c>
    </row>
    <row r="21124" spans="11:12">
      <c r="K21124" s="435">
        <v>61940</v>
      </c>
      <c r="L21124" t="s">
        <v>214</v>
      </c>
    </row>
    <row r="21125" spans="11:12">
      <c r="K21125" s="435">
        <v>61941</v>
      </c>
      <c r="L21125" t="s">
        <v>214</v>
      </c>
    </row>
    <row r="21126" spans="11:12">
      <c r="K21126" s="435">
        <v>61942</v>
      </c>
      <c r="L21126" t="s">
        <v>214</v>
      </c>
    </row>
    <row r="21127" spans="11:12">
      <c r="K21127" s="435">
        <v>61943</v>
      </c>
      <c r="L21127" t="s">
        <v>214</v>
      </c>
    </row>
    <row r="21128" spans="11:12">
      <c r="K21128" s="435">
        <v>61944</v>
      </c>
      <c r="L21128" t="s">
        <v>214</v>
      </c>
    </row>
    <row r="21129" spans="11:12">
      <c r="K21129" s="435">
        <v>61949</v>
      </c>
      <c r="L21129" t="s">
        <v>214</v>
      </c>
    </row>
    <row r="21130" spans="11:12">
      <c r="K21130" s="435">
        <v>61951</v>
      </c>
      <c r="L21130" t="s">
        <v>214</v>
      </c>
    </row>
    <row r="21131" spans="11:12">
      <c r="K21131" s="435">
        <v>61953</v>
      </c>
      <c r="L21131" t="s">
        <v>214</v>
      </c>
    </row>
    <row r="21132" spans="11:12">
      <c r="K21132" s="435">
        <v>61955</v>
      </c>
      <c r="L21132" t="s">
        <v>214</v>
      </c>
    </row>
    <row r="21133" spans="11:12">
      <c r="K21133" s="435">
        <v>61956</v>
      </c>
      <c r="L21133" t="s">
        <v>214</v>
      </c>
    </row>
    <row r="21134" spans="11:12">
      <c r="K21134" s="435">
        <v>61957</v>
      </c>
      <c r="L21134" t="s">
        <v>214</v>
      </c>
    </row>
    <row r="21135" spans="11:12">
      <c r="K21135" s="435">
        <v>62001</v>
      </c>
      <c r="L21135" t="s">
        <v>208</v>
      </c>
    </row>
    <row r="21136" spans="11:12">
      <c r="K21136" s="435">
        <v>62002</v>
      </c>
      <c r="L21136" t="s">
        <v>208</v>
      </c>
    </row>
    <row r="21137" spans="11:12">
      <c r="K21137" s="435">
        <v>62006</v>
      </c>
      <c r="L21137" t="s">
        <v>208</v>
      </c>
    </row>
    <row r="21138" spans="11:12">
      <c r="K21138" s="435">
        <v>62009</v>
      </c>
      <c r="L21138" t="s">
        <v>208</v>
      </c>
    </row>
    <row r="21139" spans="11:12">
      <c r="K21139" s="435">
        <v>62010</v>
      </c>
      <c r="L21139" t="s">
        <v>208</v>
      </c>
    </row>
    <row r="21140" spans="11:12">
      <c r="K21140" s="435">
        <v>62011</v>
      </c>
      <c r="L21140" t="s">
        <v>208</v>
      </c>
    </row>
    <row r="21141" spans="11:12">
      <c r="K21141" s="435">
        <v>62012</v>
      </c>
      <c r="L21141" t="s">
        <v>208</v>
      </c>
    </row>
    <row r="21142" spans="11:12">
      <c r="K21142" s="435">
        <v>62013</v>
      </c>
      <c r="L21142" t="s">
        <v>208</v>
      </c>
    </row>
    <row r="21143" spans="11:12">
      <c r="K21143" s="435">
        <v>62014</v>
      </c>
      <c r="L21143" t="s">
        <v>208</v>
      </c>
    </row>
    <row r="21144" spans="11:12">
      <c r="K21144" s="435">
        <v>62015</v>
      </c>
      <c r="L21144" t="s">
        <v>214</v>
      </c>
    </row>
    <row r="21145" spans="11:12">
      <c r="K21145" s="435">
        <v>62016</v>
      </c>
      <c r="L21145" t="s">
        <v>208</v>
      </c>
    </row>
    <row r="21146" spans="11:12">
      <c r="K21146" s="435">
        <v>62017</v>
      </c>
      <c r="L21146" t="s">
        <v>214</v>
      </c>
    </row>
    <row r="21147" spans="11:12">
      <c r="K21147" s="435">
        <v>62022</v>
      </c>
      <c r="L21147" t="s">
        <v>208</v>
      </c>
    </row>
    <row r="21148" spans="11:12">
      <c r="K21148" s="435">
        <v>62019</v>
      </c>
      <c r="L21148" t="s">
        <v>208</v>
      </c>
    </row>
    <row r="21149" spans="11:12">
      <c r="K21149" s="435">
        <v>62021</v>
      </c>
      <c r="L21149" t="s">
        <v>208</v>
      </c>
    </row>
    <row r="21150" spans="11:12">
      <c r="K21150" s="435">
        <v>62022</v>
      </c>
      <c r="L21150" t="s">
        <v>208</v>
      </c>
    </row>
    <row r="21151" spans="11:12">
      <c r="K21151" s="435">
        <v>62023</v>
      </c>
      <c r="L21151" t="s">
        <v>208</v>
      </c>
    </row>
    <row r="21152" spans="11:12">
      <c r="K21152" s="435">
        <v>62024</v>
      </c>
      <c r="L21152" t="s">
        <v>208</v>
      </c>
    </row>
    <row r="21153" spans="11:12">
      <c r="K21153" s="435">
        <v>62025</v>
      </c>
      <c r="L21153" t="s">
        <v>208</v>
      </c>
    </row>
    <row r="21154" spans="11:12">
      <c r="K21154" s="435">
        <v>62027</v>
      </c>
      <c r="L21154" t="s">
        <v>208</v>
      </c>
    </row>
    <row r="21155" spans="11:12">
      <c r="K21155" s="435">
        <v>62028</v>
      </c>
      <c r="L21155" t="s">
        <v>208</v>
      </c>
    </row>
    <row r="21156" spans="11:12">
      <c r="K21156" s="435">
        <v>62030</v>
      </c>
      <c r="L21156" t="s">
        <v>208</v>
      </c>
    </row>
    <row r="21157" spans="11:12">
      <c r="K21157" s="435">
        <v>62031</v>
      </c>
      <c r="L21157" t="s">
        <v>208</v>
      </c>
    </row>
    <row r="21158" spans="11:12">
      <c r="K21158" s="435">
        <v>62032</v>
      </c>
      <c r="L21158" t="s">
        <v>214</v>
      </c>
    </row>
    <row r="21159" spans="11:12">
      <c r="K21159" s="435">
        <v>62033</v>
      </c>
      <c r="L21159" t="s">
        <v>214</v>
      </c>
    </row>
    <row r="21160" spans="11:12">
      <c r="K21160" s="435">
        <v>62034</v>
      </c>
      <c r="L21160" t="s">
        <v>208</v>
      </c>
    </row>
    <row r="21161" spans="11:12">
      <c r="K21161" s="435">
        <v>62035</v>
      </c>
      <c r="L21161" t="s">
        <v>208</v>
      </c>
    </row>
    <row r="21162" spans="11:12">
      <c r="K21162" s="435">
        <v>62036</v>
      </c>
      <c r="L21162" t="s">
        <v>208</v>
      </c>
    </row>
    <row r="21163" spans="11:12">
      <c r="K21163" s="435">
        <v>62037</v>
      </c>
      <c r="L21163" t="s">
        <v>208</v>
      </c>
    </row>
    <row r="21164" spans="11:12">
      <c r="K21164" s="435">
        <v>62040</v>
      </c>
      <c r="L21164" t="s">
        <v>208</v>
      </c>
    </row>
    <row r="21165" spans="11:12">
      <c r="K21165" s="435">
        <v>62044</v>
      </c>
      <c r="L21165" t="s">
        <v>214</v>
      </c>
    </row>
    <row r="21166" spans="11:12">
      <c r="K21166" s="435">
        <v>62045</v>
      </c>
      <c r="L21166" t="s">
        <v>208</v>
      </c>
    </row>
    <row r="21167" spans="11:12">
      <c r="K21167" s="435">
        <v>62046</v>
      </c>
      <c r="L21167" t="s">
        <v>208</v>
      </c>
    </row>
    <row r="21168" spans="11:12">
      <c r="K21168" s="435">
        <v>62047</v>
      </c>
      <c r="L21168" t="s">
        <v>208</v>
      </c>
    </row>
    <row r="21169" spans="11:12">
      <c r="K21169" s="435">
        <v>62048</v>
      </c>
      <c r="L21169" t="s">
        <v>208</v>
      </c>
    </row>
    <row r="21170" spans="11:12">
      <c r="K21170" s="435">
        <v>62049</v>
      </c>
      <c r="L21170" t="s">
        <v>214</v>
      </c>
    </row>
    <row r="21171" spans="11:12">
      <c r="K21171" s="435">
        <v>62050</v>
      </c>
      <c r="L21171" t="s">
        <v>214</v>
      </c>
    </row>
    <row r="21172" spans="11:12">
      <c r="K21172" s="435">
        <v>62051</v>
      </c>
      <c r="L21172" t="s">
        <v>214</v>
      </c>
    </row>
    <row r="21173" spans="11:12">
      <c r="K21173" s="435">
        <v>62052</v>
      </c>
      <c r="L21173" t="s">
        <v>208</v>
      </c>
    </row>
    <row r="21174" spans="11:12">
      <c r="K21174" s="435">
        <v>62053</v>
      </c>
      <c r="L21174" t="s">
        <v>214</v>
      </c>
    </row>
    <row r="21175" spans="11:12">
      <c r="K21175" s="435">
        <v>62054</v>
      </c>
      <c r="L21175" t="s">
        <v>208</v>
      </c>
    </row>
    <row r="21176" spans="11:12">
      <c r="K21176" s="435">
        <v>62056</v>
      </c>
      <c r="L21176" t="s">
        <v>214</v>
      </c>
    </row>
    <row r="21177" spans="11:12">
      <c r="K21177" s="435">
        <v>62058</v>
      </c>
      <c r="L21177" t="s">
        <v>208</v>
      </c>
    </row>
    <row r="21178" spans="11:12">
      <c r="K21178" s="435">
        <v>62059</v>
      </c>
      <c r="L21178" t="s">
        <v>208</v>
      </c>
    </row>
    <row r="21179" spans="11:12">
      <c r="K21179" s="435">
        <v>62060</v>
      </c>
      <c r="L21179" t="s">
        <v>208</v>
      </c>
    </row>
    <row r="21180" spans="11:12">
      <c r="K21180" s="435">
        <v>62061</v>
      </c>
      <c r="L21180" t="s">
        <v>208</v>
      </c>
    </row>
    <row r="21181" spans="11:12">
      <c r="K21181" s="435">
        <v>62062</v>
      </c>
      <c r="L21181" t="s">
        <v>208</v>
      </c>
    </row>
    <row r="21182" spans="11:12">
      <c r="K21182" s="435">
        <v>62063</v>
      </c>
      <c r="L21182" t="s">
        <v>208</v>
      </c>
    </row>
    <row r="21183" spans="11:12">
      <c r="K21183" s="435">
        <v>62065</v>
      </c>
      <c r="L21183" t="s">
        <v>208</v>
      </c>
    </row>
    <row r="21184" spans="11:12">
      <c r="K21184" s="435">
        <v>62067</v>
      </c>
      <c r="L21184" t="s">
        <v>208</v>
      </c>
    </row>
    <row r="21185" spans="11:12">
      <c r="K21185" s="435">
        <v>62069</v>
      </c>
      <c r="L21185" t="s">
        <v>208</v>
      </c>
    </row>
    <row r="21186" spans="11:12">
      <c r="K21186" s="435">
        <v>62070</v>
      </c>
      <c r="L21186" t="s">
        <v>208</v>
      </c>
    </row>
    <row r="21187" spans="11:12">
      <c r="K21187" s="435">
        <v>62074</v>
      </c>
      <c r="L21187" t="s">
        <v>208</v>
      </c>
    </row>
    <row r="21188" spans="11:12">
      <c r="K21188" s="435">
        <v>62075</v>
      </c>
      <c r="L21188" t="s">
        <v>214</v>
      </c>
    </row>
    <row r="21189" spans="11:12">
      <c r="K21189" s="435">
        <v>62076</v>
      </c>
      <c r="L21189" t="s">
        <v>214</v>
      </c>
    </row>
    <row r="21190" spans="11:12">
      <c r="K21190" s="435">
        <v>62077</v>
      </c>
      <c r="L21190" t="s">
        <v>208</v>
      </c>
    </row>
    <row r="21191" spans="11:12">
      <c r="K21191" s="435">
        <v>62078</v>
      </c>
      <c r="L21191" t="s">
        <v>208</v>
      </c>
    </row>
    <row r="21192" spans="11:12">
      <c r="K21192" s="435">
        <v>62079</v>
      </c>
      <c r="L21192" t="s">
        <v>208</v>
      </c>
    </row>
    <row r="21193" spans="11:12">
      <c r="K21193" s="435">
        <v>62080</v>
      </c>
      <c r="L21193" t="s">
        <v>214</v>
      </c>
    </row>
    <row r="21194" spans="11:12">
      <c r="K21194" s="435">
        <v>62081</v>
      </c>
      <c r="L21194" t="s">
        <v>208</v>
      </c>
    </row>
    <row r="21195" spans="11:12">
      <c r="K21195" s="435">
        <v>62082</v>
      </c>
      <c r="L21195" t="s">
        <v>214</v>
      </c>
    </row>
    <row r="21196" spans="11:12">
      <c r="K21196" s="435">
        <v>62083</v>
      </c>
      <c r="L21196" t="s">
        <v>214</v>
      </c>
    </row>
    <row r="21197" spans="11:12">
      <c r="K21197" s="435">
        <v>62084</v>
      </c>
      <c r="L21197" t="s">
        <v>208</v>
      </c>
    </row>
    <row r="21198" spans="11:12">
      <c r="K21198" s="435">
        <v>62085</v>
      </c>
      <c r="L21198" t="s">
        <v>208</v>
      </c>
    </row>
    <row r="21199" spans="11:12">
      <c r="K21199" s="435">
        <v>62086</v>
      </c>
      <c r="L21199" t="s">
        <v>208</v>
      </c>
    </row>
    <row r="21200" spans="11:12">
      <c r="K21200" s="435">
        <v>62087</v>
      </c>
      <c r="L21200" t="s">
        <v>208</v>
      </c>
    </row>
    <row r="21201" spans="11:12">
      <c r="K21201" s="435">
        <v>62088</v>
      </c>
      <c r="L21201" t="s">
        <v>208</v>
      </c>
    </row>
    <row r="21202" spans="11:12">
      <c r="K21202" s="435">
        <v>62089</v>
      </c>
      <c r="L21202" t="s">
        <v>208</v>
      </c>
    </row>
    <row r="21203" spans="11:12">
      <c r="K21203" s="435">
        <v>62090</v>
      </c>
      <c r="L21203" t="s">
        <v>208</v>
      </c>
    </row>
    <row r="21204" spans="11:12">
      <c r="K21204" s="435">
        <v>62091</v>
      </c>
      <c r="L21204" t="s">
        <v>208</v>
      </c>
    </row>
    <row r="21205" spans="11:12">
      <c r="K21205" s="435">
        <v>62092</v>
      </c>
      <c r="L21205" t="s">
        <v>214</v>
      </c>
    </row>
    <row r="21206" spans="11:12">
      <c r="K21206" s="435">
        <v>62093</v>
      </c>
      <c r="L21206" t="s">
        <v>208</v>
      </c>
    </row>
    <row r="21207" spans="11:12">
      <c r="K21207" s="435">
        <v>62094</v>
      </c>
      <c r="L21207" t="s">
        <v>214</v>
      </c>
    </row>
    <row r="21208" spans="11:12">
      <c r="K21208" s="435">
        <v>62095</v>
      </c>
      <c r="L21208" t="s">
        <v>208</v>
      </c>
    </row>
    <row r="21209" spans="11:12">
      <c r="K21209" s="435">
        <v>62097</v>
      </c>
      <c r="L21209" t="s">
        <v>208</v>
      </c>
    </row>
    <row r="21210" spans="11:12">
      <c r="K21210" s="435">
        <v>62098</v>
      </c>
      <c r="L21210" t="s">
        <v>208</v>
      </c>
    </row>
    <row r="21211" spans="11:12">
      <c r="K21211" s="435">
        <v>62201</v>
      </c>
      <c r="L21211" t="s">
        <v>208</v>
      </c>
    </row>
    <row r="21212" spans="11:12">
      <c r="K21212" s="435">
        <v>62203</v>
      </c>
      <c r="L21212" t="s">
        <v>208</v>
      </c>
    </row>
    <row r="21213" spans="11:12">
      <c r="K21213" s="435">
        <v>62204</v>
      </c>
      <c r="L21213" t="s">
        <v>208</v>
      </c>
    </row>
    <row r="21214" spans="11:12">
      <c r="K21214" s="435">
        <v>62205</v>
      </c>
      <c r="L21214" t="s">
        <v>208</v>
      </c>
    </row>
    <row r="21215" spans="11:12">
      <c r="K21215" s="435">
        <v>62206</v>
      </c>
      <c r="L21215" t="s">
        <v>208</v>
      </c>
    </row>
    <row r="21216" spans="11:12">
      <c r="K21216" s="435">
        <v>62207</v>
      </c>
      <c r="L21216" t="s">
        <v>208</v>
      </c>
    </row>
    <row r="21217" spans="11:12">
      <c r="K21217" s="435">
        <v>62208</v>
      </c>
      <c r="L21217" t="s">
        <v>208</v>
      </c>
    </row>
    <row r="21218" spans="11:12">
      <c r="K21218" s="435">
        <v>62214</v>
      </c>
      <c r="L21218" t="s">
        <v>208</v>
      </c>
    </row>
    <row r="21219" spans="11:12">
      <c r="K21219" s="435">
        <v>62215</v>
      </c>
      <c r="L21219" t="s">
        <v>208</v>
      </c>
    </row>
    <row r="21220" spans="11:12">
      <c r="K21220" s="435">
        <v>62216</v>
      </c>
      <c r="L21220" t="s">
        <v>208</v>
      </c>
    </row>
    <row r="21221" spans="11:12">
      <c r="K21221" s="435">
        <v>62217</v>
      </c>
      <c r="L21221" t="s">
        <v>208</v>
      </c>
    </row>
    <row r="21222" spans="11:12">
      <c r="K21222" s="435">
        <v>62218</v>
      </c>
      <c r="L21222" t="s">
        <v>208</v>
      </c>
    </row>
    <row r="21223" spans="11:12">
      <c r="K21223" s="435">
        <v>62219</v>
      </c>
      <c r="L21223" t="s">
        <v>208</v>
      </c>
    </row>
    <row r="21224" spans="11:12">
      <c r="K21224" s="435">
        <v>62220</v>
      </c>
      <c r="L21224" t="s">
        <v>208</v>
      </c>
    </row>
    <row r="21225" spans="11:12">
      <c r="K21225" s="435">
        <v>62221</v>
      </c>
      <c r="L21225" t="s">
        <v>208</v>
      </c>
    </row>
    <row r="21226" spans="11:12">
      <c r="K21226" s="435">
        <v>62223</v>
      </c>
      <c r="L21226" t="s">
        <v>208</v>
      </c>
    </row>
    <row r="21227" spans="11:12">
      <c r="K21227" s="435">
        <v>62225</v>
      </c>
      <c r="L21227" t="s">
        <v>208</v>
      </c>
    </row>
    <row r="21228" spans="11:12">
      <c r="K21228" s="435">
        <v>62226</v>
      </c>
      <c r="L21228" t="s">
        <v>208</v>
      </c>
    </row>
    <row r="21229" spans="11:12">
      <c r="K21229" s="435">
        <v>62230</v>
      </c>
      <c r="L21229" t="s">
        <v>208</v>
      </c>
    </row>
    <row r="21230" spans="11:12">
      <c r="K21230" s="435">
        <v>62231</v>
      </c>
      <c r="L21230" t="s">
        <v>208</v>
      </c>
    </row>
    <row r="21231" spans="11:12">
      <c r="K21231" s="435">
        <v>62232</v>
      </c>
      <c r="L21231" t="s">
        <v>208</v>
      </c>
    </row>
    <row r="21232" spans="11:12">
      <c r="K21232" s="435">
        <v>62233</v>
      </c>
      <c r="L21232" t="s">
        <v>208</v>
      </c>
    </row>
    <row r="21233" spans="11:12">
      <c r="K21233" s="435">
        <v>62234</v>
      </c>
      <c r="L21233" t="s">
        <v>208</v>
      </c>
    </row>
    <row r="21234" spans="11:12">
      <c r="K21234" s="435">
        <v>62236</v>
      </c>
      <c r="L21234" t="s">
        <v>208</v>
      </c>
    </row>
    <row r="21235" spans="11:12">
      <c r="K21235" s="435">
        <v>62237</v>
      </c>
      <c r="L21235" t="s">
        <v>208</v>
      </c>
    </row>
    <row r="21236" spans="11:12">
      <c r="K21236" s="435">
        <v>62238</v>
      </c>
      <c r="L21236" t="s">
        <v>208</v>
      </c>
    </row>
    <row r="21237" spans="11:12">
      <c r="K21237" s="435">
        <v>62239</v>
      </c>
      <c r="L21237" t="s">
        <v>208</v>
      </c>
    </row>
    <row r="21238" spans="11:12">
      <c r="K21238" s="435">
        <v>62240</v>
      </c>
      <c r="L21238" t="s">
        <v>208</v>
      </c>
    </row>
    <row r="21239" spans="11:12">
      <c r="K21239" s="435">
        <v>62241</v>
      </c>
      <c r="L21239" t="s">
        <v>208</v>
      </c>
    </row>
    <row r="21240" spans="11:12">
      <c r="K21240" s="435">
        <v>62242</v>
      </c>
      <c r="L21240" t="s">
        <v>208</v>
      </c>
    </row>
    <row r="21241" spans="11:12">
      <c r="K21241" s="435">
        <v>62243</v>
      </c>
      <c r="L21241" t="s">
        <v>208</v>
      </c>
    </row>
    <row r="21242" spans="11:12">
      <c r="K21242" s="435">
        <v>62244</v>
      </c>
      <c r="L21242" t="s">
        <v>208</v>
      </c>
    </row>
    <row r="21243" spans="11:12">
      <c r="K21243" s="435">
        <v>62245</v>
      </c>
      <c r="L21243" t="s">
        <v>208</v>
      </c>
    </row>
    <row r="21244" spans="11:12">
      <c r="K21244" s="435">
        <v>62246</v>
      </c>
      <c r="L21244" t="s">
        <v>208</v>
      </c>
    </row>
    <row r="21245" spans="11:12">
      <c r="K21245" s="435">
        <v>62248</v>
      </c>
      <c r="L21245" t="s">
        <v>208</v>
      </c>
    </row>
    <row r="21246" spans="11:12">
      <c r="K21246" s="435">
        <v>62249</v>
      </c>
      <c r="L21246" t="s">
        <v>208</v>
      </c>
    </row>
    <row r="21247" spans="11:12">
      <c r="K21247" s="435">
        <v>62250</v>
      </c>
      <c r="L21247" t="s">
        <v>208</v>
      </c>
    </row>
    <row r="21248" spans="11:12">
      <c r="K21248" s="435">
        <v>62253</v>
      </c>
      <c r="L21248" t="s">
        <v>208</v>
      </c>
    </row>
    <row r="21249" spans="11:12">
      <c r="K21249" s="435">
        <v>62254</v>
      </c>
      <c r="L21249" t="s">
        <v>208</v>
      </c>
    </row>
    <row r="21250" spans="11:12">
      <c r="K21250" s="435">
        <v>62255</v>
      </c>
      <c r="L21250" t="s">
        <v>208</v>
      </c>
    </row>
    <row r="21251" spans="11:12">
      <c r="K21251" s="435">
        <v>62257</v>
      </c>
      <c r="L21251" t="s">
        <v>208</v>
      </c>
    </row>
    <row r="21252" spans="11:12">
      <c r="K21252" s="435">
        <v>62258</v>
      </c>
      <c r="L21252" t="s">
        <v>208</v>
      </c>
    </row>
    <row r="21253" spans="11:12">
      <c r="K21253" s="435">
        <v>62260</v>
      </c>
      <c r="L21253" t="s">
        <v>208</v>
      </c>
    </row>
    <row r="21254" spans="11:12">
      <c r="K21254" s="435">
        <v>62261</v>
      </c>
      <c r="L21254" t="s">
        <v>208</v>
      </c>
    </row>
    <row r="21255" spans="11:12">
      <c r="K21255" s="435">
        <v>62262</v>
      </c>
      <c r="L21255" t="s">
        <v>208</v>
      </c>
    </row>
    <row r="21256" spans="11:12">
      <c r="K21256" s="435">
        <v>62263</v>
      </c>
      <c r="L21256" t="s">
        <v>208</v>
      </c>
    </row>
    <row r="21257" spans="11:12">
      <c r="K21257" s="435">
        <v>62264</v>
      </c>
      <c r="L21257" t="s">
        <v>208</v>
      </c>
    </row>
    <row r="21258" spans="11:12">
      <c r="K21258" s="435">
        <v>62265</v>
      </c>
      <c r="L21258" t="s">
        <v>208</v>
      </c>
    </row>
    <row r="21259" spans="11:12">
      <c r="K21259" s="435">
        <v>62266</v>
      </c>
      <c r="L21259" t="s">
        <v>208</v>
      </c>
    </row>
    <row r="21260" spans="11:12">
      <c r="K21260" s="435">
        <v>62268</v>
      </c>
      <c r="L21260" t="s">
        <v>208</v>
      </c>
    </row>
    <row r="21261" spans="11:12">
      <c r="K21261" s="435">
        <v>62269</v>
      </c>
      <c r="L21261" t="s">
        <v>208</v>
      </c>
    </row>
    <row r="21262" spans="11:12">
      <c r="K21262" s="435">
        <v>62271</v>
      </c>
      <c r="L21262" t="s">
        <v>208</v>
      </c>
    </row>
    <row r="21263" spans="11:12">
      <c r="K21263" s="435">
        <v>62272</v>
      </c>
      <c r="L21263" t="s">
        <v>208</v>
      </c>
    </row>
    <row r="21264" spans="11:12">
      <c r="K21264" s="435">
        <v>62273</v>
      </c>
      <c r="L21264" t="s">
        <v>208</v>
      </c>
    </row>
    <row r="21265" spans="11:12">
      <c r="K21265" s="435">
        <v>62274</v>
      </c>
      <c r="L21265" t="s">
        <v>208</v>
      </c>
    </row>
    <row r="21266" spans="11:12">
      <c r="K21266" s="435">
        <v>62275</v>
      </c>
      <c r="L21266" t="s">
        <v>208</v>
      </c>
    </row>
    <row r="21267" spans="11:12">
      <c r="K21267" s="435">
        <v>62277</v>
      </c>
      <c r="L21267" t="s">
        <v>208</v>
      </c>
    </row>
    <row r="21268" spans="11:12">
      <c r="K21268" s="435">
        <v>62278</v>
      </c>
      <c r="L21268" t="s">
        <v>208</v>
      </c>
    </row>
    <row r="21269" spans="11:12">
      <c r="K21269" s="435">
        <v>62279</v>
      </c>
      <c r="L21269" t="s">
        <v>208</v>
      </c>
    </row>
    <row r="21270" spans="11:12">
      <c r="K21270" s="435">
        <v>62280</v>
      </c>
      <c r="L21270" t="s">
        <v>208</v>
      </c>
    </row>
    <row r="21271" spans="11:12">
      <c r="K21271" s="435">
        <v>62281</v>
      </c>
      <c r="L21271" t="s">
        <v>208</v>
      </c>
    </row>
    <row r="21272" spans="11:12">
      <c r="K21272" s="435">
        <v>62282</v>
      </c>
      <c r="L21272" t="s">
        <v>208</v>
      </c>
    </row>
    <row r="21273" spans="11:12">
      <c r="K21273" s="435">
        <v>62284</v>
      </c>
      <c r="L21273" t="s">
        <v>208</v>
      </c>
    </row>
    <row r="21274" spans="11:12">
      <c r="K21274" s="435">
        <v>62285</v>
      </c>
      <c r="L21274" t="s">
        <v>208</v>
      </c>
    </row>
    <row r="21275" spans="11:12">
      <c r="K21275" s="435">
        <v>62286</v>
      </c>
      <c r="L21275" t="s">
        <v>208</v>
      </c>
    </row>
    <row r="21276" spans="11:12">
      <c r="K21276" s="435">
        <v>62288</v>
      </c>
      <c r="L21276" t="s">
        <v>208</v>
      </c>
    </row>
    <row r="21277" spans="11:12">
      <c r="K21277" s="435">
        <v>62289</v>
      </c>
      <c r="L21277" t="s">
        <v>208</v>
      </c>
    </row>
    <row r="21278" spans="11:12">
      <c r="K21278" s="435">
        <v>62292</v>
      </c>
      <c r="L21278" t="s">
        <v>208</v>
      </c>
    </row>
    <row r="21279" spans="11:12">
      <c r="K21279" s="435">
        <v>62293</v>
      </c>
      <c r="L21279" t="s">
        <v>208</v>
      </c>
    </row>
    <row r="21280" spans="11:12">
      <c r="K21280" s="435">
        <v>62294</v>
      </c>
      <c r="L21280" t="s">
        <v>208</v>
      </c>
    </row>
    <row r="21281" spans="11:12">
      <c r="K21281" s="435">
        <v>62295</v>
      </c>
      <c r="L21281" t="s">
        <v>208</v>
      </c>
    </row>
    <row r="21282" spans="11:12">
      <c r="K21282" s="435">
        <v>62297</v>
      </c>
      <c r="L21282" t="s">
        <v>208</v>
      </c>
    </row>
    <row r="21283" spans="11:12">
      <c r="K21283" s="435">
        <v>62298</v>
      </c>
      <c r="L21283" t="s">
        <v>208</v>
      </c>
    </row>
    <row r="21284" spans="11:12">
      <c r="K21284" s="435">
        <v>62301</v>
      </c>
      <c r="L21284" t="s">
        <v>214</v>
      </c>
    </row>
    <row r="21285" spans="11:12">
      <c r="K21285" s="435">
        <v>62305</v>
      </c>
      <c r="L21285" t="s">
        <v>214</v>
      </c>
    </row>
    <row r="21286" spans="11:12">
      <c r="K21286" s="435">
        <v>62311</v>
      </c>
      <c r="L21286" t="s">
        <v>214</v>
      </c>
    </row>
    <row r="21287" spans="11:12">
      <c r="K21287" s="435">
        <v>62312</v>
      </c>
      <c r="L21287" t="s">
        <v>214</v>
      </c>
    </row>
    <row r="21288" spans="11:12">
      <c r="K21288" s="435">
        <v>62313</v>
      </c>
      <c r="L21288" t="s">
        <v>214</v>
      </c>
    </row>
    <row r="21289" spans="11:12">
      <c r="K21289" s="435">
        <v>62314</v>
      </c>
      <c r="L21289" t="s">
        <v>214</v>
      </c>
    </row>
    <row r="21290" spans="11:12">
      <c r="K21290" s="435">
        <v>62316</v>
      </c>
      <c r="L21290" t="s">
        <v>214</v>
      </c>
    </row>
    <row r="21291" spans="11:12">
      <c r="K21291" s="435">
        <v>62319</v>
      </c>
      <c r="L21291" t="s">
        <v>214</v>
      </c>
    </row>
    <row r="21292" spans="11:12">
      <c r="K21292" s="435">
        <v>62320</v>
      </c>
      <c r="L21292" t="s">
        <v>214</v>
      </c>
    </row>
    <row r="21293" spans="11:12">
      <c r="K21293" s="435">
        <v>62321</v>
      </c>
      <c r="L21293" t="s">
        <v>214</v>
      </c>
    </row>
    <row r="21294" spans="11:12">
      <c r="K21294" s="435">
        <v>62323</v>
      </c>
      <c r="L21294" t="s">
        <v>214</v>
      </c>
    </row>
    <row r="21295" spans="11:12">
      <c r="K21295" s="435">
        <v>62324</v>
      </c>
      <c r="L21295" t="s">
        <v>214</v>
      </c>
    </row>
    <row r="21296" spans="11:12">
      <c r="K21296" s="435">
        <v>62325</v>
      </c>
      <c r="L21296" t="s">
        <v>214</v>
      </c>
    </row>
    <row r="21297" spans="11:12">
      <c r="K21297" s="435">
        <v>62326</v>
      </c>
      <c r="L21297" t="s">
        <v>214</v>
      </c>
    </row>
    <row r="21298" spans="11:12">
      <c r="K21298" s="435">
        <v>62330</v>
      </c>
      <c r="L21298" t="s">
        <v>214</v>
      </c>
    </row>
    <row r="21299" spans="11:12">
      <c r="K21299" s="435">
        <v>62334</v>
      </c>
      <c r="L21299" t="s">
        <v>214</v>
      </c>
    </row>
    <row r="21300" spans="11:12">
      <c r="K21300" s="435">
        <v>62336</v>
      </c>
      <c r="L21300" t="s">
        <v>214</v>
      </c>
    </row>
    <row r="21301" spans="11:12">
      <c r="K21301" s="435">
        <v>62338</v>
      </c>
      <c r="L21301" t="s">
        <v>214</v>
      </c>
    </row>
    <row r="21302" spans="11:12">
      <c r="K21302" s="435">
        <v>62339</v>
      </c>
      <c r="L21302" t="s">
        <v>214</v>
      </c>
    </row>
    <row r="21303" spans="11:12">
      <c r="K21303" s="435">
        <v>62340</v>
      </c>
      <c r="L21303" t="s">
        <v>214</v>
      </c>
    </row>
    <row r="21304" spans="11:12">
      <c r="K21304" s="435">
        <v>62341</v>
      </c>
      <c r="L21304" t="s">
        <v>214</v>
      </c>
    </row>
    <row r="21305" spans="11:12">
      <c r="K21305" s="435">
        <v>62343</v>
      </c>
      <c r="L21305" t="s">
        <v>214</v>
      </c>
    </row>
    <row r="21306" spans="11:12">
      <c r="K21306" s="435">
        <v>62344</v>
      </c>
      <c r="L21306" t="s">
        <v>214</v>
      </c>
    </row>
    <row r="21307" spans="11:12">
      <c r="K21307" s="435">
        <v>62345</v>
      </c>
      <c r="L21307" t="s">
        <v>214</v>
      </c>
    </row>
    <row r="21308" spans="11:12">
      <c r="K21308" s="435">
        <v>62346</v>
      </c>
      <c r="L21308" t="s">
        <v>214</v>
      </c>
    </row>
    <row r="21309" spans="11:12">
      <c r="K21309" s="435">
        <v>62347</v>
      </c>
      <c r="L21309" t="s">
        <v>214</v>
      </c>
    </row>
    <row r="21310" spans="11:12">
      <c r="K21310" s="435">
        <v>62348</v>
      </c>
      <c r="L21310" t="s">
        <v>214</v>
      </c>
    </row>
    <row r="21311" spans="11:12">
      <c r="K21311" s="435">
        <v>62349</v>
      </c>
      <c r="L21311" t="s">
        <v>214</v>
      </c>
    </row>
    <row r="21312" spans="11:12">
      <c r="K21312" s="435">
        <v>62351</v>
      </c>
      <c r="L21312" t="s">
        <v>214</v>
      </c>
    </row>
    <row r="21313" spans="11:12">
      <c r="K21313" s="435">
        <v>62352</v>
      </c>
      <c r="L21313" t="s">
        <v>214</v>
      </c>
    </row>
    <row r="21314" spans="11:12">
      <c r="K21314" s="435">
        <v>62353</v>
      </c>
      <c r="L21314" t="s">
        <v>214</v>
      </c>
    </row>
    <row r="21315" spans="11:12">
      <c r="K21315" s="435">
        <v>62354</v>
      </c>
      <c r="L21315" t="s">
        <v>214</v>
      </c>
    </row>
    <row r="21316" spans="11:12">
      <c r="K21316" s="435">
        <v>62355</v>
      </c>
      <c r="L21316" t="s">
        <v>214</v>
      </c>
    </row>
    <row r="21317" spans="11:12">
      <c r="K21317" s="435">
        <v>62356</v>
      </c>
      <c r="L21317" t="s">
        <v>208</v>
      </c>
    </row>
    <row r="21318" spans="11:12">
      <c r="K21318" s="435">
        <v>62357</v>
      </c>
      <c r="L21318" t="s">
        <v>214</v>
      </c>
    </row>
    <row r="21319" spans="11:12">
      <c r="K21319" s="435">
        <v>62358</v>
      </c>
      <c r="L21319" t="s">
        <v>214</v>
      </c>
    </row>
    <row r="21320" spans="11:12">
      <c r="K21320" s="435">
        <v>62359</v>
      </c>
      <c r="L21320" t="s">
        <v>214</v>
      </c>
    </row>
    <row r="21321" spans="11:12">
      <c r="K21321" s="435">
        <v>62360</v>
      </c>
      <c r="L21321" t="s">
        <v>214</v>
      </c>
    </row>
    <row r="21322" spans="11:12">
      <c r="K21322" s="435">
        <v>62361</v>
      </c>
      <c r="L21322" t="s">
        <v>214</v>
      </c>
    </row>
    <row r="21323" spans="11:12">
      <c r="K21323" s="435">
        <v>62362</v>
      </c>
      <c r="L21323" t="s">
        <v>214</v>
      </c>
    </row>
    <row r="21324" spans="11:12">
      <c r="K21324" s="435">
        <v>62363</v>
      </c>
      <c r="L21324" t="s">
        <v>214</v>
      </c>
    </row>
    <row r="21325" spans="11:12">
      <c r="K21325" s="435">
        <v>62365</v>
      </c>
      <c r="L21325" t="s">
        <v>214</v>
      </c>
    </row>
    <row r="21326" spans="11:12">
      <c r="K21326" s="435">
        <v>62366</v>
      </c>
      <c r="L21326" t="s">
        <v>214</v>
      </c>
    </row>
    <row r="21327" spans="11:12">
      <c r="K21327" s="435">
        <v>62367</v>
      </c>
      <c r="L21327" t="s">
        <v>214</v>
      </c>
    </row>
    <row r="21328" spans="11:12">
      <c r="K21328" s="435">
        <v>62370</v>
      </c>
      <c r="L21328" t="s">
        <v>214</v>
      </c>
    </row>
    <row r="21329" spans="11:12">
      <c r="K21329" s="435">
        <v>62373</v>
      </c>
      <c r="L21329" t="s">
        <v>214</v>
      </c>
    </row>
    <row r="21330" spans="11:12">
      <c r="K21330" s="435">
        <v>62374</v>
      </c>
      <c r="L21330" t="s">
        <v>214</v>
      </c>
    </row>
    <row r="21331" spans="11:12">
      <c r="K21331" s="435">
        <v>62375</v>
      </c>
      <c r="L21331" t="s">
        <v>214</v>
      </c>
    </row>
    <row r="21332" spans="11:12">
      <c r="K21332" s="435">
        <v>62376</v>
      </c>
      <c r="L21332" t="s">
        <v>214</v>
      </c>
    </row>
    <row r="21333" spans="11:12">
      <c r="K21333" s="435">
        <v>62378</v>
      </c>
      <c r="L21333" t="s">
        <v>214</v>
      </c>
    </row>
    <row r="21334" spans="11:12">
      <c r="K21334" s="435">
        <v>62379</v>
      </c>
      <c r="L21334" t="s">
        <v>214</v>
      </c>
    </row>
    <row r="21335" spans="11:12">
      <c r="K21335" s="435">
        <v>62380</v>
      </c>
      <c r="L21335" t="s">
        <v>214</v>
      </c>
    </row>
    <row r="21336" spans="11:12">
      <c r="K21336" s="435">
        <v>62401</v>
      </c>
      <c r="L21336" t="s">
        <v>214</v>
      </c>
    </row>
    <row r="21337" spans="11:12">
      <c r="K21337" s="435">
        <v>62410</v>
      </c>
      <c r="L21337" t="s">
        <v>208</v>
      </c>
    </row>
    <row r="21338" spans="11:12">
      <c r="K21338" s="435">
        <v>62411</v>
      </c>
      <c r="L21338" t="s">
        <v>214</v>
      </c>
    </row>
    <row r="21339" spans="11:12">
      <c r="K21339" s="435">
        <v>62413</v>
      </c>
      <c r="L21339" t="s">
        <v>214</v>
      </c>
    </row>
    <row r="21340" spans="11:12">
      <c r="K21340" s="435">
        <v>62414</v>
      </c>
      <c r="L21340" t="s">
        <v>214</v>
      </c>
    </row>
    <row r="21341" spans="11:12">
      <c r="K21341" s="435">
        <v>62417</v>
      </c>
      <c r="L21341" t="s">
        <v>208</v>
      </c>
    </row>
    <row r="21342" spans="11:12">
      <c r="K21342" s="435">
        <v>62418</v>
      </c>
      <c r="L21342" t="s">
        <v>208</v>
      </c>
    </row>
    <row r="21343" spans="11:12">
      <c r="K21343" s="435">
        <v>62419</v>
      </c>
      <c r="L21343" t="s">
        <v>208</v>
      </c>
    </row>
    <row r="21344" spans="11:12">
      <c r="K21344" s="435">
        <v>62420</v>
      </c>
      <c r="L21344" t="s">
        <v>214</v>
      </c>
    </row>
    <row r="21345" spans="11:12">
      <c r="K21345" s="435">
        <v>62421</v>
      </c>
      <c r="L21345" t="s">
        <v>208</v>
      </c>
    </row>
    <row r="21346" spans="11:12">
      <c r="K21346" s="435">
        <v>62422</v>
      </c>
      <c r="L21346" t="s">
        <v>214</v>
      </c>
    </row>
    <row r="21347" spans="11:12">
      <c r="K21347" s="435">
        <v>62423</v>
      </c>
      <c r="L21347" t="s">
        <v>214</v>
      </c>
    </row>
    <row r="21348" spans="11:12">
      <c r="K21348" s="435">
        <v>62424</v>
      </c>
      <c r="L21348" t="s">
        <v>214</v>
      </c>
    </row>
    <row r="21349" spans="11:12">
      <c r="K21349" s="435">
        <v>62425</v>
      </c>
      <c r="L21349" t="s">
        <v>208</v>
      </c>
    </row>
    <row r="21350" spans="11:12">
      <c r="K21350" s="435">
        <v>62426</v>
      </c>
      <c r="L21350" t="s">
        <v>208</v>
      </c>
    </row>
    <row r="21351" spans="11:12">
      <c r="K21351" s="435">
        <v>62427</v>
      </c>
      <c r="L21351" t="s">
        <v>214</v>
      </c>
    </row>
    <row r="21352" spans="11:12">
      <c r="K21352" s="435">
        <v>62428</v>
      </c>
      <c r="L21352" t="s">
        <v>214</v>
      </c>
    </row>
    <row r="21353" spans="11:12">
      <c r="K21353" s="435">
        <v>62431</v>
      </c>
      <c r="L21353" t="s">
        <v>214</v>
      </c>
    </row>
    <row r="21354" spans="11:12">
      <c r="K21354" s="435">
        <v>62432</v>
      </c>
      <c r="L21354" t="s">
        <v>214</v>
      </c>
    </row>
    <row r="21355" spans="11:12">
      <c r="K21355" s="435">
        <v>62433</v>
      </c>
      <c r="L21355" t="s">
        <v>214</v>
      </c>
    </row>
    <row r="21356" spans="11:12">
      <c r="K21356" s="435">
        <v>62434</v>
      </c>
      <c r="L21356" t="s">
        <v>208</v>
      </c>
    </row>
    <row r="21357" spans="11:12">
      <c r="K21357" s="435">
        <v>62436</v>
      </c>
      <c r="L21357" t="s">
        <v>214</v>
      </c>
    </row>
    <row r="21358" spans="11:12">
      <c r="K21358" s="435">
        <v>62438</v>
      </c>
      <c r="L21358" t="s">
        <v>214</v>
      </c>
    </row>
    <row r="21359" spans="11:12">
      <c r="K21359" s="435">
        <v>62439</v>
      </c>
      <c r="L21359" t="s">
        <v>208</v>
      </c>
    </row>
    <row r="21360" spans="11:12">
      <c r="K21360" s="435">
        <v>62440</v>
      </c>
      <c r="L21360" t="s">
        <v>214</v>
      </c>
    </row>
    <row r="21361" spans="11:12">
      <c r="K21361" s="435">
        <v>62441</v>
      </c>
      <c r="L21361" t="s">
        <v>214</v>
      </c>
    </row>
    <row r="21362" spans="11:12">
      <c r="K21362" s="435">
        <v>62442</v>
      </c>
      <c r="L21362" t="s">
        <v>214</v>
      </c>
    </row>
    <row r="21363" spans="11:12">
      <c r="K21363" s="435">
        <v>62443</v>
      </c>
      <c r="L21363" t="s">
        <v>208</v>
      </c>
    </row>
    <row r="21364" spans="11:12">
      <c r="K21364" s="435">
        <v>62444</v>
      </c>
      <c r="L21364" t="s">
        <v>214</v>
      </c>
    </row>
    <row r="21365" spans="11:12">
      <c r="K21365" s="435">
        <v>62445</v>
      </c>
      <c r="L21365" t="s">
        <v>214</v>
      </c>
    </row>
    <row r="21366" spans="11:12">
      <c r="K21366" s="435">
        <v>62446</v>
      </c>
      <c r="L21366" t="s">
        <v>208</v>
      </c>
    </row>
    <row r="21367" spans="11:12">
      <c r="K21367" s="435">
        <v>62447</v>
      </c>
      <c r="L21367" t="s">
        <v>214</v>
      </c>
    </row>
    <row r="21368" spans="11:12">
      <c r="K21368" s="435">
        <v>62448</v>
      </c>
      <c r="L21368" t="s">
        <v>214</v>
      </c>
    </row>
    <row r="21369" spans="11:12">
      <c r="K21369" s="435">
        <v>62449</v>
      </c>
      <c r="L21369" t="s">
        <v>214</v>
      </c>
    </row>
    <row r="21370" spans="11:12">
      <c r="K21370" s="435">
        <v>62450</v>
      </c>
      <c r="L21370" t="s">
        <v>208</v>
      </c>
    </row>
    <row r="21371" spans="11:12">
      <c r="K21371" s="435">
        <v>62451</v>
      </c>
      <c r="L21371" t="s">
        <v>214</v>
      </c>
    </row>
    <row r="21372" spans="11:12">
      <c r="K21372" s="435">
        <v>62452</v>
      </c>
      <c r="L21372" t="s">
        <v>208</v>
      </c>
    </row>
    <row r="21373" spans="11:12">
      <c r="K21373" s="435">
        <v>62454</v>
      </c>
      <c r="L21373" t="s">
        <v>214</v>
      </c>
    </row>
    <row r="21374" spans="11:12">
      <c r="K21374" s="435">
        <v>62458</v>
      </c>
      <c r="L21374" t="s">
        <v>214</v>
      </c>
    </row>
    <row r="21375" spans="11:12">
      <c r="K21375" s="435">
        <v>62459</v>
      </c>
      <c r="L21375" t="s">
        <v>214</v>
      </c>
    </row>
    <row r="21376" spans="11:12">
      <c r="K21376" s="435">
        <v>62460</v>
      </c>
      <c r="L21376" t="s">
        <v>208</v>
      </c>
    </row>
    <row r="21377" spans="11:12">
      <c r="K21377" s="435">
        <v>62461</v>
      </c>
      <c r="L21377" t="s">
        <v>214</v>
      </c>
    </row>
    <row r="21378" spans="11:12">
      <c r="K21378" s="435">
        <v>62462</v>
      </c>
      <c r="L21378" t="s">
        <v>214</v>
      </c>
    </row>
    <row r="21379" spans="11:12">
      <c r="K21379" s="435">
        <v>62463</v>
      </c>
      <c r="L21379" t="s">
        <v>214</v>
      </c>
    </row>
    <row r="21380" spans="11:12">
      <c r="K21380" s="435">
        <v>62465</v>
      </c>
      <c r="L21380" t="s">
        <v>214</v>
      </c>
    </row>
    <row r="21381" spans="11:12">
      <c r="K21381" s="435">
        <v>62466</v>
      </c>
      <c r="L21381" t="s">
        <v>208</v>
      </c>
    </row>
    <row r="21382" spans="11:12">
      <c r="K21382" s="435">
        <v>62467</v>
      </c>
      <c r="L21382" t="s">
        <v>214</v>
      </c>
    </row>
    <row r="21383" spans="11:12">
      <c r="K21383" s="435">
        <v>62468</v>
      </c>
      <c r="L21383" t="s">
        <v>214</v>
      </c>
    </row>
    <row r="21384" spans="11:12">
      <c r="K21384" s="435">
        <v>62469</v>
      </c>
      <c r="L21384" t="s">
        <v>214</v>
      </c>
    </row>
    <row r="21385" spans="11:12">
      <c r="K21385" s="435">
        <v>62471</v>
      </c>
      <c r="L21385" t="s">
        <v>208</v>
      </c>
    </row>
    <row r="21386" spans="11:12">
      <c r="K21386" s="435">
        <v>62473</v>
      </c>
      <c r="L21386" t="s">
        <v>208</v>
      </c>
    </row>
    <row r="21387" spans="11:12">
      <c r="K21387" s="435">
        <v>62474</v>
      </c>
      <c r="L21387" t="s">
        <v>214</v>
      </c>
    </row>
    <row r="21388" spans="11:12">
      <c r="K21388" s="435">
        <v>62475</v>
      </c>
      <c r="L21388" t="s">
        <v>214</v>
      </c>
    </row>
    <row r="21389" spans="11:12">
      <c r="K21389" s="435">
        <v>62476</v>
      </c>
      <c r="L21389" t="s">
        <v>208</v>
      </c>
    </row>
    <row r="21390" spans="11:12">
      <c r="K21390" s="435">
        <v>62477</v>
      </c>
      <c r="L21390" t="s">
        <v>214</v>
      </c>
    </row>
    <row r="21391" spans="11:12">
      <c r="K21391" s="435">
        <v>62478</v>
      </c>
      <c r="L21391" t="s">
        <v>214</v>
      </c>
    </row>
    <row r="21392" spans="11:12">
      <c r="K21392" s="435">
        <v>62479</v>
      </c>
      <c r="L21392" t="s">
        <v>214</v>
      </c>
    </row>
    <row r="21393" spans="11:12">
      <c r="K21393" s="435">
        <v>62480</v>
      </c>
      <c r="L21393" t="s">
        <v>214</v>
      </c>
    </row>
    <row r="21394" spans="11:12">
      <c r="K21394" s="435">
        <v>62481</v>
      </c>
      <c r="L21394" t="s">
        <v>214</v>
      </c>
    </row>
    <row r="21395" spans="11:12">
      <c r="K21395" s="435">
        <v>62501</v>
      </c>
      <c r="L21395" t="s">
        <v>214</v>
      </c>
    </row>
    <row r="21396" spans="11:12">
      <c r="K21396" s="435">
        <v>62510</v>
      </c>
      <c r="L21396" t="s">
        <v>214</v>
      </c>
    </row>
    <row r="21397" spans="11:12">
      <c r="K21397" s="435">
        <v>62512</v>
      </c>
      <c r="L21397" t="s">
        <v>214</v>
      </c>
    </row>
    <row r="21398" spans="11:12">
      <c r="K21398" s="435">
        <v>62513</v>
      </c>
      <c r="L21398" t="s">
        <v>214</v>
      </c>
    </row>
    <row r="21399" spans="11:12">
      <c r="K21399" s="435">
        <v>62514</v>
      </c>
      <c r="L21399" t="s">
        <v>214</v>
      </c>
    </row>
    <row r="21400" spans="11:12">
      <c r="K21400" s="435">
        <v>62515</v>
      </c>
      <c r="L21400" t="s">
        <v>214</v>
      </c>
    </row>
    <row r="21401" spans="11:12">
      <c r="K21401" s="435">
        <v>62517</v>
      </c>
      <c r="L21401" t="s">
        <v>214</v>
      </c>
    </row>
    <row r="21402" spans="11:12">
      <c r="K21402" s="435">
        <v>62518</v>
      </c>
      <c r="L21402" t="s">
        <v>214</v>
      </c>
    </row>
    <row r="21403" spans="11:12">
      <c r="K21403" s="435">
        <v>62519</v>
      </c>
      <c r="L21403" t="s">
        <v>214</v>
      </c>
    </row>
    <row r="21404" spans="11:12">
      <c r="K21404" s="435">
        <v>62520</v>
      </c>
      <c r="L21404" t="s">
        <v>214</v>
      </c>
    </row>
    <row r="21405" spans="11:12">
      <c r="K21405" s="435">
        <v>62521</v>
      </c>
      <c r="L21405" t="s">
        <v>214</v>
      </c>
    </row>
    <row r="21406" spans="11:12">
      <c r="K21406" s="435">
        <v>62522</v>
      </c>
      <c r="L21406" t="s">
        <v>214</v>
      </c>
    </row>
    <row r="21407" spans="11:12">
      <c r="K21407" s="435">
        <v>62523</v>
      </c>
      <c r="L21407" t="s">
        <v>214</v>
      </c>
    </row>
    <row r="21408" spans="11:12">
      <c r="K21408" s="435">
        <v>62526</v>
      </c>
      <c r="L21408" t="s">
        <v>214</v>
      </c>
    </row>
    <row r="21409" spans="11:12">
      <c r="K21409" s="435">
        <v>62530</v>
      </c>
      <c r="L21409" t="s">
        <v>214</v>
      </c>
    </row>
    <row r="21410" spans="11:12">
      <c r="K21410" s="435">
        <v>62531</v>
      </c>
      <c r="L21410" t="s">
        <v>214</v>
      </c>
    </row>
    <row r="21411" spans="11:12">
      <c r="K21411" s="435">
        <v>62532</v>
      </c>
      <c r="L21411" t="s">
        <v>214</v>
      </c>
    </row>
    <row r="21412" spans="11:12">
      <c r="K21412" s="435">
        <v>62533</v>
      </c>
      <c r="L21412" t="s">
        <v>214</v>
      </c>
    </row>
    <row r="21413" spans="11:12">
      <c r="K21413" s="435">
        <v>62534</v>
      </c>
      <c r="L21413" t="s">
        <v>214</v>
      </c>
    </row>
    <row r="21414" spans="11:12">
      <c r="K21414" s="435">
        <v>62535</v>
      </c>
      <c r="L21414" t="s">
        <v>214</v>
      </c>
    </row>
    <row r="21415" spans="11:12">
      <c r="K21415" s="435">
        <v>62536</v>
      </c>
      <c r="L21415" t="s">
        <v>214</v>
      </c>
    </row>
    <row r="21416" spans="11:12">
      <c r="K21416" s="435">
        <v>62537</v>
      </c>
      <c r="L21416" t="s">
        <v>214</v>
      </c>
    </row>
    <row r="21417" spans="11:12">
      <c r="K21417" s="435">
        <v>62538</v>
      </c>
      <c r="L21417" t="s">
        <v>214</v>
      </c>
    </row>
    <row r="21418" spans="11:12">
      <c r="K21418" s="435">
        <v>62539</v>
      </c>
      <c r="L21418" t="s">
        <v>214</v>
      </c>
    </row>
    <row r="21419" spans="11:12">
      <c r="K21419" s="435">
        <v>62540</v>
      </c>
      <c r="L21419" t="s">
        <v>214</v>
      </c>
    </row>
    <row r="21420" spans="11:12">
      <c r="K21420" s="435">
        <v>62541</v>
      </c>
      <c r="L21420" t="s">
        <v>214</v>
      </c>
    </row>
    <row r="21421" spans="11:12">
      <c r="K21421" s="435">
        <v>62543</v>
      </c>
      <c r="L21421" t="s">
        <v>214</v>
      </c>
    </row>
    <row r="21422" spans="11:12">
      <c r="K21422" s="435">
        <v>62544</v>
      </c>
      <c r="L21422" t="s">
        <v>214</v>
      </c>
    </row>
    <row r="21423" spans="11:12">
      <c r="K21423" s="435">
        <v>62545</v>
      </c>
      <c r="L21423" t="s">
        <v>214</v>
      </c>
    </row>
    <row r="21424" spans="11:12">
      <c r="K21424" s="435">
        <v>62546</v>
      </c>
      <c r="L21424" t="s">
        <v>214</v>
      </c>
    </row>
    <row r="21425" spans="11:12">
      <c r="K21425" s="435">
        <v>62547</v>
      </c>
      <c r="L21425" t="s">
        <v>214</v>
      </c>
    </row>
    <row r="21426" spans="11:12">
      <c r="K21426" s="435">
        <v>62548</v>
      </c>
      <c r="L21426" t="s">
        <v>214</v>
      </c>
    </row>
    <row r="21427" spans="11:12">
      <c r="K21427" s="435">
        <v>62549</v>
      </c>
      <c r="L21427" t="s">
        <v>214</v>
      </c>
    </row>
    <row r="21428" spans="11:12">
      <c r="K21428" s="435">
        <v>62550</v>
      </c>
      <c r="L21428" t="s">
        <v>214</v>
      </c>
    </row>
    <row r="21429" spans="11:12">
      <c r="K21429" s="435">
        <v>62551</v>
      </c>
      <c r="L21429" t="s">
        <v>214</v>
      </c>
    </row>
    <row r="21430" spans="11:12">
      <c r="K21430" s="435">
        <v>62553</v>
      </c>
      <c r="L21430" t="s">
        <v>214</v>
      </c>
    </row>
    <row r="21431" spans="11:12">
      <c r="K21431" s="435">
        <v>62554</v>
      </c>
      <c r="L21431" t="s">
        <v>214</v>
      </c>
    </row>
    <row r="21432" spans="11:12">
      <c r="K21432" s="435">
        <v>62555</v>
      </c>
      <c r="L21432" t="s">
        <v>214</v>
      </c>
    </row>
    <row r="21433" spans="11:12">
      <c r="K21433" s="435">
        <v>62556</v>
      </c>
      <c r="L21433" t="s">
        <v>214</v>
      </c>
    </row>
    <row r="21434" spans="11:12">
      <c r="K21434" s="435">
        <v>62557</v>
      </c>
      <c r="L21434" t="s">
        <v>214</v>
      </c>
    </row>
    <row r="21435" spans="11:12">
      <c r="K21435" s="435">
        <v>62558</v>
      </c>
      <c r="L21435" t="s">
        <v>214</v>
      </c>
    </row>
    <row r="21436" spans="11:12">
      <c r="K21436" s="435">
        <v>62560</v>
      </c>
      <c r="L21436" t="s">
        <v>214</v>
      </c>
    </row>
    <row r="21437" spans="11:12">
      <c r="K21437" s="435">
        <v>62561</v>
      </c>
      <c r="L21437" t="s">
        <v>214</v>
      </c>
    </row>
    <row r="21438" spans="11:12">
      <c r="K21438" s="435">
        <v>62563</v>
      </c>
      <c r="L21438" t="s">
        <v>214</v>
      </c>
    </row>
    <row r="21439" spans="11:12">
      <c r="K21439" s="435">
        <v>62565</v>
      </c>
      <c r="L21439" t="s">
        <v>214</v>
      </c>
    </row>
    <row r="21440" spans="11:12">
      <c r="K21440" s="435">
        <v>62567</v>
      </c>
      <c r="L21440" t="s">
        <v>214</v>
      </c>
    </row>
    <row r="21441" spans="11:12">
      <c r="K21441" s="435">
        <v>62568</v>
      </c>
      <c r="L21441" t="s">
        <v>214</v>
      </c>
    </row>
    <row r="21442" spans="11:12">
      <c r="K21442" s="435">
        <v>62570</v>
      </c>
      <c r="L21442" t="s">
        <v>214</v>
      </c>
    </row>
    <row r="21443" spans="11:12">
      <c r="K21443" s="435">
        <v>62571</v>
      </c>
      <c r="L21443" t="s">
        <v>214</v>
      </c>
    </row>
    <row r="21444" spans="11:12">
      <c r="K21444" s="435">
        <v>62572</v>
      </c>
      <c r="L21444" t="s">
        <v>214</v>
      </c>
    </row>
    <row r="21445" spans="11:12">
      <c r="K21445" s="435">
        <v>62573</v>
      </c>
      <c r="L21445" t="s">
        <v>214</v>
      </c>
    </row>
    <row r="21446" spans="11:12">
      <c r="K21446" s="435">
        <v>62601</v>
      </c>
      <c r="L21446" t="s">
        <v>214</v>
      </c>
    </row>
    <row r="21447" spans="11:12">
      <c r="K21447" s="435">
        <v>62610</v>
      </c>
      <c r="L21447" t="s">
        <v>214</v>
      </c>
    </row>
    <row r="21448" spans="11:12">
      <c r="K21448" s="435">
        <v>62611</v>
      </c>
      <c r="L21448" t="s">
        <v>214</v>
      </c>
    </row>
    <row r="21449" spans="11:12">
      <c r="K21449" s="435">
        <v>62612</v>
      </c>
      <c r="L21449" t="s">
        <v>214</v>
      </c>
    </row>
    <row r="21450" spans="11:12">
      <c r="K21450" s="435">
        <v>62613</v>
      </c>
      <c r="L21450" t="s">
        <v>214</v>
      </c>
    </row>
    <row r="21451" spans="11:12">
      <c r="K21451" s="435">
        <v>62615</v>
      </c>
      <c r="L21451" t="s">
        <v>214</v>
      </c>
    </row>
    <row r="21452" spans="11:12">
      <c r="K21452" s="435">
        <v>62617</v>
      </c>
      <c r="L21452" t="s">
        <v>214</v>
      </c>
    </row>
    <row r="21453" spans="11:12">
      <c r="K21453" s="435">
        <v>62618</v>
      </c>
      <c r="L21453" t="s">
        <v>214</v>
      </c>
    </row>
    <row r="21454" spans="11:12">
      <c r="K21454" s="435">
        <v>62621</v>
      </c>
      <c r="L21454" t="s">
        <v>214</v>
      </c>
    </row>
    <row r="21455" spans="11:12">
      <c r="K21455" s="435">
        <v>62622</v>
      </c>
      <c r="L21455" t="s">
        <v>214</v>
      </c>
    </row>
    <row r="21456" spans="11:12">
      <c r="K21456" s="435">
        <v>62624</v>
      </c>
      <c r="L21456" t="s">
        <v>214</v>
      </c>
    </row>
    <row r="21457" spans="11:12">
      <c r="K21457" s="435">
        <v>62625</v>
      </c>
      <c r="L21457" t="s">
        <v>214</v>
      </c>
    </row>
    <row r="21458" spans="11:12">
      <c r="K21458" s="435">
        <v>62626</v>
      </c>
      <c r="L21458" t="s">
        <v>214</v>
      </c>
    </row>
    <row r="21459" spans="11:12">
      <c r="K21459" s="435">
        <v>62627</v>
      </c>
      <c r="L21459" t="s">
        <v>214</v>
      </c>
    </row>
    <row r="21460" spans="11:12">
      <c r="K21460" s="435">
        <v>62628</v>
      </c>
      <c r="L21460" t="s">
        <v>214</v>
      </c>
    </row>
    <row r="21461" spans="11:12">
      <c r="K21461" s="435">
        <v>62629</v>
      </c>
      <c r="L21461" t="s">
        <v>214</v>
      </c>
    </row>
    <row r="21462" spans="11:12">
      <c r="K21462" s="435">
        <v>62630</v>
      </c>
      <c r="L21462" t="s">
        <v>208</v>
      </c>
    </row>
    <row r="21463" spans="11:12">
      <c r="K21463" s="435">
        <v>62631</v>
      </c>
      <c r="L21463" t="s">
        <v>214</v>
      </c>
    </row>
    <row r="21464" spans="11:12">
      <c r="K21464" s="435">
        <v>62633</v>
      </c>
      <c r="L21464" t="s">
        <v>214</v>
      </c>
    </row>
    <row r="21465" spans="11:12">
      <c r="K21465" s="435">
        <v>62634</v>
      </c>
      <c r="L21465" t="s">
        <v>214</v>
      </c>
    </row>
    <row r="21466" spans="11:12">
      <c r="K21466" s="435">
        <v>62635</v>
      </c>
      <c r="L21466" t="s">
        <v>214</v>
      </c>
    </row>
    <row r="21467" spans="11:12">
      <c r="K21467" s="435">
        <v>62638</v>
      </c>
      <c r="L21467" t="s">
        <v>214</v>
      </c>
    </row>
    <row r="21468" spans="11:12">
      <c r="K21468" s="435">
        <v>62639</v>
      </c>
      <c r="L21468" t="s">
        <v>214</v>
      </c>
    </row>
    <row r="21469" spans="11:12">
      <c r="K21469" s="435">
        <v>62640</v>
      </c>
      <c r="L21469" t="s">
        <v>214</v>
      </c>
    </row>
    <row r="21470" spans="11:12">
      <c r="K21470" s="435">
        <v>62642</v>
      </c>
      <c r="L21470" t="s">
        <v>214</v>
      </c>
    </row>
    <row r="21471" spans="11:12">
      <c r="K21471" s="435">
        <v>62643</v>
      </c>
      <c r="L21471" t="s">
        <v>214</v>
      </c>
    </row>
    <row r="21472" spans="11:12">
      <c r="K21472" s="435">
        <v>62644</v>
      </c>
      <c r="L21472" t="s">
        <v>214</v>
      </c>
    </row>
    <row r="21473" spans="11:12">
      <c r="K21473" s="435">
        <v>62649</v>
      </c>
      <c r="L21473" t="s">
        <v>214</v>
      </c>
    </row>
    <row r="21474" spans="11:12">
      <c r="K21474" s="435">
        <v>62650</v>
      </c>
      <c r="L21474" t="s">
        <v>214</v>
      </c>
    </row>
    <row r="21475" spans="11:12">
      <c r="K21475" s="435">
        <v>62655</v>
      </c>
      <c r="L21475" t="s">
        <v>214</v>
      </c>
    </row>
    <row r="21476" spans="11:12">
      <c r="K21476" s="435">
        <v>62656</v>
      </c>
      <c r="L21476" t="s">
        <v>214</v>
      </c>
    </row>
    <row r="21477" spans="11:12">
      <c r="K21477" s="435">
        <v>62661</v>
      </c>
      <c r="L21477" t="s">
        <v>214</v>
      </c>
    </row>
    <row r="21478" spans="11:12">
      <c r="K21478" s="435">
        <v>62663</v>
      </c>
      <c r="L21478" t="s">
        <v>214</v>
      </c>
    </row>
    <row r="21479" spans="11:12">
      <c r="K21479" s="435">
        <v>62664</v>
      </c>
      <c r="L21479" t="s">
        <v>214</v>
      </c>
    </row>
    <row r="21480" spans="11:12">
      <c r="K21480" s="435">
        <v>62665</v>
      </c>
      <c r="L21480" t="s">
        <v>214</v>
      </c>
    </row>
    <row r="21481" spans="11:12">
      <c r="K21481" s="435">
        <v>62666</v>
      </c>
      <c r="L21481" t="s">
        <v>214</v>
      </c>
    </row>
    <row r="21482" spans="11:12">
      <c r="K21482" s="435">
        <v>62667</v>
      </c>
      <c r="L21482" t="s">
        <v>214</v>
      </c>
    </row>
    <row r="21483" spans="11:12">
      <c r="K21483" s="435">
        <v>62668</v>
      </c>
      <c r="L21483" t="s">
        <v>214</v>
      </c>
    </row>
    <row r="21484" spans="11:12">
      <c r="K21484" s="435">
        <v>62670</v>
      </c>
      <c r="L21484" t="s">
        <v>214</v>
      </c>
    </row>
    <row r="21485" spans="11:12">
      <c r="K21485" s="435">
        <v>62671</v>
      </c>
      <c r="L21485" t="s">
        <v>214</v>
      </c>
    </row>
    <row r="21486" spans="11:12">
      <c r="K21486" s="435">
        <v>62672</v>
      </c>
      <c r="L21486" t="s">
        <v>214</v>
      </c>
    </row>
    <row r="21487" spans="11:12">
      <c r="K21487" s="435">
        <v>62673</v>
      </c>
      <c r="L21487" t="s">
        <v>214</v>
      </c>
    </row>
    <row r="21488" spans="11:12">
      <c r="K21488" s="435">
        <v>62674</v>
      </c>
      <c r="L21488" t="s">
        <v>214</v>
      </c>
    </row>
    <row r="21489" spans="11:12">
      <c r="K21489" s="435">
        <v>62675</v>
      </c>
      <c r="L21489" t="s">
        <v>214</v>
      </c>
    </row>
    <row r="21490" spans="11:12">
      <c r="K21490" s="435">
        <v>62677</v>
      </c>
      <c r="L21490" t="s">
        <v>214</v>
      </c>
    </row>
    <row r="21491" spans="11:12">
      <c r="K21491" s="435">
        <v>62681</v>
      </c>
      <c r="L21491" t="s">
        <v>214</v>
      </c>
    </row>
    <row r="21492" spans="11:12">
      <c r="K21492" s="435">
        <v>62682</v>
      </c>
      <c r="L21492" t="s">
        <v>214</v>
      </c>
    </row>
    <row r="21493" spans="11:12">
      <c r="K21493" s="435">
        <v>62684</v>
      </c>
      <c r="L21493" t="s">
        <v>214</v>
      </c>
    </row>
    <row r="21494" spans="11:12">
      <c r="K21494" s="435">
        <v>62685</v>
      </c>
      <c r="L21494" t="s">
        <v>214</v>
      </c>
    </row>
    <row r="21495" spans="11:12">
      <c r="K21495" s="435">
        <v>62688</v>
      </c>
      <c r="L21495" t="s">
        <v>214</v>
      </c>
    </row>
    <row r="21496" spans="11:12">
      <c r="K21496" s="435">
        <v>62689</v>
      </c>
      <c r="L21496" t="s">
        <v>214</v>
      </c>
    </row>
    <row r="21497" spans="11:12">
      <c r="K21497" s="435">
        <v>62690</v>
      </c>
      <c r="L21497" t="s">
        <v>214</v>
      </c>
    </row>
    <row r="21498" spans="11:12">
      <c r="K21498" s="435">
        <v>62691</v>
      </c>
      <c r="L21498" t="s">
        <v>214</v>
      </c>
    </row>
    <row r="21499" spans="11:12">
      <c r="K21499" s="435">
        <v>62692</v>
      </c>
      <c r="L21499" t="s">
        <v>214</v>
      </c>
    </row>
    <row r="21500" spans="11:12">
      <c r="K21500" s="435">
        <v>62693</v>
      </c>
      <c r="L21500" t="s">
        <v>214</v>
      </c>
    </row>
    <row r="21501" spans="11:12">
      <c r="K21501" s="435">
        <v>62694</v>
      </c>
      <c r="L21501" t="s">
        <v>214</v>
      </c>
    </row>
    <row r="21502" spans="11:12">
      <c r="K21502" s="435">
        <v>62695</v>
      </c>
      <c r="L21502" t="s">
        <v>214</v>
      </c>
    </row>
    <row r="21503" spans="11:12">
      <c r="K21503" s="435">
        <v>62701</v>
      </c>
      <c r="L21503" t="s">
        <v>214</v>
      </c>
    </row>
    <row r="21504" spans="11:12">
      <c r="K21504" s="435">
        <v>62702</v>
      </c>
      <c r="L21504" t="s">
        <v>214</v>
      </c>
    </row>
    <row r="21505" spans="11:12">
      <c r="K21505" s="435">
        <v>62703</v>
      </c>
      <c r="L21505" t="s">
        <v>214</v>
      </c>
    </row>
    <row r="21506" spans="11:12">
      <c r="K21506" s="435">
        <v>62704</v>
      </c>
      <c r="L21506" t="s">
        <v>214</v>
      </c>
    </row>
    <row r="21507" spans="11:12">
      <c r="K21507" s="435">
        <v>62707</v>
      </c>
      <c r="L21507" t="s">
        <v>214</v>
      </c>
    </row>
    <row r="21508" spans="11:12">
      <c r="K21508" s="435">
        <v>62711</v>
      </c>
      <c r="L21508" t="s">
        <v>214</v>
      </c>
    </row>
    <row r="21509" spans="11:12">
      <c r="K21509" s="435">
        <v>62712</v>
      </c>
      <c r="L21509" t="s">
        <v>214</v>
      </c>
    </row>
    <row r="21510" spans="11:12">
      <c r="K21510" s="435">
        <v>62801</v>
      </c>
      <c r="L21510" t="s">
        <v>208</v>
      </c>
    </row>
    <row r="21511" spans="11:12">
      <c r="K21511" s="435">
        <v>62803</v>
      </c>
      <c r="L21511" t="s">
        <v>208</v>
      </c>
    </row>
    <row r="21512" spans="11:12">
      <c r="K21512" s="435">
        <v>62806</v>
      </c>
      <c r="L21512" t="s">
        <v>208</v>
      </c>
    </row>
    <row r="21513" spans="11:12">
      <c r="K21513" s="435">
        <v>62807</v>
      </c>
      <c r="L21513" t="s">
        <v>208</v>
      </c>
    </row>
    <row r="21514" spans="11:12">
      <c r="K21514" s="435">
        <v>62808</v>
      </c>
      <c r="L21514" t="s">
        <v>208</v>
      </c>
    </row>
    <row r="21515" spans="11:12">
      <c r="K21515" s="435">
        <v>62809</v>
      </c>
      <c r="L21515" t="s">
        <v>208</v>
      </c>
    </row>
    <row r="21516" spans="11:12">
      <c r="K21516" s="435">
        <v>62810</v>
      </c>
      <c r="L21516" t="s">
        <v>208</v>
      </c>
    </row>
    <row r="21517" spans="11:12">
      <c r="K21517" s="435">
        <v>62811</v>
      </c>
      <c r="L21517" t="s">
        <v>208</v>
      </c>
    </row>
    <row r="21518" spans="11:12">
      <c r="K21518" s="435">
        <v>62812</v>
      </c>
      <c r="L21518" t="s">
        <v>208</v>
      </c>
    </row>
    <row r="21519" spans="11:12">
      <c r="K21519" s="435">
        <v>62814</v>
      </c>
      <c r="L21519" t="s">
        <v>208</v>
      </c>
    </row>
    <row r="21520" spans="11:12">
      <c r="K21520" s="435">
        <v>62815</v>
      </c>
      <c r="L21520" t="s">
        <v>208</v>
      </c>
    </row>
    <row r="21521" spans="11:12">
      <c r="K21521" s="435">
        <v>62816</v>
      </c>
      <c r="L21521" t="s">
        <v>208</v>
      </c>
    </row>
    <row r="21522" spans="11:12">
      <c r="K21522" s="435">
        <v>62817</v>
      </c>
      <c r="L21522" t="s">
        <v>208</v>
      </c>
    </row>
    <row r="21523" spans="11:12">
      <c r="K21523" s="435">
        <v>62818</v>
      </c>
      <c r="L21523" t="s">
        <v>208</v>
      </c>
    </row>
    <row r="21524" spans="11:12">
      <c r="K21524" s="435">
        <v>62819</v>
      </c>
      <c r="L21524" t="s">
        <v>208</v>
      </c>
    </row>
    <row r="21525" spans="11:12">
      <c r="K21525" s="435">
        <v>62820</v>
      </c>
      <c r="L21525" t="s">
        <v>208</v>
      </c>
    </row>
    <row r="21526" spans="11:12">
      <c r="K21526" s="435">
        <v>62821</v>
      </c>
      <c r="L21526" t="s">
        <v>208</v>
      </c>
    </row>
    <row r="21527" spans="11:12">
      <c r="K21527" s="435">
        <v>62822</v>
      </c>
      <c r="L21527" t="s">
        <v>208</v>
      </c>
    </row>
    <row r="21528" spans="11:12">
      <c r="K21528" s="435">
        <v>62823</v>
      </c>
      <c r="L21528" t="s">
        <v>208</v>
      </c>
    </row>
    <row r="21529" spans="11:12">
      <c r="K21529" s="435">
        <v>62824</v>
      </c>
      <c r="L21529" t="s">
        <v>208</v>
      </c>
    </row>
    <row r="21530" spans="11:12">
      <c r="K21530" s="435">
        <v>62825</v>
      </c>
      <c r="L21530" t="s">
        <v>208</v>
      </c>
    </row>
    <row r="21531" spans="11:12">
      <c r="K21531" s="435">
        <v>62827</v>
      </c>
      <c r="L21531" t="s">
        <v>208</v>
      </c>
    </row>
    <row r="21532" spans="11:12">
      <c r="K21532" s="435">
        <v>62828</v>
      </c>
      <c r="L21532" t="s">
        <v>208</v>
      </c>
    </row>
    <row r="21533" spans="11:12">
      <c r="K21533" s="435">
        <v>62829</v>
      </c>
      <c r="L21533" t="s">
        <v>208</v>
      </c>
    </row>
    <row r="21534" spans="11:12">
      <c r="K21534" s="435">
        <v>62830</v>
      </c>
      <c r="L21534" t="s">
        <v>208</v>
      </c>
    </row>
    <row r="21535" spans="11:12">
      <c r="K21535" s="435">
        <v>62831</v>
      </c>
      <c r="L21535" t="s">
        <v>208</v>
      </c>
    </row>
    <row r="21536" spans="11:12">
      <c r="K21536" s="435">
        <v>62832</v>
      </c>
      <c r="L21536" t="s">
        <v>208</v>
      </c>
    </row>
    <row r="21537" spans="11:12">
      <c r="K21537" s="435">
        <v>62833</v>
      </c>
      <c r="L21537" t="s">
        <v>208</v>
      </c>
    </row>
    <row r="21538" spans="11:12">
      <c r="K21538" s="435">
        <v>62835</v>
      </c>
      <c r="L21538" t="s">
        <v>208</v>
      </c>
    </row>
    <row r="21539" spans="11:12">
      <c r="K21539" s="435">
        <v>62836</v>
      </c>
      <c r="L21539" t="s">
        <v>208</v>
      </c>
    </row>
    <row r="21540" spans="11:12">
      <c r="K21540" s="435">
        <v>62837</v>
      </c>
      <c r="L21540" t="s">
        <v>208</v>
      </c>
    </row>
    <row r="21541" spans="11:12">
      <c r="K21541" s="435">
        <v>62838</v>
      </c>
      <c r="L21541" t="s">
        <v>208</v>
      </c>
    </row>
    <row r="21542" spans="11:12">
      <c r="K21542" s="435">
        <v>62839</v>
      </c>
      <c r="L21542" t="s">
        <v>208</v>
      </c>
    </row>
    <row r="21543" spans="11:12">
      <c r="K21543" s="435">
        <v>62841</v>
      </c>
      <c r="L21543" t="s">
        <v>208</v>
      </c>
    </row>
    <row r="21544" spans="11:12">
      <c r="K21544" s="435">
        <v>62842</v>
      </c>
      <c r="L21544" t="s">
        <v>208</v>
      </c>
    </row>
    <row r="21545" spans="11:12">
      <c r="K21545" s="435">
        <v>62843</v>
      </c>
      <c r="L21545" t="s">
        <v>208</v>
      </c>
    </row>
    <row r="21546" spans="11:12">
      <c r="K21546" s="435">
        <v>62844</v>
      </c>
      <c r="L21546" t="s">
        <v>208</v>
      </c>
    </row>
    <row r="21547" spans="11:12">
      <c r="K21547" s="435">
        <v>62846</v>
      </c>
      <c r="L21547" t="s">
        <v>208</v>
      </c>
    </row>
    <row r="21548" spans="11:12">
      <c r="K21548" s="435">
        <v>62848</v>
      </c>
      <c r="L21548" t="s">
        <v>208</v>
      </c>
    </row>
    <row r="21549" spans="11:12">
      <c r="K21549" s="435">
        <v>62849</v>
      </c>
      <c r="L21549" t="s">
        <v>208</v>
      </c>
    </row>
    <row r="21550" spans="11:12">
      <c r="K21550" s="435">
        <v>62850</v>
      </c>
      <c r="L21550" t="s">
        <v>208</v>
      </c>
    </row>
    <row r="21551" spans="11:12">
      <c r="K21551" s="435">
        <v>62851</v>
      </c>
      <c r="L21551" t="s">
        <v>208</v>
      </c>
    </row>
    <row r="21552" spans="11:12">
      <c r="K21552" s="435">
        <v>62852</v>
      </c>
      <c r="L21552" t="s">
        <v>208</v>
      </c>
    </row>
    <row r="21553" spans="11:12">
      <c r="K21553" s="435">
        <v>62853</v>
      </c>
      <c r="L21553" t="s">
        <v>208</v>
      </c>
    </row>
    <row r="21554" spans="11:12">
      <c r="K21554" s="435">
        <v>62854</v>
      </c>
      <c r="L21554" t="s">
        <v>208</v>
      </c>
    </row>
    <row r="21555" spans="11:12">
      <c r="K21555" s="435">
        <v>62856</v>
      </c>
      <c r="L21555" t="s">
        <v>208</v>
      </c>
    </row>
    <row r="21556" spans="11:12">
      <c r="K21556" s="435">
        <v>62858</v>
      </c>
      <c r="L21556" t="s">
        <v>208</v>
      </c>
    </row>
    <row r="21557" spans="11:12">
      <c r="K21557" s="435">
        <v>62859</v>
      </c>
      <c r="L21557" t="s">
        <v>208</v>
      </c>
    </row>
    <row r="21558" spans="11:12">
      <c r="K21558" s="435">
        <v>62860</v>
      </c>
      <c r="L21558" t="s">
        <v>208</v>
      </c>
    </row>
    <row r="21559" spans="11:12">
      <c r="K21559" s="435">
        <v>62861</v>
      </c>
      <c r="L21559" t="s">
        <v>208</v>
      </c>
    </row>
    <row r="21560" spans="11:12">
      <c r="K21560" s="435">
        <v>62862</v>
      </c>
      <c r="L21560" t="s">
        <v>208</v>
      </c>
    </row>
    <row r="21561" spans="11:12">
      <c r="K21561" s="435">
        <v>62863</v>
      </c>
      <c r="L21561" t="s">
        <v>208</v>
      </c>
    </row>
    <row r="21562" spans="11:12">
      <c r="K21562" s="435">
        <v>62864</v>
      </c>
      <c r="L21562" t="s">
        <v>208</v>
      </c>
    </row>
    <row r="21563" spans="11:12">
      <c r="K21563" s="435">
        <v>62865</v>
      </c>
      <c r="L21563" t="s">
        <v>208</v>
      </c>
    </row>
    <row r="21564" spans="11:12">
      <c r="K21564" s="435">
        <v>62867</v>
      </c>
      <c r="L21564" t="s">
        <v>208</v>
      </c>
    </row>
    <row r="21565" spans="11:12">
      <c r="K21565" s="435">
        <v>62868</v>
      </c>
      <c r="L21565" t="s">
        <v>208</v>
      </c>
    </row>
    <row r="21566" spans="11:12">
      <c r="K21566" s="435">
        <v>62869</v>
      </c>
      <c r="L21566" t="s">
        <v>208</v>
      </c>
    </row>
    <row r="21567" spans="11:12">
      <c r="K21567" s="435">
        <v>62870</v>
      </c>
      <c r="L21567" t="s">
        <v>208</v>
      </c>
    </row>
    <row r="21568" spans="11:12">
      <c r="K21568" s="435">
        <v>62871</v>
      </c>
      <c r="L21568" t="s">
        <v>208</v>
      </c>
    </row>
    <row r="21569" spans="11:12">
      <c r="K21569" s="435">
        <v>62872</v>
      </c>
      <c r="L21569" t="s">
        <v>208</v>
      </c>
    </row>
    <row r="21570" spans="11:12">
      <c r="K21570" s="435">
        <v>62874</v>
      </c>
      <c r="L21570" t="s">
        <v>208</v>
      </c>
    </row>
    <row r="21571" spans="11:12">
      <c r="K21571" s="435">
        <v>62875</v>
      </c>
      <c r="L21571" t="s">
        <v>208</v>
      </c>
    </row>
    <row r="21572" spans="11:12">
      <c r="K21572" s="435">
        <v>62876</v>
      </c>
      <c r="L21572" t="s">
        <v>208</v>
      </c>
    </row>
    <row r="21573" spans="11:12">
      <c r="K21573" s="435">
        <v>62877</v>
      </c>
      <c r="L21573" t="s">
        <v>208</v>
      </c>
    </row>
    <row r="21574" spans="11:12">
      <c r="K21574" s="435">
        <v>62878</v>
      </c>
      <c r="L21574" t="s">
        <v>208</v>
      </c>
    </row>
    <row r="21575" spans="11:12">
      <c r="K21575" s="435">
        <v>62879</v>
      </c>
      <c r="L21575" t="s">
        <v>208</v>
      </c>
    </row>
    <row r="21576" spans="11:12">
      <c r="K21576" s="435">
        <v>62880</v>
      </c>
      <c r="L21576" t="s">
        <v>208</v>
      </c>
    </row>
    <row r="21577" spans="11:12">
      <c r="K21577" s="435">
        <v>62881</v>
      </c>
      <c r="L21577" t="s">
        <v>208</v>
      </c>
    </row>
    <row r="21578" spans="11:12">
      <c r="K21578" s="435">
        <v>62882</v>
      </c>
      <c r="L21578" t="s">
        <v>208</v>
      </c>
    </row>
    <row r="21579" spans="11:12">
      <c r="K21579" s="435">
        <v>62883</v>
      </c>
      <c r="L21579" t="s">
        <v>208</v>
      </c>
    </row>
    <row r="21580" spans="11:12">
      <c r="K21580" s="435">
        <v>62884</v>
      </c>
      <c r="L21580" t="s">
        <v>208</v>
      </c>
    </row>
    <row r="21581" spans="11:12">
      <c r="K21581" s="435">
        <v>62885</v>
      </c>
      <c r="L21581" t="s">
        <v>208</v>
      </c>
    </row>
    <row r="21582" spans="11:12">
      <c r="K21582" s="435">
        <v>62886</v>
      </c>
      <c r="L21582" t="s">
        <v>208</v>
      </c>
    </row>
    <row r="21583" spans="11:12">
      <c r="K21583" s="435">
        <v>62887</v>
      </c>
      <c r="L21583" t="s">
        <v>208</v>
      </c>
    </row>
    <row r="21584" spans="11:12">
      <c r="K21584" s="435">
        <v>62888</v>
      </c>
      <c r="L21584" t="s">
        <v>208</v>
      </c>
    </row>
    <row r="21585" spans="11:12">
      <c r="K21585" s="435">
        <v>62889</v>
      </c>
      <c r="L21585" t="s">
        <v>208</v>
      </c>
    </row>
    <row r="21586" spans="11:12">
      <c r="K21586" s="435">
        <v>62890</v>
      </c>
      <c r="L21586" t="s">
        <v>208</v>
      </c>
    </row>
    <row r="21587" spans="11:12">
      <c r="K21587" s="435">
        <v>62891</v>
      </c>
      <c r="L21587" t="s">
        <v>208</v>
      </c>
    </row>
    <row r="21588" spans="11:12">
      <c r="K21588" s="435">
        <v>62892</v>
      </c>
      <c r="L21588" t="s">
        <v>208</v>
      </c>
    </row>
    <row r="21589" spans="11:12">
      <c r="K21589" s="435">
        <v>62893</v>
      </c>
      <c r="L21589" t="s">
        <v>208</v>
      </c>
    </row>
    <row r="21590" spans="11:12">
      <c r="K21590" s="435">
        <v>62894</v>
      </c>
      <c r="L21590" t="s">
        <v>208</v>
      </c>
    </row>
    <row r="21591" spans="11:12">
      <c r="K21591" s="435">
        <v>62895</v>
      </c>
      <c r="L21591" t="s">
        <v>208</v>
      </c>
    </row>
    <row r="21592" spans="11:12">
      <c r="K21592" s="435">
        <v>62896</v>
      </c>
      <c r="L21592" t="s">
        <v>208</v>
      </c>
    </row>
    <row r="21593" spans="11:12">
      <c r="K21593" s="435">
        <v>62897</v>
      </c>
      <c r="L21593" t="s">
        <v>208</v>
      </c>
    </row>
    <row r="21594" spans="11:12">
      <c r="K21594" s="435">
        <v>62898</v>
      </c>
      <c r="L21594" t="s">
        <v>208</v>
      </c>
    </row>
    <row r="21595" spans="11:12">
      <c r="K21595" s="435">
        <v>62899</v>
      </c>
      <c r="L21595" t="s">
        <v>208</v>
      </c>
    </row>
    <row r="21596" spans="11:12">
      <c r="K21596" s="435">
        <v>62901</v>
      </c>
      <c r="L21596" t="s">
        <v>208</v>
      </c>
    </row>
    <row r="21597" spans="11:12">
      <c r="K21597" s="435">
        <v>62902</v>
      </c>
      <c r="L21597" t="s">
        <v>208</v>
      </c>
    </row>
    <row r="21598" spans="11:12">
      <c r="K21598" s="435">
        <v>62903</v>
      </c>
      <c r="L21598" t="s">
        <v>208</v>
      </c>
    </row>
    <row r="21599" spans="11:12">
      <c r="K21599" s="435">
        <v>62905</v>
      </c>
      <c r="L21599" t="s">
        <v>208</v>
      </c>
    </row>
    <row r="21600" spans="11:12">
      <c r="K21600" s="435">
        <v>62906</v>
      </c>
      <c r="L21600" t="s">
        <v>208</v>
      </c>
    </row>
    <row r="21601" spans="11:12">
      <c r="K21601" s="435">
        <v>62907</v>
      </c>
      <c r="L21601" t="s">
        <v>208</v>
      </c>
    </row>
    <row r="21602" spans="11:12">
      <c r="K21602" s="435">
        <v>62908</v>
      </c>
      <c r="L21602" t="s">
        <v>208</v>
      </c>
    </row>
    <row r="21603" spans="11:12">
      <c r="K21603" s="435">
        <v>62910</v>
      </c>
      <c r="L21603" t="s">
        <v>208</v>
      </c>
    </row>
    <row r="21604" spans="11:12">
      <c r="K21604" s="435">
        <v>62912</v>
      </c>
      <c r="L21604" t="s">
        <v>208</v>
      </c>
    </row>
    <row r="21605" spans="11:12">
      <c r="K21605" s="435">
        <v>62914</v>
      </c>
      <c r="L21605" t="s">
        <v>208</v>
      </c>
    </row>
    <row r="21606" spans="11:12">
      <c r="K21606" s="435">
        <v>62915</v>
      </c>
      <c r="L21606" t="s">
        <v>208</v>
      </c>
    </row>
    <row r="21607" spans="11:12">
      <c r="K21607" s="435">
        <v>62916</v>
      </c>
      <c r="L21607" t="s">
        <v>208</v>
      </c>
    </row>
    <row r="21608" spans="11:12">
      <c r="K21608" s="435">
        <v>62917</v>
      </c>
      <c r="L21608" t="s">
        <v>208</v>
      </c>
    </row>
    <row r="21609" spans="11:12">
      <c r="K21609" s="435">
        <v>62918</v>
      </c>
      <c r="L21609" t="s">
        <v>208</v>
      </c>
    </row>
    <row r="21610" spans="11:12">
      <c r="K21610" s="435">
        <v>62919</v>
      </c>
      <c r="L21610" t="s">
        <v>208</v>
      </c>
    </row>
    <row r="21611" spans="11:12">
      <c r="K21611" s="435">
        <v>62920</v>
      </c>
      <c r="L21611" t="s">
        <v>208</v>
      </c>
    </row>
    <row r="21612" spans="11:12">
      <c r="K21612" s="435">
        <v>62921</v>
      </c>
      <c r="L21612" t="s">
        <v>208</v>
      </c>
    </row>
    <row r="21613" spans="11:12">
      <c r="K21613" s="435">
        <v>62922</v>
      </c>
      <c r="L21613" t="s">
        <v>208</v>
      </c>
    </row>
    <row r="21614" spans="11:12">
      <c r="K21614" s="435">
        <v>62923</v>
      </c>
      <c r="L21614" t="s">
        <v>208</v>
      </c>
    </row>
    <row r="21615" spans="11:12">
      <c r="K21615" s="435">
        <v>62924</v>
      </c>
      <c r="L21615" t="s">
        <v>208</v>
      </c>
    </row>
    <row r="21616" spans="11:12">
      <c r="K21616" s="435">
        <v>62926</v>
      </c>
      <c r="L21616" t="s">
        <v>208</v>
      </c>
    </row>
    <row r="21617" spans="11:12">
      <c r="K21617" s="435">
        <v>62927</v>
      </c>
      <c r="L21617" t="s">
        <v>208</v>
      </c>
    </row>
    <row r="21618" spans="11:12">
      <c r="K21618" s="435">
        <v>62928</v>
      </c>
      <c r="L21618" t="s">
        <v>208</v>
      </c>
    </row>
    <row r="21619" spans="11:12">
      <c r="K21619" s="435">
        <v>62930</v>
      </c>
      <c r="L21619" t="s">
        <v>208</v>
      </c>
    </row>
    <row r="21620" spans="11:12">
      <c r="K21620" s="435">
        <v>62931</v>
      </c>
      <c r="L21620" t="s">
        <v>208</v>
      </c>
    </row>
    <row r="21621" spans="11:12">
      <c r="K21621" s="435">
        <v>62932</v>
      </c>
      <c r="L21621" t="s">
        <v>208</v>
      </c>
    </row>
    <row r="21622" spans="11:12">
      <c r="K21622" s="435">
        <v>62933</v>
      </c>
      <c r="L21622" t="s">
        <v>208</v>
      </c>
    </row>
    <row r="21623" spans="11:12">
      <c r="K21623" s="435">
        <v>62934</v>
      </c>
      <c r="L21623" t="s">
        <v>208</v>
      </c>
    </row>
    <row r="21624" spans="11:12">
      <c r="K21624" s="435">
        <v>62935</v>
      </c>
      <c r="L21624" t="s">
        <v>208</v>
      </c>
    </row>
    <row r="21625" spans="11:12">
      <c r="K21625" s="435">
        <v>62938</v>
      </c>
      <c r="L21625" t="s">
        <v>208</v>
      </c>
    </row>
    <row r="21626" spans="11:12">
      <c r="K21626" s="435">
        <v>62939</v>
      </c>
      <c r="L21626" t="s">
        <v>208</v>
      </c>
    </row>
    <row r="21627" spans="11:12">
      <c r="K21627" s="435">
        <v>62940</v>
      </c>
      <c r="L21627" t="s">
        <v>208</v>
      </c>
    </row>
    <row r="21628" spans="11:12">
      <c r="K21628" s="435">
        <v>62941</v>
      </c>
      <c r="L21628" t="s">
        <v>208</v>
      </c>
    </row>
    <row r="21629" spans="11:12">
      <c r="K21629" s="435">
        <v>62942</v>
      </c>
      <c r="L21629" t="s">
        <v>208</v>
      </c>
    </row>
    <row r="21630" spans="11:12">
      <c r="K21630" s="435">
        <v>62943</v>
      </c>
      <c r="L21630" t="s">
        <v>208</v>
      </c>
    </row>
    <row r="21631" spans="11:12">
      <c r="K21631" s="435">
        <v>62946</v>
      </c>
      <c r="L21631" t="s">
        <v>208</v>
      </c>
    </row>
    <row r="21632" spans="11:12">
      <c r="K21632" s="435">
        <v>62947</v>
      </c>
      <c r="L21632" t="s">
        <v>208</v>
      </c>
    </row>
    <row r="21633" spans="11:12">
      <c r="K21633" s="435">
        <v>62948</v>
      </c>
      <c r="L21633" t="s">
        <v>208</v>
      </c>
    </row>
    <row r="21634" spans="11:12">
      <c r="K21634" s="435">
        <v>62949</v>
      </c>
      <c r="L21634" t="s">
        <v>208</v>
      </c>
    </row>
    <row r="21635" spans="11:12">
      <c r="K21635" s="435">
        <v>62950</v>
      </c>
      <c r="L21635" t="s">
        <v>208</v>
      </c>
    </row>
    <row r="21636" spans="11:12">
      <c r="K21636" s="435">
        <v>62951</v>
      </c>
      <c r="L21636" t="s">
        <v>208</v>
      </c>
    </row>
    <row r="21637" spans="11:12">
      <c r="K21637" s="435">
        <v>62952</v>
      </c>
      <c r="L21637" t="s">
        <v>208</v>
      </c>
    </row>
    <row r="21638" spans="11:12">
      <c r="K21638" s="435">
        <v>62953</v>
      </c>
      <c r="L21638" t="s">
        <v>208</v>
      </c>
    </row>
    <row r="21639" spans="11:12">
      <c r="K21639" s="435">
        <v>62954</v>
      </c>
      <c r="L21639" t="s">
        <v>208</v>
      </c>
    </row>
    <row r="21640" spans="11:12">
      <c r="K21640" s="435">
        <v>62956</v>
      </c>
      <c r="L21640" t="s">
        <v>208</v>
      </c>
    </row>
    <row r="21641" spans="11:12">
      <c r="K21641" s="435">
        <v>62957</v>
      </c>
      <c r="L21641" t="s">
        <v>208</v>
      </c>
    </row>
    <row r="21642" spans="11:12">
      <c r="K21642" s="435">
        <v>62958</v>
      </c>
      <c r="L21642" t="s">
        <v>208</v>
      </c>
    </row>
    <row r="21643" spans="11:12">
      <c r="K21643" s="435">
        <v>62959</v>
      </c>
      <c r="L21643" t="s">
        <v>208</v>
      </c>
    </row>
    <row r="21644" spans="11:12">
      <c r="K21644" s="435">
        <v>62960</v>
      </c>
      <c r="L21644" t="s">
        <v>208</v>
      </c>
    </row>
    <row r="21645" spans="11:12">
      <c r="K21645" s="435">
        <v>62961</v>
      </c>
      <c r="L21645" t="s">
        <v>208</v>
      </c>
    </row>
    <row r="21646" spans="11:12">
      <c r="K21646" s="435">
        <v>62962</v>
      </c>
      <c r="L21646" t="s">
        <v>208</v>
      </c>
    </row>
    <row r="21647" spans="11:12">
      <c r="K21647" s="435">
        <v>62963</v>
      </c>
      <c r="L21647" t="s">
        <v>208</v>
      </c>
    </row>
    <row r="21648" spans="11:12">
      <c r="K21648" s="435">
        <v>62964</v>
      </c>
      <c r="L21648" t="s">
        <v>208</v>
      </c>
    </row>
    <row r="21649" spans="11:12">
      <c r="K21649" s="435">
        <v>62965</v>
      </c>
      <c r="L21649" t="s">
        <v>208</v>
      </c>
    </row>
    <row r="21650" spans="11:12">
      <c r="K21650" s="435">
        <v>62966</v>
      </c>
      <c r="L21650" t="s">
        <v>208</v>
      </c>
    </row>
    <row r="21651" spans="11:12">
      <c r="K21651" s="435">
        <v>62967</v>
      </c>
      <c r="L21651" t="s">
        <v>208</v>
      </c>
    </row>
    <row r="21652" spans="11:12">
      <c r="K21652" s="435">
        <v>62969</v>
      </c>
      <c r="L21652" t="s">
        <v>208</v>
      </c>
    </row>
    <row r="21653" spans="11:12">
      <c r="K21653" s="435">
        <v>62970</v>
      </c>
      <c r="L21653" t="s">
        <v>208</v>
      </c>
    </row>
    <row r="21654" spans="11:12">
      <c r="K21654" s="435">
        <v>62972</v>
      </c>
      <c r="L21654" t="s">
        <v>208</v>
      </c>
    </row>
    <row r="21655" spans="11:12">
      <c r="K21655" s="435">
        <v>62974</v>
      </c>
      <c r="L21655" t="s">
        <v>208</v>
      </c>
    </row>
    <row r="21656" spans="11:12">
      <c r="K21656" s="435">
        <v>62975</v>
      </c>
      <c r="L21656" t="s">
        <v>208</v>
      </c>
    </row>
    <row r="21657" spans="11:12">
      <c r="K21657" s="435">
        <v>62976</v>
      </c>
      <c r="L21657" t="s">
        <v>208</v>
      </c>
    </row>
    <row r="21658" spans="11:12">
      <c r="K21658" s="435">
        <v>62977</v>
      </c>
      <c r="L21658" t="s">
        <v>208</v>
      </c>
    </row>
    <row r="21659" spans="11:12">
      <c r="K21659" s="435">
        <v>62979</v>
      </c>
      <c r="L21659" t="s">
        <v>208</v>
      </c>
    </row>
    <row r="21660" spans="11:12">
      <c r="K21660" s="435">
        <v>62982</v>
      </c>
      <c r="L21660" t="s">
        <v>208</v>
      </c>
    </row>
    <row r="21661" spans="11:12">
      <c r="K21661" s="435">
        <v>62983</v>
      </c>
      <c r="L21661" t="s">
        <v>208</v>
      </c>
    </row>
    <row r="21662" spans="11:12">
      <c r="K21662" s="435">
        <v>62984</v>
      </c>
      <c r="L21662" t="s">
        <v>208</v>
      </c>
    </row>
    <row r="21663" spans="11:12">
      <c r="K21663" s="435">
        <v>62985</v>
      </c>
      <c r="L21663" t="s">
        <v>208</v>
      </c>
    </row>
    <row r="21664" spans="11:12">
      <c r="K21664" s="435">
        <v>62987</v>
      </c>
      <c r="L21664" t="s">
        <v>208</v>
      </c>
    </row>
    <row r="21665" spans="11:12">
      <c r="K21665" s="435">
        <v>62988</v>
      </c>
      <c r="L21665" t="s">
        <v>208</v>
      </c>
    </row>
    <row r="21666" spans="11:12">
      <c r="K21666" s="435">
        <v>62990</v>
      </c>
      <c r="L21666" t="s">
        <v>208</v>
      </c>
    </row>
    <row r="21667" spans="11:12">
      <c r="K21667" s="435">
        <v>62992</v>
      </c>
      <c r="L21667" t="s">
        <v>208</v>
      </c>
    </row>
    <row r="21668" spans="11:12">
      <c r="K21668" s="435">
        <v>62994</v>
      </c>
      <c r="L21668" t="s">
        <v>208</v>
      </c>
    </row>
    <row r="21669" spans="11:12">
      <c r="K21669" s="435">
        <v>62995</v>
      </c>
      <c r="L21669" t="s">
        <v>208</v>
      </c>
    </row>
    <row r="21670" spans="11:12">
      <c r="K21670" s="435">
        <v>62996</v>
      </c>
      <c r="L21670" t="s">
        <v>208</v>
      </c>
    </row>
    <row r="21671" spans="11:12">
      <c r="K21671" s="435">
        <v>62997</v>
      </c>
      <c r="L21671" t="s">
        <v>208</v>
      </c>
    </row>
    <row r="21672" spans="11:12">
      <c r="K21672" s="435">
        <v>62998</v>
      </c>
      <c r="L21672" t="s">
        <v>208</v>
      </c>
    </row>
    <row r="21673" spans="11:12">
      <c r="K21673" s="435">
        <v>62999</v>
      </c>
      <c r="L21673" t="s">
        <v>208</v>
      </c>
    </row>
    <row r="21674" spans="11:12">
      <c r="K21674" s="435">
        <v>63005</v>
      </c>
      <c r="L21674" t="s">
        <v>208</v>
      </c>
    </row>
    <row r="21675" spans="11:12">
      <c r="K21675" s="435">
        <v>63010</v>
      </c>
      <c r="L21675" t="s">
        <v>208</v>
      </c>
    </row>
    <row r="21676" spans="11:12">
      <c r="K21676" s="435">
        <v>63011</v>
      </c>
      <c r="L21676" t="s">
        <v>208</v>
      </c>
    </row>
    <row r="21677" spans="11:12">
      <c r="K21677" s="435">
        <v>63012</v>
      </c>
      <c r="L21677" t="s">
        <v>208</v>
      </c>
    </row>
    <row r="21678" spans="11:12">
      <c r="K21678" s="435">
        <v>63013</v>
      </c>
      <c r="L21678" t="s">
        <v>208</v>
      </c>
    </row>
    <row r="21679" spans="11:12">
      <c r="K21679" s="435">
        <v>63014</v>
      </c>
      <c r="L21679" t="s">
        <v>208</v>
      </c>
    </row>
    <row r="21680" spans="11:12">
      <c r="K21680" s="435">
        <v>63015</v>
      </c>
      <c r="L21680" t="s">
        <v>208</v>
      </c>
    </row>
    <row r="21681" spans="11:12">
      <c r="K21681" s="435">
        <v>63016</v>
      </c>
      <c r="L21681" t="s">
        <v>208</v>
      </c>
    </row>
    <row r="21682" spans="11:12">
      <c r="K21682" s="435">
        <v>63017</v>
      </c>
      <c r="L21682" t="s">
        <v>208</v>
      </c>
    </row>
    <row r="21683" spans="11:12">
      <c r="K21683" s="435">
        <v>63019</v>
      </c>
      <c r="L21683" t="s">
        <v>208</v>
      </c>
    </row>
    <row r="21684" spans="11:12">
      <c r="K21684" s="435">
        <v>63020</v>
      </c>
      <c r="L21684" t="s">
        <v>208</v>
      </c>
    </row>
    <row r="21685" spans="11:12">
      <c r="K21685" s="435">
        <v>63021</v>
      </c>
      <c r="L21685" t="s">
        <v>208</v>
      </c>
    </row>
    <row r="21686" spans="11:12">
      <c r="K21686" s="435">
        <v>63023</v>
      </c>
      <c r="L21686" t="s">
        <v>208</v>
      </c>
    </row>
    <row r="21687" spans="11:12">
      <c r="K21687" s="435">
        <v>63025</v>
      </c>
      <c r="L21687" t="s">
        <v>208</v>
      </c>
    </row>
    <row r="21688" spans="11:12">
      <c r="K21688" s="435">
        <v>63026</v>
      </c>
      <c r="L21688" t="s">
        <v>208</v>
      </c>
    </row>
    <row r="21689" spans="11:12">
      <c r="K21689" s="435">
        <v>63028</v>
      </c>
      <c r="L21689" t="s">
        <v>208</v>
      </c>
    </row>
    <row r="21690" spans="11:12">
      <c r="K21690" s="435">
        <v>63030</v>
      </c>
      <c r="L21690" t="s">
        <v>208</v>
      </c>
    </row>
    <row r="21691" spans="11:12">
      <c r="K21691" s="435">
        <v>63031</v>
      </c>
      <c r="L21691" t="s">
        <v>208</v>
      </c>
    </row>
    <row r="21692" spans="11:12">
      <c r="K21692" s="435">
        <v>63033</v>
      </c>
      <c r="L21692" t="s">
        <v>208</v>
      </c>
    </row>
    <row r="21693" spans="11:12">
      <c r="K21693" s="435">
        <v>63034</v>
      </c>
      <c r="L21693" t="s">
        <v>208</v>
      </c>
    </row>
    <row r="21694" spans="11:12">
      <c r="K21694" s="435">
        <v>63036</v>
      </c>
      <c r="L21694" t="s">
        <v>208</v>
      </c>
    </row>
    <row r="21695" spans="11:12">
      <c r="K21695" s="435">
        <v>63037</v>
      </c>
      <c r="L21695" t="s">
        <v>208</v>
      </c>
    </row>
    <row r="21696" spans="11:12">
      <c r="K21696" s="435">
        <v>63038</v>
      </c>
      <c r="L21696" t="s">
        <v>208</v>
      </c>
    </row>
    <row r="21697" spans="11:12">
      <c r="K21697" s="435">
        <v>63039</v>
      </c>
      <c r="L21697" t="s">
        <v>208</v>
      </c>
    </row>
    <row r="21698" spans="11:12">
      <c r="K21698" s="435">
        <v>63040</v>
      </c>
      <c r="L21698" t="s">
        <v>208</v>
      </c>
    </row>
    <row r="21699" spans="11:12">
      <c r="K21699" s="435">
        <v>63041</v>
      </c>
      <c r="L21699" t="s">
        <v>208</v>
      </c>
    </row>
    <row r="21700" spans="11:12">
      <c r="K21700" s="435">
        <v>63042</v>
      </c>
      <c r="L21700" t="s">
        <v>208</v>
      </c>
    </row>
    <row r="21701" spans="11:12">
      <c r="K21701" s="435">
        <v>63043</v>
      </c>
      <c r="L21701" t="s">
        <v>208</v>
      </c>
    </row>
    <row r="21702" spans="11:12">
      <c r="K21702" s="435">
        <v>63044</v>
      </c>
      <c r="L21702" t="s">
        <v>208</v>
      </c>
    </row>
    <row r="21703" spans="11:12">
      <c r="K21703" s="435">
        <v>63045</v>
      </c>
      <c r="L21703" t="s">
        <v>208</v>
      </c>
    </row>
    <row r="21704" spans="11:12">
      <c r="K21704" s="435">
        <v>63047</v>
      </c>
      <c r="L21704" t="s">
        <v>208</v>
      </c>
    </row>
    <row r="21705" spans="11:12">
      <c r="K21705" s="435">
        <v>63048</v>
      </c>
      <c r="L21705" t="s">
        <v>208</v>
      </c>
    </row>
    <row r="21706" spans="11:12">
      <c r="K21706" s="435">
        <v>63049</v>
      </c>
      <c r="L21706" t="s">
        <v>208</v>
      </c>
    </row>
    <row r="21707" spans="11:12">
      <c r="K21707" s="435">
        <v>63050</v>
      </c>
      <c r="L21707" t="s">
        <v>208</v>
      </c>
    </row>
    <row r="21708" spans="11:12">
      <c r="K21708" s="435">
        <v>63051</v>
      </c>
      <c r="L21708" t="s">
        <v>208</v>
      </c>
    </row>
    <row r="21709" spans="11:12">
      <c r="K21709" s="435">
        <v>63052</v>
      </c>
      <c r="L21709" t="s">
        <v>208</v>
      </c>
    </row>
    <row r="21710" spans="11:12">
      <c r="K21710" s="435">
        <v>63053</v>
      </c>
      <c r="L21710" t="s">
        <v>208</v>
      </c>
    </row>
    <row r="21711" spans="11:12">
      <c r="K21711" s="435">
        <v>63055</v>
      </c>
      <c r="L21711" t="s">
        <v>208</v>
      </c>
    </row>
    <row r="21712" spans="11:12">
      <c r="K21712" s="435">
        <v>63056</v>
      </c>
      <c r="L21712" t="s">
        <v>208</v>
      </c>
    </row>
    <row r="21713" spans="11:12">
      <c r="K21713" s="435">
        <v>63057</v>
      </c>
      <c r="L21713" t="s">
        <v>208</v>
      </c>
    </row>
    <row r="21714" spans="11:12">
      <c r="K21714" s="435">
        <v>63060</v>
      </c>
      <c r="L21714" t="s">
        <v>208</v>
      </c>
    </row>
    <row r="21715" spans="11:12">
      <c r="K21715" s="435">
        <v>63061</v>
      </c>
      <c r="L21715" t="s">
        <v>208</v>
      </c>
    </row>
    <row r="21716" spans="11:12">
      <c r="K21716" s="435">
        <v>63068</v>
      </c>
      <c r="L21716" t="s">
        <v>208</v>
      </c>
    </row>
    <row r="21717" spans="11:12">
      <c r="K21717" s="435">
        <v>63069</v>
      </c>
      <c r="L21717" t="s">
        <v>208</v>
      </c>
    </row>
    <row r="21718" spans="11:12">
      <c r="K21718" s="435">
        <v>63070</v>
      </c>
      <c r="L21718" t="s">
        <v>208</v>
      </c>
    </row>
    <row r="21719" spans="11:12">
      <c r="K21719" s="435">
        <v>63071</v>
      </c>
      <c r="L21719" t="s">
        <v>208</v>
      </c>
    </row>
    <row r="21720" spans="11:12">
      <c r="K21720" s="435">
        <v>63072</v>
      </c>
      <c r="L21720" t="s">
        <v>208</v>
      </c>
    </row>
    <row r="21721" spans="11:12">
      <c r="K21721" s="435">
        <v>63073</v>
      </c>
      <c r="L21721" t="s">
        <v>208</v>
      </c>
    </row>
    <row r="21722" spans="11:12">
      <c r="K21722" s="435">
        <v>63074</v>
      </c>
      <c r="L21722" t="s">
        <v>208</v>
      </c>
    </row>
    <row r="21723" spans="11:12">
      <c r="K21723" s="435">
        <v>63077</v>
      </c>
      <c r="L21723" t="s">
        <v>208</v>
      </c>
    </row>
    <row r="21724" spans="11:12">
      <c r="K21724" s="435">
        <v>63079</v>
      </c>
      <c r="L21724" t="s">
        <v>208</v>
      </c>
    </row>
    <row r="21725" spans="11:12">
      <c r="K21725" s="435">
        <v>63080</v>
      </c>
      <c r="L21725" t="s">
        <v>208</v>
      </c>
    </row>
    <row r="21726" spans="11:12">
      <c r="K21726" s="435">
        <v>63084</v>
      </c>
      <c r="L21726" t="s">
        <v>208</v>
      </c>
    </row>
    <row r="21727" spans="11:12">
      <c r="K21727" s="435">
        <v>63087</v>
      </c>
      <c r="L21727" t="s">
        <v>208</v>
      </c>
    </row>
    <row r="21728" spans="11:12">
      <c r="K21728" s="435">
        <v>63088</v>
      </c>
      <c r="L21728" t="s">
        <v>208</v>
      </c>
    </row>
    <row r="21729" spans="11:12">
      <c r="K21729" s="435">
        <v>63089</v>
      </c>
      <c r="L21729" t="s">
        <v>208</v>
      </c>
    </row>
    <row r="21730" spans="11:12">
      <c r="K21730" s="435">
        <v>63090</v>
      </c>
      <c r="L21730" t="s">
        <v>208</v>
      </c>
    </row>
    <row r="21731" spans="11:12">
      <c r="K21731" s="435">
        <v>63091</v>
      </c>
      <c r="L21731" t="s">
        <v>208</v>
      </c>
    </row>
    <row r="21732" spans="11:12">
      <c r="K21732" s="435">
        <v>63101</v>
      </c>
      <c r="L21732" t="s">
        <v>208</v>
      </c>
    </row>
    <row r="21733" spans="11:12">
      <c r="K21733" s="435">
        <v>63102</v>
      </c>
      <c r="L21733" t="s">
        <v>208</v>
      </c>
    </row>
    <row r="21734" spans="11:12">
      <c r="K21734" s="435">
        <v>63103</v>
      </c>
      <c r="L21734" t="s">
        <v>208</v>
      </c>
    </row>
    <row r="21735" spans="11:12">
      <c r="K21735" s="435">
        <v>63104</v>
      </c>
      <c r="L21735" t="s">
        <v>208</v>
      </c>
    </row>
    <row r="21736" spans="11:12">
      <c r="K21736" s="435">
        <v>63105</v>
      </c>
      <c r="L21736" t="s">
        <v>208</v>
      </c>
    </row>
    <row r="21737" spans="11:12">
      <c r="K21737" s="435">
        <v>63106</v>
      </c>
      <c r="L21737" t="s">
        <v>208</v>
      </c>
    </row>
    <row r="21738" spans="11:12">
      <c r="K21738" s="435">
        <v>63107</v>
      </c>
      <c r="L21738" t="s">
        <v>208</v>
      </c>
    </row>
    <row r="21739" spans="11:12">
      <c r="K21739" s="435">
        <v>63108</v>
      </c>
      <c r="L21739" t="s">
        <v>208</v>
      </c>
    </row>
    <row r="21740" spans="11:12">
      <c r="K21740" s="435">
        <v>63109</v>
      </c>
      <c r="L21740" t="s">
        <v>208</v>
      </c>
    </row>
    <row r="21741" spans="11:12">
      <c r="K21741" s="435">
        <v>63110</v>
      </c>
      <c r="L21741" t="s">
        <v>208</v>
      </c>
    </row>
    <row r="21742" spans="11:12">
      <c r="K21742" s="435">
        <v>63111</v>
      </c>
      <c r="L21742" t="s">
        <v>208</v>
      </c>
    </row>
    <row r="21743" spans="11:12">
      <c r="K21743" s="435">
        <v>63112</v>
      </c>
      <c r="L21743" t="s">
        <v>208</v>
      </c>
    </row>
    <row r="21744" spans="11:12">
      <c r="K21744" s="435">
        <v>63113</v>
      </c>
      <c r="L21744" t="s">
        <v>208</v>
      </c>
    </row>
    <row r="21745" spans="11:12">
      <c r="K21745" s="435">
        <v>63114</v>
      </c>
      <c r="L21745" t="s">
        <v>208</v>
      </c>
    </row>
    <row r="21746" spans="11:12">
      <c r="K21746" s="435">
        <v>63115</v>
      </c>
      <c r="L21746" t="s">
        <v>208</v>
      </c>
    </row>
    <row r="21747" spans="11:12">
      <c r="K21747" s="435">
        <v>63116</v>
      </c>
      <c r="L21747" t="s">
        <v>208</v>
      </c>
    </row>
    <row r="21748" spans="11:12">
      <c r="K21748" s="435">
        <v>63117</v>
      </c>
      <c r="L21748" t="s">
        <v>208</v>
      </c>
    </row>
    <row r="21749" spans="11:12">
      <c r="K21749" s="435">
        <v>63118</v>
      </c>
      <c r="L21749" t="s">
        <v>208</v>
      </c>
    </row>
    <row r="21750" spans="11:12">
      <c r="K21750" s="435">
        <v>63119</v>
      </c>
      <c r="L21750" t="s">
        <v>208</v>
      </c>
    </row>
    <row r="21751" spans="11:12">
      <c r="K21751" s="435">
        <v>63120</v>
      </c>
      <c r="L21751" t="s">
        <v>208</v>
      </c>
    </row>
    <row r="21752" spans="11:12">
      <c r="K21752" s="435">
        <v>63121</v>
      </c>
      <c r="L21752" t="s">
        <v>208</v>
      </c>
    </row>
    <row r="21753" spans="11:12">
      <c r="K21753" s="435">
        <v>63122</v>
      </c>
      <c r="L21753" t="s">
        <v>208</v>
      </c>
    </row>
    <row r="21754" spans="11:12">
      <c r="K21754" s="435">
        <v>63123</v>
      </c>
      <c r="L21754" t="s">
        <v>208</v>
      </c>
    </row>
    <row r="21755" spans="11:12">
      <c r="K21755" s="435">
        <v>63124</v>
      </c>
      <c r="L21755" t="s">
        <v>208</v>
      </c>
    </row>
    <row r="21756" spans="11:12">
      <c r="K21756" s="435">
        <v>63125</v>
      </c>
      <c r="L21756" t="s">
        <v>208</v>
      </c>
    </row>
    <row r="21757" spans="11:12">
      <c r="K21757" s="435">
        <v>63126</v>
      </c>
      <c r="L21757" t="s">
        <v>208</v>
      </c>
    </row>
    <row r="21758" spans="11:12">
      <c r="K21758" s="435">
        <v>63127</v>
      </c>
      <c r="L21758" t="s">
        <v>208</v>
      </c>
    </row>
    <row r="21759" spans="11:12">
      <c r="K21759" s="435">
        <v>63128</v>
      </c>
      <c r="L21759" t="s">
        <v>208</v>
      </c>
    </row>
    <row r="21760" spans="11:12">
      <c r="K21760" s="435">
        <v>63129</v>
      </c>
      <c r="L21760" t="s">
        <v>208</v>
      </c>
    </row>
    <row r="21761" spans="11:12">
      <c r="K21761" s="435">
        <v>63130</v>
      </c>
      <c r="L21761" t="s">
        <v>208</v>
      </c>
    </row>
    <row r="21762" spans="11:12">
      <c r="K21762" s="435">
        <v>63131</v>
      </c>
      <c r="L21762" t="s">
        <v>208</v>
      </c>
    </row>
    <row r="21763" spans="11:12">
      <c r="K21763" s="435">
        <v>63132</v>
      </c>
      <c r="L21763" t="s">
        <v>208</v>
      </c>
    </row>
    <row r="21764" spans="11:12">
      <c r="K21764" s="435">
        <v>63133</v>
      </c>
      <c r="L21764" t="s">
        <v>208</v>
      </c>
    </row>
    <row r="21765" spans="11:12">
      <c r="K21765" s="435">
        <v>63134</v>
      </c>
      <c r="L21765" t="s">
        <v>208</v>
      </c>
    </row>
    <row r="21766" spans="11:12">
      <c r="K21766" s="435">
        <v>63135</v>
      </c>
      <c r="L21766" t="s">
        <v>208</v>
      </c>
    </row>
    <row r="21767" spans="11:12">
      <c r="K21767" s="435">
        <v>63136</v>
      </c>
      <c r="L21767" t="s">
        <v>208</v>
      </c>
    </row>
    <row r="21768" spans="11:12">
      <c r="K21768" s="435">
        <v>63137</v>
      </c>
      <c r="L21768" t="s">
        <v>208</v>
      </c>
    </row>
    <row r="21769" spans="11:12">
      <c r="K21769" s="435">
        <v>63138</v>
      </c>
      <c r="L21769" t="s">
        <v>208</v>
      </c>
    </row>
    <row r="21770" spans="11:12">
      <c r="K21770" s="435">
        <v>63139</v>
      </c>
      <c r="L21770" t="s">
        <v>208</v>
      </c>
    </row>
    <row r="21771" spans="11:12">
      <c r="K21771" s="435">
        <v>63140</v>
      </c>
      <c r="L21771" t="s">
        <v>208</v>
      </c>
    </row>
    <row r="21772" spans="11:12">
      <c r="K21772" s="435">
        <v>63141</v>
      </c>
      <c r="L21772" t="s">
        <v>208</v>
      </c>
    </row>
    <row r="21773" spans="11:12">
      <c r="K21773" s="435">
        <v>63143</v>
      </c>
      <c r="L21773" t="s">
        <v>208</v>
      </c>
    </row>
    <row r="21774" spans="11:12">
      <c r="K21774" s="435">
        <v>63144</v>
      </c>
      <c r="L21774" t="s">
        <v>208</v>
      </c>
    </row>
    <row r="21775" spans="11:12">
      <c r="K21775" s="435">
        <v>63146</v>
      </c>
      <c r="L21775" t="s">
        <v>208</v>
      </c>
    </row>
    <row r="21776" spans="11:12">
      <c r="K21776" s="435">
        <v>63147</v>
      </c>
      <c r="L21776" t="s">
        <v>208</v>
      </c>
    </row>
    <row r="21777" spans="11:12">
      <c r="K21777" s="435">
        <v>63155</v>
      </c>
      <c r="L21777" t="s">
        <v>208</v>
      </c>
    </row>
    <row r="21778" spans="11:12">
      <c r="K21778" s="435">
        <v>63301</v>
      </c>
      <c r="L21778" t="s">
        <v>208</v>
      </c>
    </row>
    <row r="21779" spans="11:12">
      <c r="K21779" s="435">
        <v>63303</v>
      </c>
      <c r="L21779" t="s">
        <v>208</v>
      </c>
    </row>
    <row r="21780" spans="11:12">
      <c r="K21780" s="435">
        <v>63304</v>
      </c>
      <c r="L21780" t="s">
        <v>208</v>
      </c>
    </row>
    <row r="21781" spans="11:12">
      <c r="K21781" s="435">
        <v>63330</v>
      </c>
      <c r="L21781" t="s">
        <v>208</v>
      </c>
    </row>
    <row r="21782" spans="11:12">
      <c r="K21782" s="435">
        <v>63332</v>
      </c>
      <c r="L21782" t="s">
        <v>208</v>
      </c>
    </row>
    <row r="21783" spans="11:12">
      <c r="K21783" s="435">
        <v>63333</v>
      </c>
      <c r="L21783" t="s">
        <v>208</v>
      </c>
    </row>
    <row r="21784" spans="11:12">
      <c r="K21784" s="435">
        <v>63334</v>
      </c>
      <c r="L21784" t="s">
        <v>214</v>
      </c>
    </row>
    <row r="21785" spans="11:12">
      <c r="K21785" s="435">
        <v>63336</v>
      </c>
      <c r="L21785" t="s">
        <v>208</v>
      </c>
    </row>
    <row r="21786" spans="11:12">
      <c r="K21786" s="435">
        <v>63339</v>
      </c>
      <c r="L21786" t="s">
        <v>214</v>
      </c>
    </row>
    <row r="21787" spans="11:12">
      <c r="K21787" s="435">
        <v>63341</v>
      </c>
      <c r="L21787" t="s">
        <v>208</v>
      </c>
    </row>
    <row r="21788" spans="11:12">
      <c r="K21788" s="435">
        <v>63343</v>
      </c>
      <c r="L21788" t="s">
        <v>208</v>
      </c>
    </row>
    <row r="21789" spans="11:12">
      <c r="K21789" s="435">
        <v>63344</v>
      </c>
      <c r="L21789" t="s">
        <v>214</v>
      </c>
    </row>
    <row r="21790" spans="11:12">
      <c r="K21790" s="435">
        <v>63345</v>
      </c>
      <c r="L21790" t="s">
        <v>214</v>
      </c>
    </row>
    <row r="21791" spans="11:12">
      <c r="K21791" s="435">
        <v>63347</v>
      </c>
      <c r="L21791" t="s">
        <v>208</v>
      </c>
    </row>
    <row r="21792" spans="11:12">
      <c r="K21792" s="435">
        <v>63348</v>
      </c>
      <c r="L21792" t="s">
        <v>208</v>
      </c>
    </row>
    <row r="21793" spans="11:12">
      <c r="K21793" s="435">
        <v>63349</v>
      </c>
      <c r="L21793" t="s">
        <v>208</v>
      </c>
    </row>
    <row r="21794" spans="11:12">
      <c r="K21794" s="435">
        <v>63350</v>
      </c>
      <c r="L21794" t="s">
        <v>208</v>
      </c>
    </row>
    <row r="21795" spans="11:12">
      <c r="K21795" s="435">
        <v>63351</v>
      </c>
      <c r="L21795" t="s">
        <v>208</v>
      </c>
    </row>
    <row r="21796" spans="11:12">
      <c r="K21796" s="435">
        <v>63352</v>
      </c>
      <c r="L21796" t="s">
        <v>208</v>
      </c>
    </row>
    <row r="21797" spans="11:12">
      <c r="K21797" s="435">
        <v>63353</v>
      </c>
      <c r="L21797" t="s">
        <v>208</v>
      </c>
    </row>
    <row r="21798" spans="11:12">
      <c r="K21798" s="435">
        <v>63357</v>
      </c>
      <c r="L21798" t="s">
        <v>208</v>
      </c>
    </row>
    <row r="21799" spans="11:12">
      <c r="K21799" s="435">
        <v>63359</v>
      </c>
      <c r="L21799" t="s">
        <v>208</v>
      </c>
    </row>
    <row r="21800" spans="11:12">
      <c r="K21800" s="435">
        <v>63361</v>
      </c>
      <c r="L21800" t="s">
        <v>208</v>
      </c>
    </row>
    <row r="21801" spans="11:12">
      <c r="K21801" s="435">
        <v>63362</v>
      </c>
      <c r="L21801" t="s">
        <v>208</v>
      </c>
    </row>
    <row r="21802" spans="11:12">
      <c r="K21802" s="435">
        <v>63363</v>
      </c>
      <c r="L21802" t="s">
        <v>208</v>
      </c>
    </row>
    <row r="21803" spans="11:12">
      <c r="K21803" s="435">
        <v>63366</v>
      </c>
      <c r="L21803" t="s">
        <v>208</v>
      </c>
    </row>
    <row r="21804" spans="11:12">
      <c r="K21804" s="435">
        <v>63367</v>
      </c>
      <c r="L21804" t="s">
        <v>208</v>
      </c>
    </row>
    <row r="21805" spans="11:12">
      <c r="K21805" s="435">
        <v>63368</v>
      </c>
      <c r="L21805" t="s">
        <v>208</v>
      </c>
    </row>
    <row r="21806" spans="11:12">
      <c r="K21806" s="435">
        <v>63369</v>
      </c>
      <c r="L21806" t="s">
        <v>208</v>
      </c>
    </row>
    <row r="21807" spans="11:12">
      <c r="K21807" s="435">
        <v>63370</v>
      </c>
      <c r="L21807" t="s">
        <v>208</v>
      </c>
    </row>
    <row r="21808" spans="11:12">
      <c r="K21808" s="435">
        <v>63373</v>
      </c>
      <c r="L21808" t="s">
        <v>208</v>
      </c>
    </row>
    <row r="21809" spans="11:12">
      <c r="K21809" s="435">
        <v>63376</v>
      </c>
      <c r="L21809" t="s">
        <v>208</v>
      </c>
    </row>
    <row r="21810" spans="11:12">
      <c r="K21810" s="435">
        <v>63377</v>
      </c>
      <c r="L21810" t="s">
        <v>208</v>
      </c>
    </row>
    <row r="21811" spans="11:12">
      <c r="K21811" s="435">
        <v>63379</v>
      </c>
      <c r="L21811" t="s">
        <v>208</v>
      </c>
    </row>
    <row r="21812" spans="11:12">
      <c r="K21812" s="435">
        <v>63381</v>
      </c>
      <c r="L21812" t="s">
        <v>208</v>
      </c>
    </row>
    <row r="21813" spans="11:12">
      <c r="K21813" s="435">
        <v>63382</v>
      </c>
      <c r="L21813" t="s">
        <v>214</v>
      </c>
    </row>
    <row r="21814" spans="11:12">
      <c r="K21814" s="435">
        <v>63383</v>
      </c>
      <c r="L21814" t="s">
        <v>208</v>
      </c>
    </row>
    <row r="21815" spans="11:12">
      <c r="K21815" s="435">
        <v>63384</v>
      </c>
      <c r="L21815" t="s">
        <v>208</v>
      </c>
    </row>
    <row r="21816" spans="11:12">
      <c r="K21816" s="435">
        <v>63385</v>
      </c>
      <c r="L21816" t="s">
        <v>208</v>
      </c>
    </row>
    <row r="21817" spans="11:12">
      <c r="K21817" s="435">
        <v>63386</v>
      </c>
      <c r="L21817" t="s">
        <v>208</v>
      </c>
    </row>
    <row r="21818" spans="11:12">
      <c r="K21818" s="435">
        <v>63387</v>
      </c>
      <c r="L21818" t="s">
        <v>208</v>
      </c>
    </row>
    <row r="21819" spans="11:12">
      <c r="K21819" s="435">
        <v>63388</v>
      </c>
      <c r="L21819" t="s">
        <v>208</v>
      </c>
    </row>
    <row r="21820" spans="11:12">
      <c r="K21820" s="435">
        <v>63389</v>
      </c>
      <c r="L21820" t="s">
        <v>208</v>
      </c>
    </row>
    <row r="21821" spans="11:12">
      <c r="K21821" s="435">
        <v>63390</v>
      </c>
      <c r="L21821" t="s">
        <v>208</v>
      </c>
    </row>
    <row r="21822" spans="11:12">
      <c r="K21822" s="435">
        <v>63401</v>
      </c>
      <c r="L21822" t="s">
        <v>214</v>
      </c>
    </row>
    <row r="21823" spans="11:12">
      <c r="K21823" s="435">
        <v>63430</v>
      </c>
      <c r="L21823" t="s">
        <v>214</v>
      </c>
    </row>
    <row r="21824" spans="11:12">
      <c r="K21824" s="435">
        <v>63431</v>
      </c>
      <c r="L21824" t="s">
        <v>214</v>
      </c>
    </row>
    <row r="21825" spans="11:12">
      <c r="K21825" s="435">
        <v>63432</v>
      </c>
      <c r="L21825" t="s">
        <v>214</v>
      </c>
    </row>
    <row r="21826" spans="11:12">
      <c r="K21826" s="435">
        <v>63433</v>
      </c>
      <c r="L21826" t="s">
        <v>214</v>
      </c>
    </row>
    <row r="21827" spans="11:12">
      <c r="K21827" s="435">
        <v>63434</v>
      </c>
      <c r="L21827" t="s">
        <v>214</v>
      </c>
    </row>
    <row r="21828" spans="11:12">
      <c r="K21828" s="435">
        <v>63435</v>
      </c>
      <c r="L21828" t="s">
        <v>214</v>
      </c>
    </row>
    <row r="21829" spans="11:12">
      <c r="K21829" s="435">
        <v>63436</v>
      </c>
      <c r="L21829" t="s">
        <v>214</v>
      </c>
    </row>
    <row r="21830" spans="11:12">
      <c r="K21830" s="435">
        <v>63437</v>
      </c>
      <c r="L21830" t="s">
        <v>208</v>
      </c>
    </row>
    <row r="21831" spans="11:12">
      <c r="K21831" s="435">
        <v>63438</v>
      </c>
      <c r="L21831" t="s">
        <v>214</v>
      </c>
    </row>
    <row r="21832" spans="11:12">
      <c r="K21832" s="435">
        <v>63439</v>
      </c>
      <c r="L21832" t="s">
        <v>214</v>
      </c>
    </row>
    <row r="21833" spans="11:12">
      <c r="K21833" s="435">
        <v>63440</v>
      </c>
      <c r="L21833" t="s">
        <v>214</v>
      </c>
    </row>
    <row r="21834" spans="11:12">
      <c r="K21834" s="435">
        <v>63441</v>
      </c>
      <c r="L21834" t="s">
        <v>214</v>
      </c>
    </row>
    <row r="21835" spans="11:12">
      <c r="K21835" s="435">
        <v>63443</v>
      </c>
      <c r="L21835" t="s">
        <v>214</v>
      </c>
    </row>
    <row r="21836" spans="11:12">
      <c r="K21836" s="435">
        <v>63445</v>
      </c>
      <c r="L21836" t="s">
        <v>214</v>
      </c>
    </row>
    <row r="21837" spans="11:12">
      <c r="K21837" s="435">
        <v>63446</v>
      </c>
      <c r="L21837" t="s">
        <v>214</v>
      </c>
    </row>
    <row r="21838" spans="11:12">
      <c r="K21838" s="435">
        <v>63447</v>
      </c>
      <c r="L21838" t="s">
        <v>214</v>
      </c>
    </row>
    <row r="21839" spans="11:12">
      <c r="K21839" s="435">
        <v>63448</v>
      </c>
      <c r="L21839" t="s">
        <v>214</v>
      </c>
    </row>
    <row r="21840" spans="11:12">
      <c r="K21840" s="435">
        <v>63450</v>
      </c>
      <c r="L21840" t="s">
        <v>214</v>
      </c>
    </row>
    <row r="21841" spans="11:12">
      <c r="K21841" s="435">
        <v>63451</v>
      </c>
      <c r="L21841" t="s">
        <v>214</v>
      </c>
    </row>
    <row r="21842" spans="11:12">
      <c r="K21842" s="435">
        <v>63452</v>
      </c>
      <c r="L21842" t="s">
        <v>214</v>
      </c>
    </row>
    <row r="21843" spans="11:12">
      <c r="K21843" s="435">
        <v>63453</v>
      </c>
      <c r="L21843" t="s">
        <v>214</v>
      </c>
    </row>
    <row r="21844" spans="11:12">
      <c r="K21844" s="435">
        <v>63454</v>
      </c>
      <c r="L21844" t="s">
        <v>214</v>
      </c>
    </row>
    <row r="21845" spans="11:12">
      <c r="K21845" s="435">
        <v>63456</v>
      </c>
      <c r="L21845" t="s">
        <v>214</v>
      </c>
    </row>
    <row r="21846" spans="11:12">
      <c r="K21846" s="435">
        <v>63457</v>
      </c>
      <c r="L21846" t="s">
        <v>214</v>
      </c>
    </row>
    <row r="21847" spans="11:12">
      <c r="K21847" s="435">
        <v>63458</v>
      </c>
      <c r="L21847" t="s">
        <v>214</v>
      </c>
    </row>
    <row r="21848" spans="11:12">
      <c r="K21848" s="435">
        <v>63459</v>
      </c>
      <c r="L21848" t="s">
        <v>214</v>
      </c>
    </row>
    <row r="21849" spans="11:12">
      <c r="K21849" s="435">
        <v>63460</v>
      </c>
      <c r="L21849" t="s">
        <v>214</v>
      </c>
    </row>
    <row r="21850" spans="11:12">
      <c r="K21850" s="435">
        <v>63461</v>
      </c>
      <c r="L21850" t="s">
        <v>214</v>
      </c>
    </row>
    <row r="21851" spans="11:12">
      <c r="K21851" s="435">
        <v>63462</v>
      </c>
      <c r="L21851" t="s">
        <v>214</v>
      </c>
    </row>
    <row r="21852" spans="11:12">
      <c r="K21852" s="435">
        <v>63463</v>
      </c>
      <c r="L21852" t="s">
        <v>214</v>
      </c>
    </row>
    <row r="21853" spans="11:12">
      <c r="K21853" s="435">
        <v>63464</v>
      </c>
      <c r="L21853" t="s">
        <v>214</v>
      </c>
    </row>
    <row r="21854" spans="11:12">
      <c r="K21854" s="435">
        <v>63465</v>
      </c>
      <c r="L21854" t="s">
        <v>214</v>
      </c>
    </row>
    <row r="21855" spans="11:12">
      <c r="K21855" s="435">
        <v>63467</v>
      </c>
      <c r="L21855" t="s">
        <v>214</v>
      </c>
    </row>
    <row r="21856" spans="11:12">
      <c r="K21856" s="435">
        <v>63468</v>
      </c>
      <c r="L21856" t="s">
        <v>208</v>
      </c>
    </row>
    <row r="21857" spans="11:12">
      <c r="K21857" s="435">
        <v>63469</v>
      </c>
      <c r="L21857" t="s">
        <v>214</v>
      </c>
    </row>
    <row r="21858" spans="11:12">
      <c r="K21858" s="435">
        <v>63471</v>
      </c>
      <c r="L21858" t="s">
        <v>214</v>
      </c>
    </row>
    <row r="21859" spans="11:12">
      <c r="K21859" s="435">
        <v>63472</v>
      </c>
      <c r="L21859" t="s">
        <v>214</v>
      </c>
    </row>
    <row r="21860" spans="11:12">
      <c r="K21860" s="435">
        <v>63473</v>
      </c>
      <c r="L21860" t="s">
        <v>214</v>
      </c>
    </row>
    <row r="21861" spans="11:12">
      <c r="K21861" s="435">
        <v>63474</v>
      </c>
      <c r="L21861" t="s">
        <v>214</v>
      </c>
    </row>
    <row r="21862" spans="11:12">
      <c r="K21862" s="435">
        <v>63501</v>
      </c>
      <c r="L21862" t="s">
        <v>214</v>
      </c>
    </row>
    <row r="21863" spans="11:12">
      <c r="K21863" s="435">
        <v>63530</v>
      </c>
      <c r="L21863" t="s">
        <v>214</v>
      </c>
    </row>
    <row r="21864" spans="11:12">
      <c r="K21864" s="435">
        <v>63531</v>
      </c>
      <c r="L21864" t="s">
        <v>214</v>
      </c>
    </row>
    <row r="21865" spans="11:12">
      <c r="K21865" s="435">
        <v>63532</v>
      </c>
      <c r="L21865" t="s">
        <v>214</v>
      </c>
    </row>
    <row r="21866" spans="11:12">
      <c r="K21866" s="435">
        <v>63533</v>
      </c>
      <c r="L21866" t="s">
        <v>214</v>
      </c>
    </row>
    <row r="21867" spans="11:12">
      <c r="K21867" s="435">
        <v>63534</v>
      </c>
      <c r="L21867" t="s">
        <v>208</v>
      </c>
    </row>
    <row r="21868" spans="11:12">
      <c r="K21868" s="435">
        <v>63535</v>
      </c>
      <c r="L21868" t="s">
        <v>214</v>
      </c>
    </row>
    <row r="21869" spans="11:12">
      <c r="K21869" s="435">
        <v>63536</v>
      </c>
      <c r="L21869" t="s">
        <v>214</v>
      </c>
    </row>
    <row r="21870" spans="11:12">
      <c r="K21870" s="435">
        <v>63537</v>
      </c>
      <c r="L21870" t="s">
        <v>214</v>
      </c>
    </row>
    <row r="21871" spans="11:12">
      <c r="K21871" s="435">
        <v>63538</v>
      </c>
      <c r="L21871" t="s">
        <v>214</v>
      </c>
    </row>
    <row r="21872" spans="11:12">
      <c r="K21872" s="435">
        <v>63539</v>
      </c>
      <c r="L21872" t="s">
        <v>214</v>
      </c>
    </row>
    <row r="21873" spans="11:12">
      <c r="K21873" s="435">
        <v>63540</v>
      </c>
      <c r="L21873" t="s">
        <v>214</v>
      </c>
    </row>
    <row r="21874" spans="11:12">
      <c r="K21874" s="435">
        <v>63541</v>
      </c>
      <c r="L21874" t="s">
        <v>214</v>
      </c>
    </row>
    <row r="21875" spans="11:12">
      <c r="K21875" s="435">
        <v>63543</v>
      </c>
      <c r="L21875" t="s">
        <v>214</v>
      </c>
    </row>
    <row r="21876" spans="11:12">
      <c r="K21876" s="435">
        <v>63544</v>
      </c>
      <c r="L21876" t="s">
        <v>214</v>
      </c>
    </row>
    <row r="21877" spans="11:12">
      <c r="K21877" s="435">
        <v>63545</v>
      </c>
      <c r="L21877" t="s">
        <v>214</v>
      </c>
    </row>
    <row r="21878" spans="11:12">
      <c r="K21878" s="435">
        <v>63546</v>
      </c>
      <c r="L21878" t="s">
        <v>214</v>
      </c>
    </row>
    <row r="21879" spans="11:12">
      <c r="K21879" s="435">
        <v>63547</v>
      </c>
      <c r="L21879" t="s">
        <v>214</v>
      </c>
    </row>
    <row r="21880" spans="11:12">
      <c r="K21880" s="435">
        <v>63548</v>
      </c>
      <c r="L21880" t="s">
        <v>214</v>
      </c>
    </row>
    <row r="21881" spans="11:12">
      <c r="K21881" s="435">
        <v>63549</v>
      </c>
      <c r="L21881" t="s">
        <v>214</v>
      </c>
    </row>
    <row r="21882" spans="11:12">
      <c r="K21882" s="435">
        <v>63551</v>
      </c>
      <c r="L21882" t="s">
        <v>214</v>
      </c>
    </row>
    <row r="21883" spans="11:12">
      <c r="K21883" s="435">
        <v>63552</v>
      </c>
      <c r="L21883" t="s">
        <v>214</v>
      </c>
    </row>
    <row r="21884" spans="11:12">
      <c r="K21884" s="435">
        <v>63555</v>
      </c>
      <c r="L21884" t="s">
        <v>214</v>
      </c>
    </row>
    <row r="21885" spans="11:12">
      <c r="K21885" s="435">
        <v>63556</v>
      </c>
      <c r="L21885" t="s">
        <v>214</v>
      </c>
    </row>
    <row r="21886" spans="11:12">
      <c r="K21886" s="435">
        <v>63557</v>
      </c>
      <c r="L21886" t="s">
        <v>214</v>
      </c>
    </row>
    <row r="21887" spans="11:12">
      <c r="K21887" s="435">
        <v>63558</v>
      </c>
      <c r="L21887" t="s">
        <v>214</v>
      </c>
    </row>
    <row r="21888" spans="11:12">
      <c r="K21888" s="435">
        <v>63559</v>
      </c>
      <c r="L21888" t="s">
        <v>214</v>
      </c>
    </row>
    <row r="21889" spans="11:12">
      <c r="K21889" s="435">
        <v>63560</v>
      </c>
      <c r="L21889" t="s">
        <v>214</v>
      </c>
    </row>
    <row r="21890" spans="11:12">
      <c r="K21890" s="435">
        <v>63561</v>
      </c>
      <c r="L21890" t="s">
        <v>214</v>
      </c>
    </row>
    <row r="21891" spans="11:12">
      <c r="K21891" s="435">
        <v>63563</v>
      </c>
      <c r="L21891" t="s">
        <v>214</v>
      </c>
    </row>
    <row r="21892" spans="11:12">
      <c r="K21892" s="435">
        <v>63565</v>
      </c>
      <c r="L21892" t="s">
        <v>214</v>
      </c>
    </row>
    <row r="21893" spans="11:12">
      <c r="K21893" s="435">
        <v>63566</v>
      </c>
      <c r="L21893" t="s">
        <v>214</v>
      </c>
    </row>
    <row r="21894" spans="11:12">
      <c r="K21894" s="435">
        <v>63567</v>
      </c>
      <c r="L21894" t="s">
        <v>214</v>
      </c>
    </row>
    <row r="21895" spans="11:12">
      <c r="K21895" s="435">
        <v>63601</v>
      </c>
      <c r="L21895" t="s">
        <v>208</v>
      </c>
    </row>
    <row r="21896" spans="11:12">
      <c r="K21896" s="435">
        <v>63620</v>
      </c>
      <c r="L21896" t="s">
        <v>208</v>
      </c>
    </row>
    <row r="21897" spans="11:12">
      <c r="K21897" s="435">
        <v>63621</v>
      </c>
      <c r="L21897" t="s">
        <v>208</v>
      </c>
    </row>
    <row r="21898" spans="11:12">
      <c r="K21898" s="435">
        <v>63622</v>
      </c>
      <c r="L21898" t="s">
        <v>208</v>
      </c>
    </row>
    <row r="21899" spans="11:12">
      <c r="K21899" s="435">
        <v>63623</v>
      </c>
      <c r="L21899" t="s">
        <v>208</v>
      </c>
    </row>
    <row r="21900" spans="11:12">
      <c r="K21900" s="435">
        <v>63624</v>
      </c>
      <c r="L21900" t="s">
        <v>208</v>
      </c>
    </row>
    <row r="21901" spans="11:12">
      <c r="K21901" s="435">
        <v>63625</v>
      </c>
      <c r="L21901" t="s">
        <v>208</v>
      </c>
    </row>
    <row r="21902" spans="11:12">
      <c r="K21902" s="435">
        <v>63626</v>
      </c>
      <c r="L21902" t="s">
        <v>208</v>
      </c>
    </row>
    <row r="21903" spans="11:12">
      <c r="K21903" s="435">
        <v>63627</v>
      </c>
      <c r="L21903" t="s">
        <v>208</v>
      </c>
    </row>
    <row r="21904" spans="11:12">
      <c r="K21904" s="435">
        <v>63628</v>
      </c>
      <c r="L21904" t="s">
        <v>208</v>
      </c>
    </row>
    <row r="21905" spans="11:12">
      <c r="K21905" s="435">
        <v>63629</v>
      </c>
      <c r="L21905" t="s">
        <v>208</v>
      </c>
    </row>
    <row r="21906" spans="11:12">
      <c r="K21906" s="435">
        <v>63630</v>
      </c>
      <c r="L21906" t="s">
        <v>208</v>
      </c>
    </row>
    <row r="21907" spans="11:12">
      <c r="K21907" s="435">
        <v>63631</v>
      </c>
      <c r="L21907" t="s">
        <v>208</v>
      </c>
    </row>
    <row r="21908" spans="11:12">
      <c r="K21908" s="435">
        <v>63633</v>
      </c>
      <c r="L21908" t="s">
        <v>208</v>
      </c>
    </row>
    <row r="21909" spans="11:12">
      <c r="K21909" s="435">
        <v>63636</v>
      </c>
      <c r="L21909" t="s">
        <v>208</v>
      </c>
    </row>
    <row r="21910" spans="11:12">
      <c r="K21910" s="435">
        <v>63637</v>
      </c>
      <c r="L21910" t="s">
        <v>208</v>
      </c>
    </row>
    <row r="21911" spans="11:12">
      <c r="K21911" s="435">
        <v>63638</v>
      </c>
      <c r="L21911" t="s">
        <v>208</v>
      </c>
    </row>
    <row r="21912" spans="11:12">
      <c r="K21912" s="435">
        <v>63640</v>
      </c>
      <c r="L21912" t="s">
        <v>208</v>
      </c>
    </row>
    <row r="21913" spans="11:12">
      <c r="K21913" s="435">
        <v>63645</v>
      </c>
      <c r="L21913" t="s">
        <v>208</v>
      </c>
    </row>
    <row r="21914" spans="11:12">
      <c r="K21914" s="435">
        <v>63648</v>
      </c>
      <c r="L21914" t="s">
        <v>208</v>
      </c>
    </row>
    <row r="21915" spans="11:12">
      <c r="K21915" s="435">
        <v>63650</v>
      </c>
      <c r="L21915" t="s">
        <v>208</v>
      </c>
    </row>
    <row r="21916" spans="11:12">
      <c r="K21916" s="435">
        <v>63653</v>
      </c>
      <c r="L21916" t="s">
        <v>208</v>
      </c>
    </row>
    <row r="21917" spans="11:12">
      <c r="K21917" s="435">
        <v>63654</v>
      </c>
      <c r="L21917" t="s">
        <v>208</v>
      </c>
    </row>
    <row r="21918" spans="11:12">
      <c r="K21918" s="435">
        <v>63655</v>
      </c>
      <c r="L21918" t="s">
        <v>208</v>
      </c>
    </row>
    <row r="21919" spans="11:12">
      <c r="K21919" s="435">
        <v>63656</v>
      </c>
      <c r="L21919" t="s">
        <v>208</v>
      </c>
    </row>
    <row r="21920" spans="11:12">
      <c r="K21920" s="435">
        <v>63660</v>
      </c>
      <c r="L21920" t="s">
        <v>208</v>
      </c>
    </row>
    <row r="21921" spans="11:12">
      <c r="K21921" s="435">
        <v>63662</v>
      </c>
      <c r="L21921" t="s">
        <v>208</v>
      </c>
    </row>
    <row r="21922" spans="11:12">
      <c r="K21922" s="435">
        <v>63663</v>
      </c>
      <c r="L21922" t="s">
        <v>208</v>
      </c>
    </row>
    <row r="21923" spans="11:12">
      <c r="K21923" s="435">
        <v>63664</v>
      </c>
      <c r="L21923" t="s">
        <v>208</v>
      </c>
    </row>
    <row r="21924" spans="11:12">
      <c r="K21924" s="435">
        <v>63665</v>
      </c>
      <c r="L21924" t="s">
        <v>208</v>
      </c>
    </row>
    <row r="21925" spans="11:12">
      <c r="K21925" s="435">
        <v>63666</v>
      </c>
      <c r="L21925" t="s">
        <v>208</v>
      </c>
    </row>
    <row r="21926" spans="11:12">
      <c r="K21926" s="435">
        <v>63670</v>
      </c>
      <c r="L21926" t="s">
        <v>208</v>
      </c>
    </row>
    <row r="21927" spans="11:12">
      <c r="K21927" s="435">
        <v>63673</v>
      </c>
      <c r="L21927" t="s">
        <v>208</v>
      </c>
    </row>
    <row r="21928" spans="11:12">
      <c r="K21928" s="435">
        <v>63674</v>
      </c>
      <c r="L21928" t="s">
        <v>208</v>
      </c>
    </row>
    <row r="21929" spans="11:12">
      <c r="K21929" s="435">
        <v>63675</v>
      </c>
      <c r="L21929" t="s">
        <v>208</v>
      </c>
    </row>
    <row r="21930" spans="11:12">
      <c r="K21930" s="435">
        <v>63701</v>
      </c>
      <c r="L21930" t="s">
        <v>208</v>
      </c>
    </row>
    <row r="21931" spans="11:12">
      <c r="K21931" s="435">
        <v>63703</v>
      </c>
      <c r="L21931" t="s">
        <v>208</v>
      </c>
    </row>
    <row r="21932" spans="11:12">
      <c r="K21932" s="435">
        <v>63730</v>
      </c>
      <c r="L21932" t="s">
        <v>208</v>
      </c>
    </row>
    <row r="21933" spans="11:12">
      <c r="K21933" s="435">
        <v>63732</v>
      </c>
      <c r="L21933" t="s">
        <v>208</v>
      </c>
    </row>
    <row r="21934" spans="11:12">
      <c r="K21934" s="435">
        <v>63735</v>
      </c>
      <c r="L21934" t="s">
        <v>208</v>
      </c>
    </row>
    <row r="21935" spans="11:12">
      <c r="K21935" s="435">
        <v>63736</v>
      </c>
      <c r="L21935" t="s">
        <v>208</v>
      </c>
    </row>
    <row r="21936" spans="11:12">
      <c r="K21936" s="435">
        <v>63738</v>
      </c>
      <c r="L21936" t="s">
        <v>208</v>
      </c>
    </row>
    <row r="21937" spans="11:12">
      <c r="K21937" s="435">
        <v>63739</v>
      </c>
      <c r="L21937" t="s">
        <v>208</v>
      </c>
    </row>
    <row r="21938" spans="11:12">
      <c r="K21938" s="435">
        <v>63740</v>
      </c>
      <c r="L21938" t="s">
        <v>208</v>
      </c>
    </row>
    <row r="21939" spans="11:12">
      <c r="K21939" s="435">
        <v>63742</v>
      </c>
      <c r="L21939" t="s">
        <v>208</v>
      </c>
    </row>
    <row r="21940" spans="11:12">
      <c r="K21940" s="435">
        <v>63743</v>
      </c>
      <c r="L21940" t="s">
        <v>208</v>
      </c>
    </row>
    <row r="21941" spans="11:12">
      <c r="K21941" s="435">
        <v>63744</v>
      </c>
      <c r="L21941" t="s">
        <v>208</v>
      </c>
    </row>
    <row r="21942" spans="11:12">
      <c r="K21942" s="435">
        <v>63745</v>
      </c>
      <c r="L21942" t="s">
        <v>208</v>
      </c>
    </row>
    <row r="21943" spans="11:12">
      <c r="K21943" s="435">
        <v>63746</v>
      </c>
      <c r="L21943" t="s">
        <v>208</v>
      </c>
    </row>
    <row r="21944" spans="11:12">
      <c r="K21944" s="435">
        <v>63747</v>
      </c>
      <c r="L21944" t="s">
        <v>208</v>
      </c>
    </row>
    <row r="21945" spans="11:12">
      <c r="K21945" s="435">
        <v>63748</v>
      </c>
      <c r="L21945" t="s">
        <v>208</v>
      </c>
    </row>
    <row r="21946" spans="11:12">
      <c r="K21946" s="435">
        <v>63750</v>
      </c>
      <c r="L21946" t="s">
        <v>208</v>
      </c>
    </row>
    <row r="21947" spans="11:12">
      <c r="K21947" s="435">
        <v>63751</v>
      </c>
      <c r="L21947" t="s">
        <v>208</v>
      </c>
    </row>
    <row r="21948" spans="11:12">
      <c r="K21948" s="435">
        <v>63755</v>
      </c>
      <c r="L21948" t="s">
        <v>208</v>
      </c>
    </row>
    <row r="21949" spans="11:12">
      <c r="K21949" s="435">
        <v>63758</v>
      </c>
      <c r="L21949" t="s">
        <v>208</v>
      </c>
    </row>
    <row r="21950" spans="11:12">
      <c r="K21950" s="435">
        <v>63760</v>
      </c>
      <c r="L21950" t="s">
        <v>208</v>
      </c>
    </row>
    <row r="21951" spans="11:12">
      <c r="K21951" s="435">
        <v>63763</v>
      </c>
      <c r="L21951" t="s">
        <v>208</v>
      </c>
    </row>
    <row r="21952" spans="11:12">
      <c r="K21952" s="435">
        <v>63764</v>
      </c>
      <c r="L21952" t="s">
        <v>208</v>
      </c>
    </row>
    <row r="21953" spans="11:12">
      <c r="K21953" s="435">
        <v>63766</v>
      </c>
      <c r="L21953" t="s">
        <v>208</v>
      </c>
    </row>
    <row r="21954" spans="11:12">
      <c r="K21954" s="435">
        <v>63767</v>
      </c>
      <c r="L21954" t="s">
        <v>208</v>
      </c>
    </row>
    <row r="21955" spans="11:12">
      <c r="K21955" s="435">
        <v>63769</v>
      </c>
      <c r="L21955" t="s">
        <v>208</v>
      </c>
    </row>
    <row r="21956" spans="11:12">
      <c r="K21956" s="435">
        <v>63770</v>
      </c>
      <c r="L21956" t="s">
        <v>208</v>
      </c>
    </row>
    <row r="21957" spans="11:12">
      <c r="K21957" s="435">
        <v>63771</v>
      </c>
      <c r="L21957" t="s">
        <v>208</v>
      </c>
    </row>
    <row r="21958" spans="11:12">
      <c r="K21958" s="435">
        <v>63774</v>
      </c>
      <c r="L21958" t="s">
        <v>208</v>
      </c>
    </row>
    <row r="21959" spans="11:12">
      <c r="K21959" s="435">
        <v>63775</v>
      </c>
      <c r="L21959" t="s">
        <v>208</v>
      </c>
    </row>
    <row r="21960" spans="11:12">
      <c r="K21960" s="435">
        <v>63780</v>
      </c>
      <c r="L21960" t="s">
        <v>208</v>
      </c>
    </row>
    <row r="21961" spans="11:12">
      <c r="K21961" s="435">
        <v>63781</v>
      </c>
      <c r="L21961" t="s">
        <v>208</v>
      </c>
    </row>
    <row r="21962" spans="11:12">
      <c r="K21962" s="435">
        <v>63782</v>
      </c>
      <c r="L21962" t="s">
        <v>208</v>
      </c>
    </row>
    <row r="21963" spans="11:12">
      <c r="K21963" s="435">
        <v>63783</v>
      </c>
      <c r="L21963" t="s">
        <v>208</v>
      </c>
    </row>
    <row r="21964" spans="11:12">
      <c r="K21964" s="435">
        <v>63784</v>
      </c>
      <c r="L21964" t="s">
        <v>208</v>
      </c>
    </row>
    <row r="21965" spans="11:12">
      <c r="K21965" s="435">
        <v>63785</v>
      </c>
      <c r="L21965" t="s">
        <v>208</v>
      </c>
    </row>
    <row r="21966" spans="11:12">
      <c r="K21966" s="435">
        <v>63787</v>
      </c>
      <c r="L21966" t="s">
        <v>208</v>
      </c>
    </row>
    <row r="21967" spans="11:12">
      <c r="K21967" s="435">
        <v>63801</v>
      </c>
      <c r="L21967" t="s">
        <v>208</v>
      </c>
    </row>
    <row r="21968" spans="11:12">
      <c r="K21968" s="435">
        <v>63820</v>
      </c>
      <c r="L21968" t="s">
        <v>208</v>
      </c>
    </row>
    <row r="21969" spans="11:12">
      <c r="K21969" s="435">
        <v>63821</v>
      </c>
      <c r="L21969" t="s">
        <v>202</v>
      </c>
    </row>
    <row r="21970" spans="11:12">
      <c r="K21970" s="435">
        <v>63822</v>
      </c>
      <c r="L21970" t="s">
        <v>208</v>
      </c>
    </row>
    <row r="21971" spans="11:12">
      <c r="K21971" s="435">
        <v>63823</v>
      </c>
      <c r="L21971" t="s">
        <v>208</v>
      </c>
    </row>
    <row r="21972" spans="11:12">
      <c r="K21972" s="435">
        <v>63824</v>
      </c>
      <c r="L21972" t="s">
        <v>208</v>
      </c>
    </row>
    <row r="21973" spans="11:12">
      <c r="K21973" s="435">
        <v>63825</v>
      </c>
      <c r="L21973" t="s">
        <v>208</v>
      </c>
    </row>
    <row r="21974" spans="11:12">
      <c r="K21974" s="435">
        <v>63826</v>
      </c>
      <c r="L21974" t="s">
        <v>202</v>
      </c>
    </row>
    <row r="21975" spans="11:12">
      <c r="K21975" s="435">
        <v>63827</v>
      </c>
      <c r="L21975" t="s">
        <v>202</v>
      </c>
    </row>
    <row r="21976" spans="11:12">
      <c r="K21976" s="435">
        <v>63828</v>
      </c>
      <c r="L21976" t="s">
        <v>208</v>
      </c>
    </row>
    <row r="21977" spans="11:12">
      <c r="K21977" s="435">
        <v>63829</v>
      </c>
      <c r="L21977" t="s">
        <v>202</v>
      </c>
    </row>
    <row r="21978" spans="11:12">
      <c r="K21978" s="435">
        <v>63830</v>
      </c>
      <c r="L21978" t="s">
        <v>202</v>
      </c>
    </row>
    <row r="21979" spans="11:12">
      <c r="K21979" s="435">
        <v>63833</v>
      </c>
      <c r="L21979" t="s">
        <v>208</v>
      </c>
    </row>
    <row r="21980" spans="11:12">
      <c r="K21980" s="435">
        <v>63834</v>
      </c>
      <c r="L21980" t="s">
        <v>208</v>
      </c>
    </row>
    <row r="21981" spans="11:12">
      <c r="K21981" s="435">
        <v>63837</v>
      </c>
      <c r="L21981" t="s">
        <v>208</v>
      </c>
    </row>
    <row r="21982" spans="11:12">
      <c r="K21982" s="435">
        <v>63839</v>
      </c>
      <c r="L21982" t="s">
        <v>202</v>
      </c>
    </row>
    <row r="21983" spans="11:12">
      <c r="K21983" s="435">
        <v>63841</v>
      </c>
      <c r="L21983" t="s">
        <v>208</v>
      </c>
    </row>
    <row r="21984" spans="11:12">
      <c r="K21984" s="435">
        <v>63845</v>
      </c>
      <c r="L21984" t="s">
        <v>208</v>
      </c>
    </row>
    <row r="21985" spans="11:12">
      <c r="K21985" s="435">
        <v>63846</v>
      </c>
      <c r="L21985" t="s">
        <v>208</v>
      </c>
    </row>
    <row r="21986" spans="11:12">
      <c r="K21986" s="435">
        <v>63847</v>
      </c>
      <c r="L21986" t="s">
        <v>208</v>
      </c>
    </row>
    <row r="21987" spans="11:12">
      <c r="K21987" s="435">
        <v>63848</v>
      </c>
      <c r="L21987" t="s">
        <v>202</v>
      </c>
    </row>
    <row r="21988" spans="11:12">
      <c r="K21988" s="435">
        <v>63849</v>
      </c>
      <c r="L21988" t="s">
        <v>202</v>
      </c>
    </row>
    <row r="21989" spans="11:12">
      <c r="K21989" s="435">
        <v>63851</v>
      </c>
      <c r="L21989" t="s">
        <v>202</v>
      </c>
    </row>
    <row r="21990" spans="11:12">
      <c r="K21990" s="435">
        <v>63852</v>
      </c>
      <c r="L21990" t="s">
        <v>208</v>
      </c>
    </row>
    <row r="21991" spans="11:12">
      <c r="K21991" s="435">
        <v>63853</v>
      </c>
      <c r="L21991" t="s">
        <v>202</v>
      </c>
    </row>
    <row r="21992" spans="11:12">
      <c r="K21992" s="435">
        <v>63855</v>
      </c>
      <c r="L21992" t="s">
        <v>202</v>
      </c>
    </row>
    <row r="21993" spans="11:12">
      <c r="K21993" s="435">
        <v>63857</v>
      </c>
      <c r="L21993" t="s">
        <v>202</v>
      </c>
    </row>
    <row r="21994" spans="11:12">
      <c r="K21994" s="435">
        <v>63860</v>
      </c>
      <c r="L21994" t="s">
        <v>208</v>
      </c>
    </row>
    <row r="21995" spans="11:12">
      <c r="K21995" s="435">
        <v>63862</v>
      </c>
      <c r="L21995" t="s">
        <v>202</v>
      </c>
    </row>
    <row r="21996" spans="11:12">
      <c r="K21996" s="435">
        <v>63863</v>
      </c>
      <c r="L21996" t="s">
        <v>208</v>
      </c>
    </row>
    <row r="21997" spans="11:12">
      <c r="K21997" s="435">
        <v>63866</v>
      </c>
      <c r="L21997" t="s">
        <v>202</v>
      </c>
    </row>
    <row r="21998" spans="11:12">
      <c r="K21998" s="435">
        <v>63867</v>
      </c>
      <c r="L21998" t="s">
        <v>208</v>
      </c>
    </row>
    <row r="21999" spans="11:12">
      <c r="K21999" s="435">
        <v>63868</v>
      </c>
      <c r="L21999" t="s">
        <v>208</v>
      </c>
    </row>
    <row r="22000" spans="11:12">
      <c r="K22000" s="435">
        <v>63869</v>
      </c>
      <c r="L22000" t="s">
        <v>202</v>
      </c>
    </row>
    <row r="22001" spans="11:12">
      <c r="K22001" s="435">
        <v>63870</v>
      </c>
      <c r="L22001" t="s">
        <v>208</v>
      </c>
    </row>
    <row r="22002" spans="11:12">
      <c r="K22002" s="435">
        <v>63873</v>
      </c>
      <c r="L22002" t="s">
        <v>202</v>
      </c>
    </row>
    <row r="22003" spans="11:12">
      <c r="K22003" s="435">
        <v>63874</v>
      </c>
      <c r="L22003" t="s">
        <v>202</v>
      </c>
    </row>
    <row r="22004" spans="11:12">
      <c r="K22004" s="435">
        <v>63876</v>
      </c>
      <c r="L22004" t="s">
        <v>202</v>
      </c>
    </row>
    <row r="22005" spans="11:12">
      <c r="K22005" s="435">
        <v>63877</v>
      </c>
      <c r="L22005" t="s">
        <v>202</v>
      </c>
    </row>
    <row r="22006" spans="11:12">
      <c r="K22006" s="435">
        <v>63878</v>
      </c>
      <c r="L22006" t="s">
        <v>202</v>
      </c>
    </row>
    <row r="22007" spans="11:12">
      <c r="K22007" s="435">
        <v>63879</v>
      </c>
      <c r="L22007" t="s">
        <v>202</v>
      </c>
    </row>
    <row r="22008" spans="11:12">
      <c r="K22008" s="435">
        <v>63880</v>
      </c>
      <c r="L22008" t="s">
        <v>208</v>
      </c>
    </row>
    <row r="22009" spans="11:12">
      <c r="K22009" s="435">
        <v>63882</v>
      </c>
      <c r="L22009" t="s">
        <v>208</v>
      </c>
    </row>
    <row r="22010" spans="11:12">
      <c r="K22010" s="435">
        <v>63901</v>
      </c>
      <c r="L22010" t="s">
        <v>208</v>
      </c>
    </row>
    <row r="22011" spans="11:12">
      <c r="K22011" s="435">
        <v>63902</v>
      </c>
      <c r="L22011" t="s">
        <v>208</v>
      </c>
    </row>
    <row r="22012" spans="11:12">
      <c r="K22012" s="435">
        <v>63932</v>
      </c>
      <c r="L22012" t="s">
        <v>208</v>
      </c>
    </row>
    <row r="22013" spans="11:12">
      <c r="K22013" s="435">
        <v>63933</v>
      </c>
      <c r="L22013" t="s">
        <v>202</v>
      </c>
    </row>
    <row r="22014" spans="11:12">
      <c r="K22014" s="435">
        <v>63934</v>
      </c>
      <c r="L22014" t="s">
        <v>208</v>
      </c>
    </row>
    <row r="22015" spans="11:12">
      <c r="K22015" s="435">
        <v>63935</v>
      </c>
      <c r="L22015" t="s">
        <v>208</v>
      </c>
    </row>
    <row r="22016" spans="11:12">
      <c r="K22016" s="435">
        <v>63936</v>
      </c>
      <c r="L22016" t="s">
        <v>208</v>
      </c>
    </row>
    <row r="22017" spans="11:12">
      <c r="K22017" s="435">
        <v>63937</v>
      </c>
      <c r="L22017" t="s">
        <v>208</v>
      </c>
    </row>
    <row r="22018" spans="11:12">
      <c r="K22018" s="435">
        <v>63939</v>
      </c>
      <c r="L22018" t="s">
        <v>208</v>
      </c>
    </row>
    <row r="22019" spans="11:12">
      <c r="K22019" s="435">
        <v>63940</v>
      </c>
      <c r="L22019" t="s">
        <v>208</v>
      </c>
    </row>
    <row r="22020" spans="11:12">
      <c r="K22020" s="435">
        <v>63941</v>
      </c>
      <c r="L22020" t="s">
        <v>208</v>
      </c>
    </row>
    <row r="22021" spans="11:12">
      <c r="K22021" s="435">
        <v>63942</v>
      </c>
      <c r="L22021" t="s">
        <v>208</v>
      </c>
    </row>
    <row r="22022" spans="11:12">
      <c r="K22022" s="435">
        <v>63943</v>
      </c>
      <c r="L22022" t="s">
        <v>208</v>
      </c>
    </row>
    <row r="22023" spans="11:12">
      <c r="K22023" s="435">
        <v>63944</v>
      </c>
      <c r="L22023" t="s">
        <v>208</v>
      </c>
    </row>
    <row r="22024" spans="11:12">
      <c r="K22024" s="435">
        <v>63945</v>
      </c>
      <c r="L22024" t="s">
        <v>208</v>
      </c>
    </row>
    <row r="22025" spans="11:12">
      <c r="K22025" s="435">
        <v>63951</v>
      </c>
      <c r="L22025" t="s">
        <v>208</v>
      </c>
    </row>
    <row r="22026" spans="11:12">
      <c r="K22026" s="435">
        <v>63952</v>
      </c>
      <c r="L22026" t="s">
        <v>208</v>
      </c>
    </row>
    <row r="22027" spans="11:12">
      <c r="K22027" s="435">
        <v>63953</v>
      </c>
      <c r="L22027" t="s">
        <v>208</v>
      </c>
    </row>
    <row r="22028" spans="11:12">
      <c r="K22028" s="435">
        <v>63954</v>
      </c>
      <c r="L22028" t="s">
        <v>208</v>
      </c>
    </row>
    <row r="22029" spans="11:12">
      <c r="K22029" s="435">
        <v>63955</v>
      </c>
      <c r="L22029" t="s">
        <v>208</v>
      </c>
    </row>
    <row r="22030" spans="11:12">
      <c r="K22030" s="435">
        <v>63956</v>
      </c>
      <c r="L22030" t="s">
        <v>208</v>
      </c>
    </row>
    <row r="22031" spans="11:12">
      <c r="K22031" s="435">
        <v>63957</v>
      </c>
      <c r="L22031" t="s">
        <v>208</v>
      </c>
    </row>
    <row r="22032" spans="11:12">
      <c r="K22032" s="435">
        <v>63960</v>
      </c>
      <c r="L22032" t="s">
        <v>208</v>
      </c>
    </row>
    <row r="22033" spans="11:12">
      <c r="K22033" s="435">
        <v>63961</v>
      </c>
      <c r="L22033" t="s">
        <v>208</v>
      </c>
    </row>
    <row r="22034" spans="11:12">
      <c r="K22034" s="435">
        <v>63962</v>
      </c>
      <c r="L22034" t="s">
        <v>208</v>
      </c>
    </row>
    <row r="22035" spans="11:12">
      <c r="K22035" s="435">
        <v>63964</v>
      </c>
      <c r="L22035" t="s">
        <v>208</v>
      </c>
    </row>
    <row r="22036" spans="11:12">
      <c r="K22036" s="435">
        <v>63965</v>
      </c>
      <c r="L22036" t="s">
        <v>208</v>
      </c>
    </row>
    <row r="22037" spans="11:12">
      <c r="K22037" s="435">
        <v>63966</v>
      </c>
      <c r="L22037" t="s">
        <v>208</v>
      </c>
    </row>
    <row r="22038" spans="11:12">
      <c r="K22038" s="435">
        <v>63967</v>
      </c>
      <c r="L22038" t="s">
        <v>208</v>
      </c>
    </row>
    <row r="22039" spans="11:12">
      <c r="K22039" s="435">
        <v>64001</v>
      </c>
      <c r="L22039" t="s">
        <v>208</v>
      </c>
    </row>
    <row r="22040" spans="11:12">
      <c r="K22040" s="435">
        <v>64011</v>
      </c>
      <c r="L22040" t="s">
        <v>208</v>
      </c>
    </row>
    <row r="22041" spans="11:12">
      <c r="K22041" s="435">
        <v>64012</v>
      </c>
      <c r="L22041" t="s">
        <v>208</v>
      </c>
    </row>
    <row r="22042" spans="11:12">
      <c r="K22042" s="435">
        <v>64014</v>
      </c>
      <c r="L22042" t="s">
        <v>208</v>
      </c>
    </row>
    <row r="22043" spans="11:12">
      <c r="K22043" s="435">
        <v>64015</v>
      </c>
      <c r="L22043" t="s">
        <v>208</v>
      </c>
    </row>
    <row r="22044" spans="11:12">
      <c r="K22044" s="435">
        <v>64016</v>
      </c>
      <c r="L22044" t="s">
        <v>208</v>
      </c>
    </row>
    <row r="22045" spans="11:12">
      <c r="K22045" s="435">
        <v>64017</v>
      </c>
      <c r="L22045" t="s">
        <v>208</v>
      </c>
    </row>
    <row r="22046" spans="11:12">
      <c r="K22046" s="435">
        <v>64018</v>
      </c>
      <c r="L22046" t="s">
        <v>208</v>
      </c>
    </row>
    <row r="22047" spans="11:12">
      <c r="K22047" s="435">
        <v>64019</v>
      </c>
      <c r="L22047" t="s">
        <v>208</v>
      </c>
    </row>
    <row r="22048" spans="11:12">
      <c r="K22048" s="435">
        <v>64020</v>
      </c>
      <c r="L22048" t="s">
        <v>208</v>
      </c>
    </row>
    <row r="22049" spans="11:12">
      <c r="K22049" s="435">
        <v>64021</v>
      </c>
      <c r="L22049" t="s">
        <v>208</v>
      </c>
    </row>
    <row r="22050" spans="11:12">
      <c r="K22050" s="435">
        <v>64022</v>
      </c>
      <c r="L22050" t="s">
        <v>208</v>
      </c>
    </row>
    <row r="22051" spans="11:12">
      <c r="K22051" s="435">
        <v>64024</v>
      </c>
      <c r="L22051" t="s">
        <v>208</v>
      </c>
    </row>
    <row r="22052" spans="11:12">
      <c r="K22052" s="435">
        <v>64029</v>
      </c>
      <c r="L22052" t="s">
        <v>208</v>
      </c>
    </row>
    <row r="22053" spans="11:12">
      <c r="K22053" s="435">
        <v>64030</v>
      </c>
      <c r="L22053" t="s">
        <v>208</v>
      </c>
    </row>
    <row r="22054" spans="11:12">
      <c r="K22054" s="435">
        <v>64034</v>
      </c>
      <c r="L22054" t="s">
        <v>208</v>
      </c>
    </row>
    <row r="22055" spans="11:12">
      <c r="K22055" s="435">
        <v>64035</v>
      </c>
      <c r="L22055" t="s">
        <v>208</v>
      </c>
    </row>
    <row r="22056" spans="11:12">
      <c r="K22056" s="435">
        <v>64036</v>
      </c>
      <c r="L22056" t="s">
        <v>208</v>
      </c>
    </row>
    <row r="22057" spans="11:12">
      <c r="K22057" s="435">
        <v>64037</v>
      </c>
      <c r="L22057" t="s">
        <v>208</v>
      </c>
    </row>
    <row r="22058" spans="11:12">
      <c r="K22058" s="435">
        <v>64040</v>
      </c>
      <c r="L22058" t="s">
        <v>208</v>
      </c>
    </row>
    <row r="22059" spans="11:12">
      <c r="K22059" s="435">
        <v>64048</v>
      </c>
      <c r="L22059" t="s">
        <v>208</v>
      </c>
    </row>
    <row r="22060" spans="11:12">
      <c r="K22060" s="435">
        <v>64050</v>
      </c>
      <c r="L22060" t="s">
        <v>208</v>
      </c>
    </row>
    <row r="22061" spans="11:12">
      <c r="K22061" s="435">
        <v>64052</v>
      </c>
      <c r="L22061" t="s">
        <v>208</v>
      </c>
    </row>
    <row r="22062" spans="11:12">
      <c r="K22062" s="435">
        <v>64053</v>
      </c>
      <c r="L22062" t="s">
        <v>208</v>
      </c>
    </row>
    <row r="22063" spans="11:12">
      <c r="K22063" s="435">
        <v>64054</v>
      </c>
      <c r="L22063" t="s">
        <v>208</v>
      </c>
    </row>
    <row r="22064" spans="11:12">
      <c r="K22064" s="435">
        <v>64055</v>
      </c>
      <c r="L22064" t="s">
        <v>208</v>
      </c>
    </row>
    <row r="22065" spans="11:12">
      <c r="K22065" s="435">
        <v>64056</v>
      </c>
      <c r="L22065" t="s">
        <v>208</v>
      </c>
    </row>
    <row r="22066" spans="11:12">
      <c r="K22066" s="435">
        <v>64057</v>
      </c>
      <c r="L22066" t="s">
        <v>208</v>
      </c>
    </row>
    <row r="22067" spans="11:12">
      <c r="K22067" s="435">
        <v>64058</v>
      </c>
      <c r="L22067" t="s">
        <v>208</v>
      </c>
    </row>
    <row r="22068" spans="11:12">
      <c r="K22068" s="435">
        <v>64060</v>
      </c>
      <c r="L22068" t="s">
        <v>208</v>
      </c>
    </row>
    <row r="22069" spans="11:12">
      <c r="K22069" s="435">
        <v>64061</v>
      </c>
      <c r="L22069" t="s">
        <v>208</v>
      </c>
    </row>
    <row r="22070" spans="11:12">
      <c r="K22070" s="435">
        <v>64062</v>
      </c>
      <c r="L22070" t="s">
        <v>208</v>
      </c>
    </row>
    <row r="22071" spans="11:12">
      <c r="K22071" s="435">
        <v>64063</v>
      </c>
      <c r="L22071" t="s">
        <v>208</v>
      </c>
    </row>
    <row r="22072" spans="11:12">
      <c r="K22072" s="435">
        <v>64064</v>
      </c>
      <c r="L22072" t="s">
        <v>208</v>
      </c>
    </row>
    <row r="22073" spans="11:12">
      <c r="K22073" s="435">
        <v>64065</v>
      </c>
      <c r="L22073" t="s">
        <v>208</v>
      </c>
    </row>
    <row r="22074" spans="11:12">
      <c r="K22074" s="435">
        <v>64066</v>
      </c>
      <c r="L22074" t="s">
        <v>208</v>
      </c>
    </row>
    <row r="22075" spans="11:12">
      <c r="K22075" s="435">
        <v>64067</v>
      </c>
      <c r="L22075" t="s">
        <v>208</v>
      </c>
    </row>
    <row r="22076" spans="11:12">
      <c r="K22076" s="435">
        <v>64068</v>
      </c>
      <c r="L22076" t="s">
        <v>208</v>
      </c>
    </row>
    <row r="22077" spans="11:12">
      <c r="K22077" s="435">
        <v>64070</v>
      </c>
      <c r="L22077" t="s">
        <v>208</v>
      </c>
    </row>
    <row r="22078" spans="11:12">
      <c r="K22078" s="435">
        <v>64071</v>
      </c>
      <c r="L22078" t="s">
        <v>208</v>
      </c>
    </row>
    <row r="22079" spans="11:12">
      <c r="K22079" s="435">
        <v>64072</v>
      </c>
      <c r="L22079" t="s">
        <v>208</v>
      </c>
    </row>
    <row r="22080" spans="11:12">
      <c r="K22080" s="435">
        <v>64074</v>
      </c>
      <c r="L22080" t="s">
        <v>208</v>
      </c>
    </row>
    <row r="22081" spans="11:12">
      <c r="K22081" s="435">
        <v>64075</v>
      </c>
      <c r="L22081" t="s">
        <v>208</v>
      </c>
    </row>
    <row r="22082" spans="11:12">
      <c r="K22082" s="435">
        <v>64076</v>
      </c>
      <c r="L22082" t="s">
        <v>208</v>
      </c>
    </row>
    <row r="22083" spans="11:12">
      <c r="K22083" s="435">
        <v>64077</v>
      </c>
      <c r="L22083" t="s">
        <v>208</v>
      </c>
    </row>
    <row r="22084" spans="11:12">
      <c r="K22084" s="435">
        <v>64078</v>
      </c>
      <c r="L22084" t="s">
        <v>208</v>
      </c>
    </row>
    <row r="22085" spans="11:12">
      <c r="K22085" s="435">
        <v>64079</v>
      </c>
      <c r="L22085" t="s">
        <v>208</v>
      </c>
    </row>
    <row r="22086" spans="11:12">
      <c r="K22086" s="435">
        <v>64080</v>
      </c>
      <c r="L22086" t="s">
        <v>208</v>
      </c>
    </row>
    <row r="22087" spans="11:12">
      <c r="K22087" s="435">
        <v>64081</v>
      </c>
      <c r="L22087" t="s">
        <v>208</v>
      </c>
    </row>
    <row r="22088" spans="11:12">
      <c r="K22088" s="435">
        <v>64082</v>
      </c>
      <c r="L22088" t="s">
        <v>208</v>
      </c>
    </row>
    <row r="22089" spans="11:12">
      <c r="K22089" s="435">
        <v>64083</v>
      </c>
      <c r="L22089" t="s">
        <v>208</v>
      </c>
    </row>
    <row r="22090" spans="11:12">
      <c r="K22090" s="435">
        <v>64084</v>
      </c>
      <c r="L22090" t="s">
        <v>208</v>
      </c>
    </row>
    <row r="22091" spans="11:12">
      <c r="K22091" s="435">
        <v>64085</v>
      </c>
      <c r="L22091" t="s">
        <v>208</v>
      </c>
    </row>
    <row r="22092" spans="11:12">
      <c r="K22092" s="435">
        <v>64086</v>
      </c>
      <c r="L22092" t="s">
        <v>208</v>
      </c>
    </row>
    <row r="22093" spans="11:12">
      <c r="K22093" s="435">
        <v>64088</v>
      </c>
      <c r="L22093" t="s">
        <v>208</v>
      </c>
    </row>
    <row r="22094" spans="11:12">
      <c r="K22094" s="435">
        <v>64089</v>
      </c>
      <c r="L22094" t="s">
        <v>208</v>
      </c>
    </row>
    <row r="22095" spans="11:12">
      <c r="K22095" s="435">
        <v>64090</v>
      </c>
      <c r="L22095" t="s">
        <v>208</v>
      </c>
    </row>
    <row r="22096" spans="11:12">
      <c r="K22096" s="435">
        <v>64092</v>
      </c>
      <c r="L22096" t="s">
        <v>208</v>
      </c>
    </row>
    <row r="22097" spans="11:12">
      <c r="K22097" s="435">
        <v>64093</v>
      </c>
      <c r="L22097" t="s">
        <v>208</v>
      </c>
    </row>
    <row r="22098" spans="11:12">
      <c r="K22098" s="435">
        <v>64096</v>
      </c>
      <c r="L22098" t="s">
        <v>208</v>
      </c>
    </row>
    <row r="22099" spans="11:12">
      <c r="K22099" s="435">
        <v>64097</v>
      </c>
      <c r="L22099" t="s">
        <v>208</v>
      </c>
    </row>
    <row r="22100" spans="11:12">
      <c r="K22100" s="435">
        <v>64098</v>
      </c>
      <c r="L22100" t="s">
        <v>208</v>
      </c>
    </row>
    <row r="22101" spans="11:12">
      <c r="K22101" s="435">
        <v>64101</v>
      </c>
      <c r="L22101" t="s">
        <v>208</v>
      </c>
    </row>
    <row r="22102" spans="11:12">
      <c r="K22102" s="435">
        <v>64102</v>
      </c>
      <c r="L22102" t="s">
        <v>208</v>
      </c>
    </row>
    <row r="22103" spans="11:12">
      <c r="K22103" s="435">
        <v>64105</v>
      </c>
      <c r="L22103" t="s">
        <v>208</v>
      </c>
    </row>
    <row r="22104" spans="11:12">
      <c r="K22104" s="435">
        <v>64106</v>
      </c>
      <c r="L22104" t="s">
        <v>208</v>
      </c>
    </row>
    <row r="22105" spans="11:12">
      <c r="K22105" s="435">
        <v>64108</v>
      </c>
      <c r="L22105" t="s">
        <v>208</v>
      </c>
    </row>
    <row r="22106" spans="11:12">
      <c r="K22106" s="435">
        <v>64109</v>
      </c>
      <c r="L22106" t="s">
        <v>208</v>
      </c>
    </row>
    <row r="22107" spans="11:12">
      <c r="K22107" s="435">
        <v>64110</v>
      </c>
      <c r="L22107" t="s">
        <v>208</v>
      </c>
    </row>
    <row r="22108" spans="11:12">
      <c r="K22108" s="435">
        <v>64111</v>
      </c>
      <c r="L22108" t="s">
        <v>208</v>
      </c>
    </row>
    <row r="22109" spans="11:12">
      <c r="K22109" s="435">
        <v>64112</v>
      </c>
      <c r="L22109" t="s">
        <v>208</v>
      </c>
    </row>
    <row r="22110" spans="11:12">
      <c r="K22110" s="435">
        <v>64113</v>
      </c>
      <c r="L22110" t="s">
        <v>208</v>
      </c>
    </row>
    <row r="22111" spans="11:12">
      <c r="K22111" s="435">
        <v>64114</v>
      </c>
      <c r="L22111" t="s">
        <v>208</v>
      </c>
    </row>
    <row r="22112" spans="11:12">
      <c r="K22112" s="435">
        <v>64116</v>
      </c>
      <c r="L22112" t="s">
        <v>208</v>
      </c>
    </row>
    <row r="22113" spans="11:12">
      <c r="K22113" s="435">
        <v>64117</v>
      </c>
      <c r="L22113" t="s">
        <v>208</v>
      </c>
    </row>
    <row r="22114" spans="11:12">
      <c r="K22114" s="435">
        <v>64118</v>
      </c>
      <c r="L22114" t="s">
        <v>208</v>
      </c>
    </row>
    <row r="22115" spans="11:12">
      <c r="K22115" s="435">
        <v>64119</v>
      </c>
      <c r="L22115" t="s">
        <v>208</v>
      </c>
    </row>
    <row r="22116" spans="11:12">
      <c r="K22116" s="435">
        <v>64120</v>
      </c>
      <c r="L22116" t="s">
        <v>208</v>
      </c>
    </row>
    <row r="22117" spans="11:12">
      <c r="K22117" s="435">
        <v>64123</v>
      </c>
      <c r="L22117" t="s">
        <v>208</v>
      </c>
    </row>
    <row r="22118" spans="11:12">
      <c r="K22118" s="435">
        <v>64124</v>
      </c>
      <c r="L22118" t="s">
        <v>208</v>
      </c>
    </row>
    <row r="22119" spans="11:12">
      <c r="K22119" s="435">
        <v>64125</v>
      </c>
      <c r="L22119" t="s">
        <v>208</v>
      </c>
    </row>
    <row r="22120" spans="11:12">
      <c r="K22120" s="435">
        <v>64126</v>
      </c>
      <c r="L22120" t="s">
        <v>208</v>
      </c>
    </row>
    <row r="22121" spans="11:12">
      <c r="K22121" s="435">
        <v>64127</v>
      </c>
      <c r="L22121" t="s">
        <v>208</v>
      </c>
    </row>
    <row r="22122" spans="11:12">
      <c r="K22122" s="435">
        <v>64128</v>
      </c>
      <c r="L22122" t="s">
        <v>208</v>
      </c>
    </row>
    <row r="22123" spans="11:12">
      <c r="K22123" s="435">
        <v>64129</v>
      </c>
      <c r="L22123" t="s">
        <v>208</v>
      </c>
    </row>
    <row r="22124" spans="11:12">
      <c r="K22124" s="435">
        <v>64130</v>
      </c>
      <c r="L22124" t="s">
        <v>208</v>
      </c>
    </row>
    <row r="22125" spans="11:12">
      <c r="K22125" s="435">
        <v>64131</v>
      </c>
      <c r="L22125" t="s">
        <v>208</v>
      </c>
    </row>
    <row r="22126" spans="11:12">
      <c r="K22126" s="435">
        <v>64132</v>
      </c>
      <c r="L22126" t="s">
        <v>208</v>
      </c>
    </row>
    <row r="22127" spans="11:12">
      <c r="K22127" s="435">
        <v>64133</v>
      </c>
      <c r="L22127" t="s">
        <v>208</v>
      </c>
    </row>
    <row r="22128" spans="11:12">
      <c r="K22128" s="435">
        <v>64134</v>
      </c>
      <c r="L22128" t="s">
        <v>208</v>
      </c>
    </row>
    <row r="22129" spans="11:12">
      <c r="K22129" s="435">
        <v>64136</v>
      </c>
      <c r="L22129" t="s">
        <v>208</v>
      </c>
    </row>
    <row r="22130" spans="11:12">
      <c r="K22130" s="435">
        <v>64137</v>
      </c>
      <c r="L22130" t="s">
        <v>208</v>
      </c>
    </row>
    <row r="22131" spans="11:12">
      <c r="K22131" s="435">
        <v>64138</v>
      </c>
      <c r="L22131" t="s">
        <v>208</v>
      </c>
    </row>
    <row r="22132" spans="11:12">
      <c r="K22132" s="435">
        <v>64139</v>
      </c>
      <c r="L22132" t="s">
        <v>208</v>
      </c>
    </row>
    <row r="22133" spans="11:12">
      <c r="K22133" s="435">
        <v>64145</v>
      </c>
      <c r="L22133" t="s">
        <v>208</v>
      </c>
    </row>
    <row r="22134" spans="11:12">
      <c r="K22134" s="435">
        <v>64146</v>
      </c>
      <c r="L22134" t="s">
        <v>208</v>
      </c>
    </row>
    <row r="22135" spans="11:12">
      <c r="K22135" s="435">
        <v>64147</v>
      </c>
      <c r="L22135" t="s">
        <v>208</v>
      </c>
    </row>
    <row r="22136" spans="11:12">
      <c r="K22136" s="435">
        <v>64149</v>
      </c>
      <c r="L22136" t="s">
        <v>208</v>
      </c>
    </row>
    <row r="22137" spans="11:12">
      <c r="K22137" s="435">
        <v>64150</v>
      </c>
      <c r="L22137" t="s">
        <v>208</v>
      </c>
    </row>
    <row r="22138" spans="11:12">
      <c r="K22138" s="435">
        <v>64151</v>
      </c>
      <c r="L22138" t="s">
        <v>208</v>
      </c>
    </row>
    <row r="22139" spans="11:12">
      <c r="K22139" s="435">
        <v>64152</v>
      </c>
      <c r="L22139" t="s">
        <v>208</v>
      </c>
    </row>
    <row r="22140" spans="11:12">
      <c r="K22140" s="435">
        <v>64153</v>
      </c>
      <c r="L22140" t="s">
        <v>208</v>
      </c>
    </row>
    <row r="22141" spans="11:12">
      <c r="K22141" s="435">
        <v>64154</v>
      </c>
      <c r="L22141" t="s">
        <v>208</v>
      </c>
    </row>
    <row r="22142" spans="11:12">
      <c r="K22142" s="435">
        <v>64155</v>
      </c>
      <c r="L22142" t="s">
        <v>208</v>
      </c>
    </row>
    <row r="22143" spans="11:12">
      <c r="K22143" s="435">
        <v>64156</v>
      </c>
      <c r="L22143" t="s">
        <v>208</v>
      </c>
    </row>
    <row r="22144" spans="11:12">
      <c r="K22144" s="435">
        <v>64157</v>
      </c>
      <c r="L22144" t="s">
        <v>208</v>
      </c>
    </row>
    <row r="22145" spans="11:12">
      <c r="K22145" s="435">
        <v>64158</v>
      </c>
      <c r="L22145" t="s">
        <v>208</v>
      </c>
    </row>
    <row r="22146" spans="11:12">
      <c r="K22146" s="435">
        <v>64161</v>
      </c>
      <c r="L22146" t="s">
        <v>208</v>
      </c>
    </row>
    <row r="22147" spans="11:12">
      <c r="K22147" s="435">
        <v>64163</v>
      </c>
      <c r="L22147" t="s">
        <v>208</v>
      </c>
    </row>
    <row r="22148" spans="11:12">
      <c r="K22148" s="435">
        <v>64164</v>
      </c>
      <c r="L22148" t="s">
        <v>208</v>
      </c>
    </row>
    <row r="22149" spans="11:12">
      <c r="K22149" s="435">
        <v>64165</v>
      </c>
      <c r="L22149" t="s">
        <v>208</v>
      </c>
    </row>
    <row r="22150" spans="11:12">
      <c r="K22150" s="435">
        <v>64166</v>
      </c>
      <c r="L22150" t="s">
        <v>208</v>
      </c>
    </row>
    <row r="22151" spans="11:12">
      <c r="K22151" s="435">
        <v>64167</v>
      </c>
      <c r="L22151" t="s">
        <v>208</v>
      </c>
    </row>
    <row r="22152" spans="11:12">
      <c r="K22152" s="435">
        <v>64192</v>
      </c>
      <c r="L22152" t="s">
        <v>208</v>
      </c>
    </row>
    <row r="22153" spans="11:12">
      <c r="K22153" s="435">
        <v>64401</v>
      </c>
      <c r="L22153" t="s">
        <v>208</v>
      </c>
    </row>
    <row r="22154" spans="11:12">
      <c r="K22154" s="435">
        <v>64402</v>
      </c>
      <c r="L22154" t="s">
        <v>214</v>
      </c>
    </row>
    <row r="22155" spans="11:12">
      <c r="K22155" s="435">
        <v>64420</v>
      </c>
      <c r="L22155" t="s">
        <v>214</v>
      </c>
    </row>
    <row r="22156" spans="11:12">
      <c r="K22156" s="435">
        <v>64421</v>
      </c>
      <c r="L22156" t="s">
        <v>208</v>
      </c>
    </row>
    <row r="22157" spans="11:12">
      <c r="K22157" s="435">
        <v>64422</v>
      </c>
      <c r="L22157" t="s">
        <v>214</v>
      </c>
    </row>
    <row r="22158" spans="11:12">
      <c r="K22158" s="435">
        <v>64423</v>
      </c>
      <c r="L22158" t="s">
        <v>214</v>
      </c>
    </row>
    <row r="22159" spans="11:12">
      <c r="K22159" s="435">
        <v>64424</v>
      </c>
      <c r="L22159" t="s">
        <v>214</v>
      </c>
    </row>
    <row r="22160" spans="11:12">
      <c r="K22160" s="435">
        <v>64426</v>
      </c>
      <c r="L22160" t="s">
        <v>214</v>
      </c>
    </row>
    <row r="22161" spans="11:12">
      <c r="K22161" s="435">
        <v>64427</v>
      </c>
      <c r="L22161" t="s">
        <v>208</v>
      </c>
    </row>
    <row r="22162" spans="11:12">
      <c r="K22162" s="435">
        <v>64428</v>
      </c>
      <c r="L22162" t="s">
        <v>214</v>
      </c>
    </row>
    <row r="22163" spans="11:12">
      <c r="K22163" s="435">
        <v>64429</v>
      </c>
      <c r="L22163" t="s">
        <v>208</v>
      </c>
    </row>
    <row r="22164" spans="11:12">
      <c r="K22164" s="435">
        <v>64430</v>
      </c>
      <c r="L22164" t="s">
        <v>208</v>
      </c>
    </row>
    <row r="22165" spans="11:12">
      <c r="K22165" s="435">
        <v>64431</v>
      </c>
      <c r="L22165" t="s">
        <v>214</v>
      </c>
    </row>
    <row r="22166" spans="11:12">
      <c r="K22166" s="435">
        <v>64432</v>
      </c>
      <c r="L22166" t="s">
        <v>214</v>
      </c>
    </row>
    <row r="22167" spans="11:12">
      <c r="K22167" s="435">
        <v>64433</v>
      </c>
      <c r="L22167" t="s">
        <v>214</v>
      </c>
    </row>
    <row r="22168" spans="11:12">
      <c r="K22168" s="435">
        <v>64434</v>
      </c>
      <c r="L22168" t="s">
        <v>214</v>
      </c>
    </row>
    <row r="22169" spans="11:12">
      <c r="K22169" s="435">
        <v>64436</v>
      </c>
      <c r="L22169" t="s">
        <v>208</v>
      </c>
    </row>
    <row r="22170" spans="11:12">
      <c r="K22170" s="435">
        <v>64437</v>
      </c>
      <c r="L22170" t="s">
        <v>208</v>
      </c>
    </row>
    <row r="22171" spans="11:12">
      <c r="K22171" s="435">
        <v>64438</v>
      </c>
      <c r="L22171" t="s">
        <v>214</v>
      </c>
    </row>
    <row r="22172" spans="11:12">
      <c r="K22172" s="435">
        <v>64439</v>
      </c>
      <c r="L22172" t="s">
        <v>208</v>
      </c>
    </row>
    <row r="22173" spans="11:12">
      <c r="K22173" s="435">
        <v>64440</v>
      </c>
      <c r="L22173" t="s">
        <v>208</v>
      </c>
    </row>
    <row r="22174" spans="11:12">
      <c r="K22174" s="435">
        <v>64441</v>
      </c>
      <c r="L22174" t="s">
        <v>214</v>
      </c>
    </row>
    <row r="22175" spans="11:12">
      <c r="K22175" s="435">
        <v>64442</v>
      </c>
      <c r="L22175" t="s">
        <v>214</v>
      </c>
    </row>
    <row r="22176" spans="11:12">
      <c r="K22176" s="435">
        <v>64443</v>
      </c>
      <c r="L22176" t="s">
        <v>208</v>
      </c>
    </row>
    <row r="22177" spans="11:12">
      <c r="K22177" s="435">
        <v>64444</v>
      </c>
      <c r="L22177" t="s">
        <v>208</v>
      </c>
    </row>
    <row r="22178" spans="11:12">
      <c r="K22178" s="435">
        <v>64445</v>
      </c>
      <c r="L22178" t="s">
        <v>214</v>
      </c>
    </row>
    <row r="22179" spans="11:12">
      <c r="K22179" s="435">
        <v>64446</v>
      </c>
      <c r="L22179" t="s">
        <v>214</v>
      </c>
    </row>
    <row r="22180" spans="11:12">
      <c r="K22180" s="435">
        <v>64448</v>
      </c>
      <c r="L22180" t="s">
        <v>208</v>
      </c>
    </row>
    <row r="22181" spans="11:12">
      <c r="K22181" s="435">
        <v>64449</v>
      </c>
      <c r="L22181" t="s">
        <v>214</v>
      </c>
    </row>
    <row r="22182" spans="11:12">
      <c r="K22182" s="435">
        <v>64451</v>
      </c>
      <c r="L22182" t="s">
        <v>208</v>
      </c>
    </row>
    <row r="22183" spans="11:12">
      <c r="K22183" s="435">
        <v>64453</v>
      </c>
      <c r="L22183" t="s">
        <v>214</v>
      </c>
    </row>
    <row r="22184" spans="11:12">
      <c r="K22184" s="435">
        <v>64454</v>
      </c>
      <c r="L22184" t="s">
        <v>208</v>
      </c>
    </row>
    <row r="22185" spans="11:12">
      <c r="K22185" s="435">
        <v>64455</v>
      </c>
      <c r="L22185" t="s">
        <v>214</v>
      </c>
    </row>
    <row r="22186" spans="11:12">
      <c r="K22186" s="435">
        <v>64456</v>
      </c>
      <c r="L22186" t="s">
        <v>214</v>
      </c>
    </row>
    <row r="22187" spans="11:12">
      <c r="K22187" s="435">
        <v>64457</v>
      </c>
      <c r="L22187" t="s">
        <v>214</v>
      </c>
    </row>
    <row r="22188" spans="11:12">
      <c r="K22188" s="435">
        <v>64458</v>
      </c>
      <c r="L22188" t="s">
        <v>214</v>
      </c>
    </row>
    <row r="22189" spans="11:12">
      <c r="K22189" s="435">
        <v>64459</v>
      </c>
      <c r="L22189" t="s">
        <v>214</v>
      </c>
    </row>
    <row r="22190" spans="11:12">
      <c r="K22190" s="435">
        <v>64461</v>
      </c>
      <c r="L22190" t="s">
        <v>214</v>
      </c>
    </row>
    <row r="22191" spans="11:12">
      <c r="K22191" s="435">
        <v>64463</v>
      </c>
      <c r="L22191" t="s">
        <v>214</v>
      </c>
    </row>
    <row r="22192" spans="11:12">
      <c r="K22192" s="435">
        <v>64465</v>
      </c>
      <c r="L22192" t="s">
        <v>208</v>
      </c>
    </row>
    <row r="22193" spans="11:12">
      <c r="K22193" s="435">
        <v>64466</v>
      </c>
      <c r="L22193" t="s">
        <v>208</v>
      </c>
    </row>
    <row r="22194" spans="11:12">
      <c r="K22194" s="435">
        <v>64467</v>
      </c>
      <c r="L22194" t="s">
        <v>214</v>
      </c>
    </row>
    <row r="22195" spans="11:12">
      <c r="K22195" s="435">
        <v>64468</v>
      </c>
      <c r="L22195" t="s">
        <v>214</v>
      </c>
    </row>
    <row r="22196" spans="11:12">
      <c r="K22196" s="435">
        <v>64469</v>
      </c>
      <c r="L22196" t="s">
        <v>214</v>
      </c>
    </row>
    <row r="22197" spans="11:12">
      <c r="K22197" s="435">
        <v>64470</v>
      </c>
      <c r="L22197" t="s">
        <v>214</v>
      </c>
    </row>
    <row r="22198" spans="11:12">
      <c r="K22198" s="435">
        <v>64471</v>
      </c>
      <c r="L22198" t="s">
        <v>214</v>
      </c>
    </row>
    <row r="22199" spans="11:12">
      <c r="K22199" s="435">
        <v>64473</v>
      </c>
      <c r="L22199" t="s">
        <v>214</v>
      </c>
    </row>
    <row r="22200" spans="11:12">
      <c r="K22200" s="435">
        <v>64474</v>
      </c>
      <c r="L22200" t="s">
        <v>214</v>
      </c>
    </row>
    <row r="22201" spans="11:12">
      <c r="K22201" s="435">
        <v>64475</v>
      </c>
      <c r="L22201" t="s">
        <v>214</v>
      </c>
    </row>
    <row r="22202" spans="11:12">
      <c r="K22202" s="435">
        <v>64476</v>
      </c>
      <c r="L22202" t="s">
        <v>214</v>
      </c>
    </row>
    <row r="22203" spans="11:12">
      <c r="K22203" s="435">
        <v>64477</v>
      </c>
      <c r="L22203" t="s">
        <v>208</v>
      </c>
    </row>
    <row r="22204" spans="11:12">
      <c r="K22204" s="435">
        <v>64479</v>
      </c>
      <c r="L22204" t="s">
        <v>214</v>
      </c>
    </row>
    <row r="22205" spans="11:12">
      <c r="K22205" s="435">
        <v>64480</v>
      </c>
      <c r="L22205" t="s">
        <v>214</v>
      </c>
    </row>
    <row r="22206" spans="11:12">
      <c r="K22206" s="435">
        <v>64481</v>
      </c>
      <c r="L22206" t="s">
        <v>214</v>
      </c>
    </row>
    <row r="22207" spans="11:12">
      <c r="K22207" s="435">
        <v>64482</v>
      </c>
      <c r="L22207" t="s">
        <v>214</v>
      </c>
    </row>
    <row r="22208" spans="11:12">
      <c r="K22208" s="435">
        <v>64483</v>
      </c>
      <c r="L22208" t="s">
        <v>214</v>
      </c>
    </row>
    <row r="22209" spans="11:12">
      <c r="K22209" s="435">
        <v>64484</v>
      </c>
      <c r="L22209" t="s">
        <v>208</v>
      </c>
    </row>
    <row r="22210" spans="11:12">
      <c r="K22210" s="435">
        <v>64485</v>
      </c>
      <c r="L22210" t="s">
        <v>214</v>
      </c>
    </row>
    <row r="22211" spans="11:12">
      <c r="K22211" s="435">
        <v>64486</v>
      </c>
      <c r="L22211" t="s">
        <v>214</v>
      </c>
    </row>
    <row r="22212" spans="11:12">
      <c r="K22212" s="435">
        <v>64487</v>
      </c>
      <c r="L22212" t="s">
        <v>214</v>
      </c>
    </row>
    <row r="22213" spans="11:12">
      <c r="K22213" s="435">
        <v>64489</v>
      </c>
      <c r="L22213" t="s">
        <v>214</v>
      </c>
    </row>
    <row r="22214" spans="11:12">
      <c r="K22214" s="435">
        <v>64490</v>
      </c>
      <c r="L22214" t="s">
        <v>208</v>
      </c>
    </row>
    <row r="22215" spans="11:12">
      <c r="K22215" s="435">
        <v>64491</v>
      </c>
      <c r="L22215" t="s">
        <v>214</v>
      </c>
    </row>
    <row r="22216" spans="11:12">
      <c r="K22216" s="435">
        <v>64492</v>
      </c>
      <c r="L22216" t="s">
        <v>208</v>
      </c>
    </row>
    <row r="22217" spans="11:12">
      <c r="K22217" s="435">
        <v>64493</v>
      </c>
      <c r="L22217" t="s">
        <v>208</v>
      </c>
    </row>
    <row r="22218" spans="11:12">
      <c r="K22218" s="435">
        <v>64494</v>
      </c>
      <c r="L22218" t="s">
        <v>208</v>
      </c>
    </row>
    <row r="22219" spans="11:12">
      <c r="K22219" s="435">
        <v>64496</v>
      </c>
      <c r="L22219" t="s">
        <v>214</v>
      </c>
    </row>
    <row r="22220" spans="11:12">
      <c r="K22220" s="435">
        <v>64497</v>
      </c>
      <c r="L22220" t="s">
        <v>214</v>
      </c>
    </row>
    <row r="22221" spans="11:12">
      <c r="K22221" s="435">
        <v>64498</v>
      </c>
      <c r="L22221" t="s">
        <v>214</v>
      </c>
    </row>
    <row r="22222" spans="11:12">
      <c r="K22222" s="435">
        <v>64499</v>
      </c>
      <c r="L22222" t="s">
        <v>214</v>
      </c>
    </row>
    <row r="22223" spans="11:12">
      <c r="K22223" s="435">
        <v>64501</v>
      </c>
      <c r="L22223" t="s">
        <v>208</v>
      </c>
    </row>
    <row r="22224" spans="11:12">
      <c r="K22224" s="435">
        <v>64503</v>
      </c>
      <c r="L22224" t="s">
        <v>208</v>
      </c>
    </row>
    <row r="22225" spans="11:12">
      <c r="K22225" s="435">
        <v>64504</v>
      </c>
      <c r="L22225" t="s">
        <v>208</v>
      </c>
    </row>
    <row r="22226" spans="11:12">
      <c r="K22226" s="435">
        <v>64505</v>
      </c>
      <c r="L22226" t="s">
        <v>208</v>
      </c>
    </row>
    <row r="22227" spans="11:12">
      <c r="K22227" s="435">
        <v>64506</v>
      </c>
      <c r="L22227" t="s">
        <v>208</v>
      </c>
    </row>
    <row r="22228" spans="11:12">
      <c r="K22228" s="435">
        <v>64507</v>
      </c>
      <c r="L22228" t="s">
        <v>208</v>
      </c>
    </row>
    <row r="22229" spans="11:12">
      <c r="K22229" s="435">
        <v>64601</v>
      </c>
      <c r="L22229" t="s">
        <v>208</v>
      </c>
    </row>
    <row r="22230" spans="11:12">
      <c r="K22230" s="435">
        <v>64620</v>
      </c>
      <c r="L22230" t="s">
        <v>208</v>
      </c>
    </row>
    <row r="22231" spans="11:12">
      <c r="K22231" s="435">
        <v>64622</v>
      </c>
      <c r="L22231" t="s">
        <v>208</v>
      </c>
    </row>
    <row r="22232" spans="11:12">
      <c r="K22232" s="435">
        <v>64623</v>
      </c>
      <c r="L22232" t="s">
        <v>208</v>
      </c>
    </row>
    <row r="22233" spans="11:12">
      <c r="K22233" s="435">
        <v>64624</v>
      </c>
      <c r="L22233" t="s">
        <v>208</v>
      </c>
    </row>
    <row r="22234" spans="11:12">
      <c r="K22234" s="435">
        <v>64625</v>
      </c>
      <c r="L22234" t="s">
        <v>208</v>
      </c>
    </row>
    <row r="22235" spans="11:12">
      <c r="K22235" s="435">
        <v>64628</v>
      </c>
      <c r="L22235" t="s">
        <v>208</v>
      </c>
    </row>
    <row r="22236" spans="11:12">
      <c r="K22236" s="435">
        <v>64630</v>
      </c>
      <c r="L22236" t="s">
        <v>214</v>
      </c>
    </row>
    <row r="22237" spans="11:12">
      <c r="K22237" s="435">
        <v>64631</v>
      </c>
      <c r="L22237" t="s">
        <v>214</v>
      </c>
    </row>
    <row r="22238" spans="11:12">
      <c r="K22238" s="435">
        <v>64632</v>
      </c>
      <c r="L22238" t="s">
        <v>214</v>
      </c>
    </row>
    <row r="22239" spans="11:12">
      <c r="K22239" s="435">
        <v>64633</v>
      </c>
      <c r="L22239" t="s">
        <v>208</v>
      </c>
    </row>
    <row r="22240" spans="11:12">
      <c r="K22240" s="435">
        <v>64635</v>
      </c>
      <c r="L22240" t="s">
        <v>214</v>
      </c>
    </row>
    <row r="22241" spans="11:12">
      <c r="K22241" s="435">
        <v>64636</v>
      </c>
      <c r="L22241" t="s">
        <v>214</v>
      </c>
    </row>
    <row r="22242" spans="11:12">
      <c r="K22242" s="435">
        <v>64637</v>
      </c>
      <c r="L22242" t="s">
        <v>208</v>
      </c>
    </row>
    <row r="22243" spans="11:12">
      <c r="K22243" s="435">
        <v>64638</v>
      </c>
      <c r="L22243" t="s">
        <v>208</v>
      </c>
    </row>
    <row r="22244" spans="11:12">
      <c r="K22244" s="435">
        <v>64639</v>
      </c>
      <c r="L22244" t="s">
        <v>208</v>
      </c>
    </row>
    <row r="22245" spans="11:12">
      <c r="K22245" s="435">
        <v>64640</v>
      </c>
      <c r="L22245" t="s">
        <v>208</v>
      </c>
    </row>
    <row r="22246" spans="11:12">
      <c r="K22246" s="435">
        <v>64641</v>
      </c>
      <c r="L22246" t="s">
        <v>214</v>
      </c>
    </row>
    <row r="22247" spans="11:12">
      <c r="K22247" s="435">
        <v>64642</v>
      </c>
      <c r="L22247" t="s">
        <v>214</v>
      </c>
    </row>
    <row r="22248" spans="11:12">
      <c r="K22248" s="435">
        <v>64643</v>
      </c>
      <c r="L22248" t="s">
        <v>208</v>
      </c>
    </row>
    <row r="22249" spans="11:12">
      <c r="K22249" s="435">
        <v>64644</v>
      </c>
      <c r="L22249" t="s">
        <v>208</v>
      </c>
    </row>
    <row r="22250" spans="11:12">
      <c r="K22250" s="435">
        <v>64645</v>
      </c>
      <c r="L22250" t="s">
        <v>214</v>
      </c>
    </row>
    <row r="22251" spans="11:12">
      <c r="K22251" s="435">
        <v>64646</v>
      </c>
      <c r="L22251" t="s">
        <v>214</v>
      </c>
    </row>
    <row r="22252" spans="11:12">
      <c r="K22252" s="435">
        <v>64647</v>
      </c>
      <c r="L22252" t="s">
        <v>208</v>
      </c>
    </row>
    <row r="22253" spans="11:12">
      <c r="K22253" s="435">
        <v>64648</v>
      </c>
      <c r="L22253" t="s">
        <v>208</v>
      </c>
    </row>
    <row r="22254" spans="11:12">
      <c r="K22254" s="435">
        <v>64649</v>
      </c>
      <c r="L22254" t="s">
        <v>214</v>
      </c>
    </row>
    <row r="22255" spans="11:12">
      <c r="K22255" s="435">
        <v>64650</v>
      </c>
      <c r="L22255" t="s">
        <v>208</v>
      </c>
    </row>
    <row r="22256" spans="11:12">
      <c r="K22256" s="435">
        <v>64651</v>
      </c>
      <c r="L22256" t="s">
        <v>208</v>
      </c>
    </row>
    <row r="22257" spans="11:12">
      <c r="K22257" s="435">
        <v>64652</v>
      </c>
      <c r="L22257" t="s">
        <v>214</v>
      </c>
    </row>
    <row r="22258" spans="11:12">
      <c r="K22258" s="435">
        <v>64653</v>
      </c>
      <c r="L22258" t="s">
        <v>214</v>
      </c>
    </row>
    <row r="22259" spans="11:12">
      <c r="K22259" s="435">
        <v>64654</v>
      </c>
      <c r="L22259" t="s">
        <v>208</v>
      </c>
    </row>
    <row r="22260" spans="11:12">
      <c r="K22260" s="435">
        <v>64655</v>
      </c>
      <c r="L22260" t="s">
        <v>214</v>
      </c>
    </row>
    <row r="22261" spans="11:12">
      <c r="K22261" s="435">
        <v>64656</v>
      </c>
      <c r="L22261" t="s">
        <v>208</v>
      </c>
    </row>
    <row r="22262" spans="11:12">
      <c r="K22262" s="435">
        <v>64657</v>
      </c>
      <c r="L22262" t="s">
        <v>208</v>
      </c>
    </row>
    <row r="22263" spans="11:12">
      <c r="K22263" s="435">
        <v>64658</v>
      </c>
      <c r="L22263" t="s">
        <v>208</v>
      </c>
    </row>
    <row r="22264" spans="11:12">
      <c r="K22264" s="435">
        <v>64659</v>
      </c>
      <c r="L22264" t="s">
        <v>208</v>
      </c>
    </row>
    <row r="22265" spans="11:12">
      <c r="K22265" s="435">
        <v>64660</v>
      </c>
      <c r="L22265" t="s">
        <v>208</v>
      </c>
    </row>
    <row r="22266" spans="11:12">
      <c r="K22266" s="435">
        <v>64661</v>
      </c>
      <c r="L22266" t="s">
        <v>214</v>
      </c>
    </row>
    <row r="22267" spans="11:12">
      <c r="K22267" s="435">
        <v>64664</v>
      </c>
      <c r="L22267" t="s">
        <v>208</v>
      </c>
    </row>
    <row r="22268" spans="11:12">
      <c r="K22268" s="435">
        <v>64667</v>
      </c>
      <c r="L22268" t="s">
        <v>214</v>
      </c>
    </row>
    <row r="22269" spans="11:12">
      <c r="K22269" s="435">
        <v>64668</v>
      </c>
      <c r="L22269" t="s">
        <v>208</v>
      </c>
    </row>
    <row r="22270" spans="11:12">
      <c r="K22270" s="435">
        <v>64670</v>
      </c>
      <c r="L22270" t="s">
        <v>214</v>
      </c>
    </row>
    <row r="22271" spans="11:12">
      <c r="K22271" s="435">
        <v>64671</v>
      </c>
      <c r="L22271" t="s">
        <v>208</v>
      </c>
    </row>
    <row r="22272" spans="11:12">
      <c r="K22272" s="435">
        <v>64672</v>
      </c>
      <c r="L22272" t="s">
        <v>214</v>
      </c>
    </row>
    <row r="22273" spans="11:12">
      <c r="K22273" s="435">
        <v>64673</v>
      </c>
      <c r="L22273" t="s">
        <v>214</v>
      </c>
    </row>
    <row r="22274" spans="11:12">
      <c r="K22274" s="435">
        <v>64674</v>
      </c>
      <c r="L22274" t="s">
        <v>214</v>
      </c>
    </row>
    <row r="22275" spans="11:12">
      <c r="K22275" s="435">
        <v>64676</v>
      </c>
      <c r="L22275" t="s">
        <v>208</v>
      </c>
    </row>
    <row r="22276" spans="11:12">
      <c r="K22276" s="435">
        <v>64679</v>
      </c>
      <c r="L22276" t="s">
        <v>214</v>
      </c>
    </row>
    <row r="22277" spans="11:12">
      <c r="K22277" s="435">
        <v>64681</v>
      </c>
      <c r="L22277" t="s">
        <v>208</v>
      </c>
    </row>
    <row r="22278" spans="11:12">
      <c r="K22278" s="435">
        <v>64682</v>
      </c>
      <c r="L22278" t="s">
        <v>208</v>
      </c>
    </row>
    <row r="22279" spans="11:12">
      <c r="K22279" s="435">
        <v>64683</v>
      </c>
      <c r="L22279" t="s">
        <v>208</v>
      </c>
    </row>
    <row r="22280" spans="11:12">
      <c r="K22280" s="435">
        <v>64686</v>
      </c>
      <c r="L22280" t="s">
        <v>208</v>
      </c>
    </row>
    <row r="22281" spans="11:12">
      <c r="K22281" s="435">
        <v>64688</v>
      </c>
      <c r="L22281" t="s">
        <v>208</v>
      </c>
    </row>
    <row r="22282" spans="11:12">
      <c r="K22282" s="435">
        <v>64689</v>
      </c>
      <c r="L22282" t="s">
        <v>214</v>
      </c>
    </row>
    <row r="22283" spans="11:12">
      <c r="K22283" s="435">
        <v>64701</v>
      </c>
      <c r="L22283" t="s">
        <v>208</v>
      </c>
    </row>
    <row r="22284" spans="11:12">
      <c r="K22284" s="435">
        <v>64720</v>
      </c>
      <c r="L22284" t="s">
        <v>208</v>
      </c>
    </row>
    <row r="22285" spans="11:12">
      <c r="K22285" s="435">
        <v>64722</v>
      </c>
      <c r="L22285" t="s">
        <v>208</v>
      </c>
    </row>
    <row r="22286" spans="11:12">
      <c r="K22286" s="435">
        <v>64723</v>
      </c>
      <c r="L22286" t="s">
        <v>208</v>
      </c>
    </row>
    <row r="22287" spans="11:12">
      <c r="K22287" s="435">
        <v>64724</v>
      </c>
      <c r="L22287" t="s">
        <v>208</v>
      </c>
    </row>
    <row r="22288" spans="11:12">
      <c r="K22288" s="435">
        <v>64725</v>
      </c>
      <c r="L22288" t="s">
        <v>208</v>
      </c>
    </row>
    <row r="22289" spans="11:12">
      <c r="K22289" s="435">
        <v>64726</v>
      </c>
      <c r="L22289" t="s">
        <v>208</v>
      </c>
    </row>
    <row r="22290" spans="11:12">
      <c r="K22290" s="435">
        <v>64728</v>
      </c>
      <c r="L22290" t="s">
        <v>208</v>
      </c>
    </row>
    <row r="22291" spans="11:12">
      <c r="K22291" s="435">
        <v>64730</v>
      </c>
      <c r="L22291" t="s">
        <v>208</v>
      </c>
    </row>
    <row r="22292" spans="11:12">
      <c r="K22292" s="435">
        <v>64733</v>
      </c>
      <c r="L22292" t="s">
        <v>208</v>
      </c>
    </row>
    <row r="22293" spans="11:12">
      <c r="K22293" s="435">
        <v>64734</v>
      </c>
      <c r="L22293" t="s">
        <v>208</v>
      </c>
    </row>
    <row r="22294" spans="11:12">
      <c r="K22294" s="435">
        <v>64735</v>
      </c>
      <c r="L22294" t="s">
        <v>208</v>
      </c>
    </row>
    <row r="22295" spans="11:12">
      <c r="K22295" s="435">
        <v>64738</v>
      </c>
      <c r="L22295" t="s">
        <v>208</v>
      </c>
    </row>
    <row r="22296" spans="11:12">
      <c r="K22296" s="435">
        <v>64739</v>
      </c>
      <c r="L22296" t="s">
        <v>208</v>
      </c>
    </row>
    <row r="22297" spans="11:12">
      <c r="K22297" s="435">
        <v>64740</v>
      </c>
      <c r="L22297" t="s">
        <v>208</v>
      </c>
    </row>
    <row r="22298" spans="11:12">
      <c r="K22298" s="435">
        <v>64741</v>
      </c>
      <c r="L22298" t="s">
        <v>208</v>
      </c>
    </row>
    <row r="22299" spans="11:12">
      <c r="K22299" s="435">
        <v>64742</v>
      </c>
      <c r="L22299" t="s">
        <v>208</v>
      </c>
    </row>
    <row r="22300" spans="11:12">
      <c r="K22300" s="435">
        <v>64743</v>
      </c>
      <c r="L22300" t="s">
        <v>208</v>
      </c>
    </row>
    <row r="22301" spans="11:12">
      <c r="K22301" s="435">
        <v>64744</v>
      </c>
      <c r="L22301" t="s">
        <v>208</v>
      </c>
    </row>
    <row r="22302" spans="11:12">
      <c r="K22302" s="435">
        <v>64745</v>
      </c>
      <c r="L22302" t="s">
        <v>208</v>
      </c>
    </row>
    <row r="22303" spans="11:12">
      <c r="K22303" s="435">
        <v>64746</v>
      </c>
      <c r="L22303" t="s">
        <v>208</v>
      </c>
    </row>
    <row r="22304" spans="11:12">
      <c r="K22304" s="435">
        <v>64747</v>
      </c>
      <c r="L22304" t="s">
        <v>208</v>
      </c>
    </row>
    <row r="22305" spans="11:12">
      <c r="K22305" s="435">
        <v>64748</v>
      </c>
      <c r="L22305" t="s">
        <v>208</v>
      </c>
    </row>
    <row r="22306" spans="11:12">
      <c r="K22306" s="435">
        <v>64750</v>
      </c>
      <c r="L22306" t="s">
        <v>208</v>
      </c>
    </row>
    <row r="22307" spans="11:12">
      <c r="K22307" s="435">
        <v>64752</v>
      </c>
      <c r="L22307" t="s">
        <v>208</v>
      </c>
    </row>
    <row r="22308" spans="11:12">
      <c r="K22308" s="435">
        <v>64755</v>
      </c>
      <c r="L22308" t="s">
        <v>208</v>
      </c>
    </row>
    <row r="22309" spans="11:12">
      <c r="K22309" s="435">
        <v>64756</v>
      </c>
      <c r="L22309" t="s">
        <v>208</v>
      </c>
    </row>
    <row r="22310" spans="11:12">
      <c r="K22310" s="435">
        <v>64759</v>
      </c>
      <c r="L22310" t="s">
        <v>208</v>
      </c>
    </row>
    <row r="22311" spans="11:12">
      <c r="K22311" s="435">
        <v>64761</v>
      </c>
      <c r="L22311" t="s">
        <v>208</v>
      </c>
    </row>
    <row r="22312" spans="11:12">
      <c r="K22312" s="435">
        <v>64762</v>
      </c>
      <c r="L22312" t="s">
        <v>208</v>
      </c>
    </row>
    <row r="22313" spans="11:12">
      <c r="K22313" s="435">
        <v>64763</v>
      </c>
      <c r="L22313" t="s">
        <v>208</v>
      </c>
    </row>
    <row r="22314" spans="11:12">
      <c r="K22314" s="435">
        <v>64765</v>
      </c>
      <c r="L22314" t="s">
        <v>208</v>
      </c>
    </row>
    <row r="22315" spans="11:12">
      <c r="K22315" s="435">
        <v>64767</v>
      </c>
      <c r="L22315" t="s">
        <v>208</v>
      </c>
    </row>
    <row r="22316" spans="11:12">
      <c r="K22316" s="435">
        <v>64769</v>
      </c>
      <c r="L22316" t="s">
        <v>208</v>
      </c>
    </row>
    <row r="22317" spans="11:12">
      <c r="K22317" s="435">
        <v>64770</v>
      </c>
      <c r="L22317" t="s">
        <v>208</v>
      </c>
    </row>
    <row r="22318" spans="11:12">
      <c r="K22318" s="435">
        <v>64771</v>
      </c>
      <c r="L22318" t="s">
        <v>208</v>
      </c>
    </row>
    <row r="22319" spans="11:12">
      <c r="K22319" s="435">
        <v>64772</v>
      </c>
      <c r="L22319" t="s">
        <v>208</v>
      </c>
    </row>
    <row r="22320" spans="11:12">
      <c r="K22320" s="435">
        <v>64776</v>
      </c>
      <c r="L22320" t="s">
        <v>208</v>
      </c>
    </row>
    <row r="22321" spans="11:12">
      <c r="K22321" s="435">
        <v>64778</v>
      </c>
      <c r="L22321" t="s">
        <v>208</v>
      </c>
    </row>
    <row r="22322" spans="11:12">
      <c r="K22322" s="435">
        <v>64779</v>
      </c>
      <c r="L22322" t="s">
        <v>208</v>
      </c>
    </row>
    <row r="22323" spans="11:12">
      <c r="K22323" s="435">
        <v>64780</v>
      </c>
      <c r="L22323" t="s">
        <v>208</v>
      </c>
    </row>
    <row r="22324" spans="11:12">
      <c r="K22324" s="435">
        <v>64781</v>
      </c>
      <c r="L22324" t="s">
        <v>208</v>
      </c>
    </row>
    <row r="22325" spans="11:12">
      <c r="K22325" s="435">
        <v>64783</v>
      </c>
      <c r="L22325" t="s">
        <v>208</v>
      </c>
    </row>
    <row r="22326" spans="11:12">
      <c r="K22326" s="435">
        <v>64784</v>
      </c>
      <c r="L22326" t="s">
        <v>208</v>
      </c>
    </row>
    <row r="22327" spans="11:12">
      <c r="K22327" s="435">
        <v>64788</v>
      </c>
      <c r="L22327" t="s">
        <v>208</v>
      </c>
    </row>
    <row r="22328" spans="11:12">
      <c r="K22328" s="435">
        <v>64790</v>
      </c>
      <c r="L22328" t="s">
        <v>208</v>
      </c>
    </row>
    <row r="22329" spans="11:12">
      <c r="K22329" s="435">
        <v>64801</v>
      </c>
      <c r="L22329" t="s">
        <v>208</v>
      </c>
    </row>
    <row r="22330" spans="11:12">
      <c r="K22330" s="435">
        <v>64804</v>
      </c>
      <c r="L22330" t="s">
        <v>208</v>
      </c>
    </row>
    <row r="22331" spans="11:12">
      <c r="K22331" s="435">
        <v>64830</v>
      </c>
      <c r="L22331" t="s">
        <v>208</v>
      </c>
    </row>
    <row r="22332" spans="11:12">
      <c r="K22332" s="435">
        <v>64831</v>
      </c>
      <c r="L22332" t="s">
        <v>208</v>
      </c>
    </row>
    <row r="22333" spans="11:12">
      <c r="K22333" s="435">
        <v>64832</v>
      </c>
      <c r="L22333" t="s">
        <v>208</v>
      </c>
    </row>
    <row r="22334" spans="11:12">
      <c r="K22334" s="435">
        <v>64833</v>
      </c>
      <c r="L22334" t="s">
        <v>208</v>
      </c>
    </row>
    <row r="22335" spans="11:12">
      <c r="K22335" s="435">
        <v>64834</v>
      </c>
      <c r="L22335" t="s">
        <v>208</v>
      </c>
    </row>
    <row r="22336" spans="11:12">
      <c r="K22336" s="435">
        <v>64835</v>
      </c>
      <c r="L22336" t="s">
        <v>208</v>
      </c>
    </row>
    <row r="22337" spans="11:12">
      <c r="K22337" s="435">
        <v>64836</v>
      </c>
      <c r="L22337" t="s">
        <v>208</v>
      </c>
    </row>
    <row r="22338" spans="11:12">
      <c r="K22338" s="435">
        <v>64840</v>
      </c>
      <c r="L22338" t="s">
        <v>208</v>
      </c>
    </row>
    <row r="22339" spans="11:12">
      <c r="K22339" s="435">
        <v>64841</v>
      </c>
      <c r="L22339" t="s">
        <v>208</v>
      </c>
    </row>
    <row r="22340" spans="11:12">
      <c r="K22340" s="435">
        <v>64842</v>
      </c>
      <c r="L22340" t="s">
        <v>208</v>
      </c>
    </row>
    <row r="22341" spans="11:12">
      <c r="K22341" s="435">
        <v>64843</v>
      </c>
      <c r="L22341" t="s">
        <v>208</v>
      </c>
    </row>
    <row r="22342" spans="11:12">
      <c r="K22342" s="435">
        <v>64844</v>
      </c>
      <c r="L22342" t="s">
        <v>208</v>
      </c>
    </row>
    <row r="22343" spans="11:12">
      <c r="K22343" s="435">
        <v>64847</v>
      </c>
      <c r="L22343" t="s">
        <v>208</v>
      </c>
    </row>
    <row r="22344" spans="11:12">
      <c r="K22344" s="435">
        <v>64848</v>
      </c>
      <c r="L22344" t="s">
        <v>208</v>
      </c>
    </row>
    <row r="22345" spans="11:12">
      <c r="K22345" s="435">
        <v>64849</v>
      </c>
      <c r="L22345" t="s">
        <v>208</v>
      </c>
    </row>
    <row r="22346" spans="11:12">
      <c r="K22346" s="435">
        <v>64850</v>
      </c>
      <c r="L22346" t="s">
        <v>208</v>
      </c>
    </row>
    <row r="22347" spans="11:12">
      <c r="K22347" s="435">
        <v>64854</v>
      </c>
      <c r="L22347" t="s">
        <v>208</v>
      </c>
    </row>
    <row r="22348" spans="11:12">
      <c r="K22348" s="435">
        <v>64855</v>
      </c>
      <c r="L22348" t="s">
        <v>208</v>
      </c>
    </row>
    <row r="22349" spans="11:12">
      <c r="K22349" s="435">
        <v>64856</v>
      </c>
      <c r="L22349" t="s">
        <v>208</v>
      </c>
    </row>
    <row r="22350" spans="11:12">
      <c r="K22350" s="435">
        <v>64857</v>
      </c>
      <c r="L22350" t="s">
        <v>208</v>
      </c>
    </row>
    <row r="22351" spans="11:12">
      <c r="K22351" s="435">
        <v>64858</v>
      </c>
      <c r="L22351" t="s">
        <v>208</v>
      </c>
    </row>
    <row r="22352" spans="11:12">
      <c r="K22352" s="435">
        <v>64859</v>
      </c>
      <c r="L22352" t="s">
        <v>208</v>
      </c>
    </row>
    <row r="22353" spans="11:12">
      <c r="K22353" s="435">
        <v>64861</v>
      </c>
      <c r="L22353" t="s">
        <v>208</v>
      </c>
    </row>
    <row r="22354" spans="11:12">
      <c r="K22354" s="435">
        <v>64862</v>
      </c>
      <c r="L22354" t="s">
        <v>208</v>
      </c>
    </row>
    <row r="22355" spans="11:12">
      <c r="K22355" s="435">
        <v>64863</v>
      </c>
      <c r="L22355" t="s">
        <v>208</v>
      </c>
    </row>
    <row r="22356" spans="11:12">
      <c r="K22356" s="435">
        <v>64865</v>
      </c>
      <c r="L22356" t="s">
        <v>208</v>
      </c>
    </row>
    <row r="22357" spans="11:12">
      <c r="K22357" s="435">
        <v>64866</v>
      </c>
      <c r="L22357" t="s">
        <v>208</v>
      </c>
    </row>
    <row r="22358" spans="11:12">
      <c r="K22358" s="435">
        <v>64867</v>
      </c>
      <c r="L22358" t="s">
        <v>208</v>
      </c>
    </row>
    <row r="22359" spans="11:12">
      <c r="K22359" s="435">
        <v>64870</v>
      </c>
      <c r="L22359" t="s">
        <v>208</v>
      </c>
    </row>
    <row r="22360" spans="11:12">
      <c r="K22360" s="435">
        <v>64873</v>
      </c>
      <c r="L22360" t="s">
        <v>208</v>
      </c>
    </row>
    <row r="22361" spans="11:12">
      <c r="K22361" s="435">
        <v>64874</v>
      </c>
      <c r="L22361" t="s">
        <v>208</v>
      </c>
    </row>
    <row r="22362" spans="11:12">
      <c r="K22362" s="435">
        <v>65001</v>
      </c>
      <c r="L22362" t="s">
        <v>208</v>
      </c>
    </row>
    <row r="22363" spans="11:12">
      <c r="K22363" s="435">
        <v>65010</v>
      </c>
      <c r="L22363" t="s">
        <v>208</v>
      </c>
    </row>
    <row r="22364" spans="11:12">
      <c r="K22364" s="435">
        <v>65011</v>
      </c>
      <c r="L22364" t="s">
        <v>208</v>
      </c>
    </row>
    <row r="22365" spans="11:12">
      <c r="K22365" s="435">
        <v>65013</v>
      </c>
      <c r="L22365" t="s">
        <v>208</v>
      </c>
    </row>
    <row r="22366" spans="11:12">
      <c r="K22366" s="435">
        <v>65014</v>
      </c>
      <c r="L22366" t="s">
        <v>208</v>
      </c>
    </row>
    <row r="22367" spans="11:12">
      <c r="K22367" s="435">
        <v>65016</v>
      </c>
      <c r="L22367" t="s">
        <v>208</v>
      </c>
    </row>
    <row r="22368" spans="11:12">
      <c r="K22368" s="435">
        <v>65017</v>
      </c>
      <c r="L22368" t="s">
        <v>208</v>
      </c>
    </row>
    <row r="22369" spans="11:12">
      <c r="K22369" s="435">
        <v>65018</v>
      </c>
      <c r="L22369" t="s">
        <v>208</v>
      </c>
    </row>
    <row r="22370" spans="11:12">
      <c r="K22370" s="435">
        <v>65020</v>
      </c>
      <c r="L22370" t="s">
        <v>208</v>
      </c>
    </row>
    <row r="22371" spans="11:12">
      <c r="K22371" s="435">
        <v>65023</v>
      </c>
      <c r="L22371" t="s">
        <v>208</v>
      </c>
    </row>
    <row r="22372" spans="11:12">
      <c r="K22372" s="435">
        <v>65024</v>
      </c>
      <c r="L22372" t="s">
        <v>208</v>
      </c>
    </row>
    <row r="22373" spans="11:12">
      <c r="K22373" s="435">
        <v>65025</v>
      </c>
      <c r="L22373" t="s">
        <v>208</v>
      </c>
    </row>
    <row r="22374" spans="11:12">
      <c r="K22374" s="435">
        <v>65026</v>
      </c>
      <c r="L22374" t="s">
        <v>208</v>
      </c>
    </row>
    <row r="22375" spans="11:12">
      <c r="K22375" s="435">
        <v>65032</v>
      </c>
      <c r="L22375" t="s">
        <v>208</v>
      </c>
    </row>
    <row r="22376" spans="11:12">
      <c r="K22376" s="435">
        <v>65034</v>
      </c>
      <c r="L22376" t="s">
        <v>208</v>
      </c>
    </row>
    <row r="22377" spans="11:12">
      <c r="K22377" s="435">
        <v>65035</v>
      </c>
      <c r="L22377" t="s">
        <v>208</v>
      </c>
    </row>
    <row r="22378" spans="11:12">
      <c r="K22378" s="435">
        <v>65037</v>
      </c>
      <c r="L22378" t="s">
        <v>208</v>
      </c>
    </row>
    <row r="22379" spans="11:12">
      <c r="K22379" s="435">
        <v>65039</v>
      </c>
      <c r="L22379" t="s">
        <v>208</v>
      </c>
    </row>
    <row r="22380" spans="11:12">
      <c r="K22380" s="435">
        <v>65040</v>
      </c>
      <c r="L22380" t="s">
        <v>208</v>
      </c>
    </row>
    <row r="22381" spans="11:12">
      <c r="K22381" s="435">
        <v>65041</v>
      </c>
      <c r="L22381" t="s">
        <v>208</v>
      </c>
    </row>
    <row r="22382" spans="11:12">
      <c r="K22382" s="435">
        <v>65043</v>
      </c>
      <c r="L22382" t="s">
        <v>208</v>
      </c>
    </row>
    <row r="22383" spans="11:12">
      <c r="K22383" s="435">
        <v>65046</v>
      </c>
      <c r="L22383" t="s">
        <v>208</v>
      </c>
    </row>
    <row r="22384" spans="11:12">
      <c r="K22384" s="435">
        <v>65047</v>
      </c>
      <c r="L22384" t="s">
        <v>208</v>
      </c>
    </row>
    <row r="22385" spans="11:12">
      <c r="K22385" s="435">
        <v>65048</v>
      </c>
      <c r="L22385" t="s">
        <v>208</v>
      </c>
    </row>
    <row r="22386" spans="11:12">
      <c r="K22386" s="435">
        <v>65049</v>
      </c>
      <c r="L22386" t="s">
        <v>208</v>
      </c>
    </row>
    <row r="22387" spans="11:12">
      <c r="K22387" s="435">
        <v>65050</v>
      </c>
      <c r="L22387" t="s">
        <v>208</v>
      </c>
    </row>
    <row r="22388" spans="11:12">
      <c r="K22388" s="435">
        <v>65051</v>
      </c>
      <c r="L22388" t="s">
        <v>208</v>
      </c>
    </row>
    <row r="22389" spans="11:12">
      <c r="K22389" s="435">
        <v>65052</v>
      </c>
      <c r="L22389" t="s">
        <v>208</v>
      </c>
    </row>
    <row r="22390" spans="11:12">
      <c r="K22390" s="435">
        <v>65053</v>
      </c>
      <c r="L22390" t="s">
        <v>208</v>
      </c>
    </row>
    <row r="22391" spans="11:12">
      <c r="K22391" s="435">
        <v>65054</v>
      </c>
      <c r="L22391" t="s">
        <v>208</v>
      </c>
    </row>
    <row r="22392" spans="11:12">
      <c r="K22392" s="435">
        <v>65058</v>
      </c>
      <c r="L22392" t="s">
        <v>208</v>
      </c>
    </row>
    <row r="22393" spans="11:12">
      <c r="K22393" s="435">
        <v>65059</v>
      </c>
      <c r="L22393" t="s">
        <v>208</v>
      </c>
    </row>
    <row r="22394" spans="11:12">
      <c r="K22394" s="435">
        <v>65061</v>
      </c>
      <c r="L22394" t="s">
        <v>208</v>
      </c>
    </row>
    <row r="22395" spans="11:12">
      <c r="K22395" s="435">
        <v>65062</v>
      </c>
      <c r="L22395" t="s">
        <v>208</v>
      </c>
    </row>
    <row r="22396" spans="11:12">
      <c r="K22396" s="435">
        <v>65063</v>
      </c>
      <c r="L22396" t="s">
        <v>208</v>
      </c>
    </row>
    <row r="22397" spans="11:12">
      <c r="K22397" s="435">
        <v>65064</v>
      </c>
      <c r="L22397" t="s">
        <v>208</v>
      </c>
    </row>
    <row r="22398" spans="11:12">
      <c r="K22398" s="435">
        <v>65065</v>
      </c>
      <c r="L22398" t="s">
        <v>208</v>
      </c>
    </row>
    <row r="22399" spans="11:12">
      <c r="K22399" s="435">
        <v>65066</v>
      </c>
      <c r="L22399" t="s">
        <v>208</v>
      </c>
    </row>
    <row r="22400" spans="11:12">
      <c r="K22400" s="435">
        <v>65067</v>
      </c>
      <c r="L22400" t="s">
        <v>208</v>
      </c>
    </row>
    <row r="22401" spans="11:12">
      <c r="K22401" s="435">
        <v>65068</v>
      </c>
      <c r="L22401" t="s">
        <v>208</v>
      </c>
    </row>
    <row r="22402" spans="11:12">
      <c r="K22402" s="435">
        <v>65069</v>
      </c>
      <c r="L22402" t="s">
        <v>208</v>
      </c>
    </row>
    <row r="22403" spans="11:12">
      <c r="K22403" s="435">
        <v>65072</v>
      </c>
      <c r="L22403" t="s">
        <v>208</v>
      </c>
    </row>
    <row r="22404" spans="11:12">
      <c r="K22404" s="435">
        <v>65074</v>
      </c>
      <c r="L22404" t="s">
        <v>208</v>
      </c>
    </row>
    <row r="22405" spans="11:12">
      <c r="K22405" s="435">
        <v>65075</v>
      </c>
      <c r="L22405" t="s">
        <v>208</v>
      </c>
    </row>
    <row r="22406" spans="11:12">
      <c r="K22406" s="435">
        <v>65076</v>
      </c>
      <c r="L22406" t="s">
        <v>208</v>
      </c>
    </row>
    <row r="22407" spans="11:12">
      <c r="K22407" s="435">
        <v>65077</v>
      </c>
      <c r="L22407" t="s">
        <v>208</v>
      </c>
    </row>
    <row r="22408" spans="11:12">
      <c r="K22408" s="435">
        <v>65078</v>
      </c>
      <c r="L22408" t="s">
        <v>208</v>
      </c>
    </row>
    <row r="22409" spans="11:12">
      <c r="K22409" s="435">
        <v>65079</v>
      </c>
      <c r="L22409" t="s">
        <v>208</v>
      </c>
    </row>
    <row r="22410" spans="11:12">
      <c r="K22410" s="435">
        <v>65080</v>
      </c>
      <c r="L22410" t="s">
        <v>208</v>
      </c>
    </row>
    <row r="22411" spans="11:12">
      <c r="K22411" s="435">
        <v>65081</v>
      </c>
      <c r="L22411" t="s">
        <v>208</v>
      </c>
    </row>
    <row r="22412" spans="11:12">
      <c r="K22412" s="435">
        <v>65082</v>
      </c>
      <c r="L22412" t="s">
        <v>208</v>
      </c>
    </row>
    <row r="22413" spans="11:12">
      <c r="K22413" s="435">
        <v>65083</v>
      </c>
      <c r="L22413" t="s">
        <v>208</v>
      </c>
    </row>
    <row r="22414" spans="11:12">
      <c r="K22414" s="435">
        <v>65084</v>
      </c>
      <c r="L22414" t="s">
        <v>208</v>
      </c>
    </row>
    <row r="22415" spans="11:12">
      <c r="K22415" s="435">
        <v>65085</v>
      </c>
      <c r="L22415" t="s">
        <v>208</v>
      </c>
    </row>
    <row r="22416" spans="11:12">
      <c r="K22416" s="435">
        <v>65101</v>
      </c>
      <c r="L22416" t="s">
        <v>208</v>
      </c>
    </row>
    <row r="22417" spans="11:12">
      <c r="K22417" s="435">
        <v>65109</v>
      </c>
      <c r="L22417" t="s">
        <v>208</v>
      </c>
    </row>
    <row r="22418" spans="11:12">
      <c r="K22418" s="435">
        <v>65201</v>
      </c>
      <c r="L22418" t="s">
        <v>208</v>
      </c>
    </row>
    <row r="22419" spans="11:12">
      <c r="K22419" s="435">
        <v>65202</v>
      </c>
      <c r="L22419" t="s">
        <v>208</v>
      </c>
    </row>
    <row r="22420" spans="11:12">
      <c r="K22420" s="435">
        <v>65203</v>
      </c>
      <c r="L22420" t="s">
        <v>208</v>
      </c>
    </row>
    <row r="22421" spans="11:12">
      <c r="K22421" s="435">
        <v>65215</v>
      </c>
      <c r="L22421" t="s">
        <v>208</v>
      </c>
    </row>
    <row r="22422" spans="11:12">
      <c r="K22422" s="435">
        <v>65230</v>
      </c>
      <c r="L22422" t="s">
        <v>208</v>
      </c>
    </row>
    <row r="22423" spans="11:12">
      <c r="K22423" s="435">
        <v>65231</v>
      </c>
      <c r="L22423" t="s">
        <v>208</v>
      </c>
    </row>
    <row r="22424" spans="11:12">
      <c r="K22424" s="435">
        <v>65232</v>
      </c>
      <c r="L22424" t="s">
        <v>208</v>
      </c>
    </row>
    <row r="22425" spans="11:12">
      <c r="K22425" s="435">
        <v>65233</v>
      </c>
      <c r="L22425" t="s">
        <v>208</v>
      </c>
    </row>
    <row r="22426" spans="11:12">
      <c r="K22426" s="435">
        <v>65236</v>
      </c>
      <c r="L22426" t="s">
        <v>208</v>
      </c>
    </row>
    <row r="22427" spans="11:12">
      <c r="K22427" s="435">
        <v>65237</v>
      </c>
      <c r="L22427" t="s">
        <v>208</v>
      </c>
    </row>
    <row r="22428" spans="11:12">
      <c r="K22428" s="435">
        <v>65239</v>
      </c>
      <c r="L22428" t="s">
        <v>208</v>
      </c>
    </row>
    <row r="22429" spans="11:12">
      <c r="K22429" s="435">
        <v>65240</v>
      </c>
      <c r="L22429" t="s">
        <v>208</v>
      </c>
    </row>
    <row r="22430" spans="11:12">
      <c r="K22430" s="435">
        <v>65243</v>
      </c>
      <c r="L22430" t="s">
        <v>208</v>
      </c>
    </row>
    <row r="22431" spans="11:12">
      <c r="K22431" s="435">
        <v>65244</v>
      </c>
      <c r="L22431" t="s">
        <v>208</v>
      </c>
    </row>
    <row r="22432" spans="11:12">
      <c r="K22432" s="435">
        <v>65246</v>
      </c>
      <c r="L22432" t="s">
        <v>214</v>
      </c>
    </row>
    <row r="22433" spans="11:12">
      <c r="K22433" s="435">
        <v>65247</v>
      </c>
      <c r="L22433" t="s">
        <v>214</v>
      </c>
    </row>
    <row r="22434" spans="11:12">
      <c r="K22434" s="435">
        <v>65248</v>
      </c>
      <c r="L22434" t="s">
        <v>208</v>
      </c>
    </row>
    <row r="22435" spans="11:12">
      <c r="K22435" s="435">
        <v>65250</v>
      </c>
      <c r="L22435" t="s">
        <v>208</v>
      </c>
    </row>
    <row r="22436" spans="11:12">
      <c r="K22436" s="435">
        <v>65251</v>
      </c>
      <c r="L22436" t="s">
        <v>208</v>
      </c>
    </row>
    <row r="22437" spans="11:12">
      <c r="K22437" s="435">
        <v>65254</v>
      </c>
      <c r="L22437" t="s">
        <v>208</v>
      </c>
    </row>
    <row r="22438" spans="11:12">
      <c r="K22438" s="435">
        <v>65255</v>
      </c>
      <c r="L22438" t="s">
        <v>208</v>
      </c>
    </row>
    <row r="22439" spans="11:12">
      <c r="K22439" s="435">
        <v>65256</v>
      </c>
      <c r="L22439" t="s">
        <v>208</v>
      </c>
    </row>
    <row r="22440" spans="11:12">
      <c r="K22440" s="435">
        <v>65257</v>
      </c>
      <c r="L22440" t="s">
        <v>208</v>
      </c>
    </row>
    <row r="22441" spans="11:12">
      <c r="K22441" s="435">
        <v>65258</v>
      </c>
      <c r="L22441" t="s">
        <v>214</v>
      </c>
    </row>
    <row r="22442" spans="11:12">
      <c r="K22442" s="435">
        <v>65259</v>
      </c>
      <c r="L22442" t="s">
        <v>208</v>
      </c>
    </row>
    <row r="22443" spans="11:12">
      <c r="K22443" s="435">
        <v>65260</v>
      </c>
      <c r="L22443" t="s">
        <v>208</v>
      </c>
    </row>
    <row r="22444" spans="11:12">
      <c r="K22444" s="435">
        <v>65261</v>
      </c>
      <c r="L22444" t="s">
        <v>208</v>
      </c>
    </row>
    <row r="22445" spans="11:12">
      <c r="K22445" s="435">
        <v>65262</v>
      </c>
      <c r="L22445" t="s">
        <v>208</v>
      </c>
    </row>
    <row r="22446" spans="11:12">
      <c r="K22446" s="435">
        <v>65263</v>
      </c>
      <c r="L22446" t="s">
        <v>208</v>
      </c>
    </row>
    <row r="22447" spans="11:12">
      <c r="K22447" s="435">
        <v>65264</v>
      </c>
      <c r="L22447" t="s">
        <v>208</v>
      </c>
    </row>
    <row r="22448" spans="11:12">
      <c r="K22448" s="435">
        <v>65265</v>
      </c>
      <c r="L22448" t="s">
        <v>208</v>
      </c>
    </row>
    <row r="22449" spans="11:12">
      <c r="K22449" s="435">
        <v>65270</v>
      </c>
      <c r="L22449" t="s">
        <v>208</v>
      </c>
    </row>
    <row r="22450" spans="11:12">
      <c r="K22450" s="435">
        <v>65274</v>
      </c>
      <c r="L22450" t="s">
        <v>208</v>
      </c>
    </row>
    <row r="22451" spans="11:12">
      <c r="K22451" s="435">
        <v>65275</v>
      </c>
      <c r="L22451" t="s">
        <v>208</v>
      </c>
    </row>
    <row r="22452" spans="11:12">
      <c r="K22452" s="435">
        <v>65276</v>
      </c>
      <c r="L22452" t="s">
        <v>208</v>
      </c>
    </row>
    <row r="22453" spans="11:12">
      <c r="K22453" s="435">
        <v>65278</v>
      </c>
      <c r="L22453" t="s">
        <v>208</v>
      </c>
    </row>
    <row r="22454" spans="11:12">
      <c r="K22454" s="435">
        <v>65279</v>
      </c>
      <c r="L22454" t="s">
        <v>208</v>
      </c>
    </row>
    <row r="22455" spans="11:12">
      <c r="K22455" s="435">
        <v>65280</v>
      </c>
      <c r="L22455" t="s">
        <v>208</v>
      </c>
    </row>
    <row r="22456" spans="11:12">
      <c r="K22456" s="435">
        <v>65281</v>
      </c>
      <c r="L22456" t="s">
        <v>208</v>
      </c>
    </row>
    <row r="22457" spans="11:12">
      <c r="K22457" s="435">
        <v>65282</v>
      </c>
      <c r="L22457" t="s">
        <v>208</v>
      </c>
    </row>
    <row r="22458" spans="11:12">
      <c r="K22458" s="435">
        <v>65283</v>
      </c>
      <c r="L22458" t="s">
        <v>214</v>
      </c>
    </row>
    <row r="22459" spans="11:12">
      <c r="K22459" s="435">
        <v>65284</v>
      </c>
      <c r="L22459" t="s">
        <v>208</v>
      </c>
    </row>
    <row r="22460" spans="11:12">
      <c r="K22460" s="435">
        <v>65285</v>
      </c>
      <c r="L22460" t="s">
        <v>208</v>
      </c>
    </row>
    <row r="22461" spans="11:12">
      <c r="K22461" s="435">
        <v>65286</v>
      </c>
      <c r="L22461" t="s">
        <v>208</v>
      </c>
    </row>
    <row r="22462" spans="11:12">
      <c r="K22462" s="435">
        <v>65287</v>
      </c>
      <c r="L22462" t="s">
        <v>208</v>
      </c>
    </row>
    <row r="22463" spans="11:12">
      <c r="K22463" s="435">
        <v>65301</v>
      </c>
      <c r="L22463" t="s">
        <v>208</v>
      </c>
    </row>
    <row r="22464" spans="11:12">
      <c r="K22464" s="435">
        <v>65305</v>
      </c>
      <c r="L22464" t="s">
        <v>208</v>
      </c>
    </row>
    <row r="22465" spans="11:12">
      <c r="K22465" s="435">
        <v>65320</v>
      </c>
      <c r="L22465" t="s">
        <v>208</v>
      </c>
    </row>
    <row r="22466" spans="11:12">
      <c r="K22466" s="435">
        <v>65321</v>
      </c>
      <c r="L22466" t="s">
        <v>208</v>
      </c>
    </row>
    <row r="22467" spans="11:12">
      <c r="K22467" s="435">
        <v>65322</v>
      </c>
      <c r="L22467" t="s">
        <v>208</v>
      </c>
    </row>
    <row r="22468" spans="11:12">
      <c r="K22468" s="435">
        <v>65323</v>
      </c>
      <c r="L22468" t="s">
        <v>208</v>
      </c>
    </row>
    <row r="22469" spans="11:12">
      <c r="K22469" s="435">
        <v>65324</v>
      </c>
      <c r="L22469" t="s">
        <v>208</v>
      </c>
    </row>
    <row r="22470" spans="11:12">
      <c r="K22470" s="435">
        <v>65325</v>
      </c>
      <c r="L22470" t="s">
        <v>208</v>
      </c>
    </row>
    <row r="22471" spans="11:12">
      <c r="K22471" s="435">
        <v>65326</v>
      </c>
      <c r="L22471" t="s">
        <v>208</v>
      </c>
    </row>
    <row r="22472" spans="11:12">
      <c r="K22472" s="435">
        <v>65327</v>
      </c>
      <c r="L22472" t="s">
        <v>208</v>
      </c>
    </row>
    <row r="22473" spans="11:12">
      <c r="K22473" s="435">
        <v>65329</v>
      </c>
      <c r="L22473" t="s">
        <v>208</v>
      </c>
    </row>
    <row r="22474" spans="11:12">
      <c r="K22474" s="435">
        <v>65330</v>
      </c>
      <c r="L22474" t="s">
        <v>208</v>
      </c>
    </row>
    <row r="22475" spans="11:12">
      <c r="K22475" s="435">
        <v>65332</v>
      </c>
      <c r="L22475" t="s">
        <v>208</v>
      </c>
    </row>
    <row r="22476" spans="11:12">
      <c r="K22476" s="435">
        <v>65333</v>
      </c>
      <c r="L22476" t="s">
        <v>208</v>
      </c>
    </row>
    <row r="22477" spans="11:12">
      <c r="K22477" s="435">
        <v>65334</v>
      </c>
      <c r="L22477" t="s">
        <v>208</v>
      </c>
    </row>
    <row r="22478" spans="11:12">
      <c r="K22478" s="435">
        <v>65335</v>
      </c>
      <c r="L22478" t="s">
        <v>208</v>
      </c>
    </row>
    <row r="22479" spans="11:12">
      <c r="K22479" s="435">
        <v>65336</v>
      </c>
      <c r="L22479" t="s">
        <v>208</v>
      </c>
    </row>
    <row r="22480" spans="11:12">
      <c r="K22480" s="435">
        <v>65337</v>
      </c>
      <c r="L22480" t="s">
        <v>208</v>
      </c>
    </row>
    <row r="22481" spans="11:12">
      <c r="K22481" s="435">
        <v>65338</v>
      </c>
      <c r="L22481" t="s">
        <v>208</v>
      </c>
    </row>
    <row r="22482" spans="11:12">
      <c r="K22482" s="435">
        <v>65339</v>
      </c>
      <c r="L22482" t="s">
        <v>208</v>
      </c>
    </row>
    <row r="22483" spans="11:12">
      <c r="K22483" s="435">
        <v>65340</v>
      </c>
      <c r="L22483" t="s">
        <v>208</v>
      </c>
    </row>
    <row r="22484" spans="11:12">
      <c r="K22484" s="435">
        <v>65344</v>
      </c>
      <c r="L22484" t="s">
        <v>208</v>
      </c>
    </row>
    <row r="22485" spans="11:12">
      <c r="K22485" s="435">
        <v>65345</v>
      </c>
      <c r="L22485" t="s">
        <v>208</v>
      </c>
    </row>
    <row r="22486" spans="11:12">
      <c r="K22486" s="435">
        <v>65347</v>
      </c>
      <c r="L22486" t="s">
        <v>208</v>
      </c>
    </row>
    <row r="22487" spans="11:12">
      <c r="K22487" s="435">
        <v>65348</v>
      </c>
      <c r="L22487" t="s">
        <v>208</v>
      </c>
    </row>
    <row r="22488" spans="11:12">
      <c r="K22488" s="435">
        <v>65349</v>
      </c>
      <c r="L22488" t="s">
        <v>208</v>
      </c>
    </row>
    <row r="22489" spans="11:12">
      <c r="K22489" s="435">
        <v>65350</v>
      </c>
      <c r="L22489" t="s">
        <v>208</v>
      </c>
    </row>
    <row r="22490" spans="11:12">
      <c r="K22490" s="435">
        <v>65351</v>
      </c>
      <c r="L22490" t="s">
        <v>208</v>
      </c>
    </row>
    <row r="22491" spans="11:12">
      <c r="K22491" s="435">
        <v>65354</v>
      </c>
      <c r="L22491" t="s">
        <v>208</v>
      </c>
    </row>
    <row r="22492" spans="11:12">
      <c r="K22492" s="435">
        <v>65355</v>
      </c>
      <c r="L22492" t="s">
        <v>208</v>
      </c>
    </row>
    <row r="22493" spans="11:12">
      <c r="K22493" s="435">
        <v>65360</v>
      </c>
      <c r="L22493" t="s">
        <v>208</v>
      </c>
    </row>
    <row r="22494" spans="11:12">
      <c r="K22494" s="435">
        <v>65401</v>
      </c>
      <c r="L22494" t="s">
        <v>208</v>
      </c>
    </row>
    <row r="22495" spans="11:12">
      <c r="K22495" s="435">
        <v>65436</v>
      </c>
      <c r="L22495" t="s">
        <v>208</v>
      </c>
    </row>
    <row r="22496" spans="11:12">
      <c r="K22496" s="435">
        <v>65438</v>
      </c>
      <c r="L22496" t="s">
        <v>208</v>
      </c>
    </row>
    <row r="22497" spans="11:12">
      <c r="K22497" s="435">
        <v>65439</v>
      </c>
      <c r="L22497" t="s">
        <v>208</v>
      </c>
    </row>
    <row r="22498" spans="11:12">
      <c r="K22498" s="435">
        <v>65440</v>
      </c>
      <c r="L22498" t="s">
        <v>208</v>
      </c>
    </row>
    <row r="22499" spans="11:12">
      <c r="K22499" s="435">
        <v>65441</v>
      </c>
      <c r="L22499" t="s">
        <v>208</v>
      </c>
    </row>
    <row r="22500" spans="11:12">
      <c r="K22500" s="435">
        <v>65443</v>
      </c>
      <c r="L22500" t="s">
        <v>208</v>
      </c>
    </row>
    <row r="22501" spans="11:12">
      <c r="K22501" s="435">
        <v>65444</v>
      </c>
      <c r="L22501" t="s">
        <v>208</v>
      </c>
    </row>
    <row r="22502" spans="11:12">
      <c r="K22502" s="435">
        <v>65446</v>
      </c>
      <c r="L22502" t="s">
        <v>208</v>
      </c>
    </row>
    <row r="22503" spans="11:12">
      <c r="K22503" s="435">
        <v>65449</v>
      </c>
      <c r="L22503" t="s">
        <v>208</v>
      </c>
    </row>
    <row r="22504" spans="11:12">
      <c r="K22504" s="435">
        <v>65452</v>
      </c>
      <c r="L22504" t="s">
        <v>208</v>
      </c>
    </row>
    <row r="22505" spans="11:12">
      <c r="K22505" s="435">
        <v>65453</v>
      </c>
      <c r="L22505" t="s">
        <v>208</v>
      </c>
    </row>
    <row r="22506" spans="11:12">
      <c r="K22506" s="435">
        <v>65456</v>
      </c>
      <c r="L22506" t="s">
        <v>208</v>
      </c>
    </row>
    <row r="22507" spans="11:12">
      <c r="K22507" s="435">
        <v>65457</v>
      </c>
      <c r="L22507" t="s">
        <v>208</v>
      </c>
    </row>
    <row r="22508" spans="11:12">
      <c r="K22508" s="435">
        <v>65459</v>
      </c>
      <c r="L22508" t="s">
        <v>208</v>
      </c>
    </row>
    <row r="22509" spans="11:12">
      <c r="K22509" s="435">
        <v>65461</v>
      </c>
      <c r="L22509" t="s">
        <v>208</v>
      </c>
    </row>
    <row r="22510" spans="11:12">
      <c r="K22510" s="435">
        <v>65462</v>
      </c>
      <c r="L22510" t="s">
        <v>208</v>
      </c>
    </row>
    <row r="22511" spans="11:12">
      <c r="K22511" s="435">
        <v>65463</v>
      </c>
      <c r="L22511" t="s">
        <v>208</v>
      </c>
    </row>
    <row r="22512" spans="11:12">
      <c r="K22512" s="435">
        <v>65464</v>
      </c>
      <c r="L22512" t="s">
        <v>208</v>
      </c>
    </row>
    <row r="22513" spans="11:12">
      <c r="K22513" s="435">
        <v>65466</v>
      </c>
      <c r="L22513" t="s">
        <v>208</v>
      </c>
    </row>
    <row r="22514" spans="11:12">
      <c r="K22514" s="435">
        <v>65468</v>
      </c>
      <c r="L22514" t="s">
        <v>208</v>
      </c>
    </row>
    <row r="22515" spans="11:12">
      <c r="K22515" s="435">
        <v>65470</v>
      </c>
      <c r="L22515" t="s">
        <v>208</v>
      </c>
    </row>
    <row r="22516" spans="11:12">
      <c r="K22516" s="435">
        <v>65473</v>
      </c>
      <c r="L22516" t="s">
        <v>208</v>
      </c>
    </row>
    <row r="22517" spans="11:12">
      <c r="K22517" s="435">
        <v>65479</v>
      </c>
      <c r="L22517" t="s">
        <v>208</v>
      </c>
    </row>
    <row r="22518" spans="11:12">
      <c r="K22518" s="435">
        <v>65483</v>
      </c>
      <c r="L22518" t="s">
        <v>208</v>
      </c>
    </row>
    <row r="22519" spans="11:12">
      <c r="K22519" s="435">
        <v>65484</v>
      </c>
      <c r="L22519" t="s">
        <v>208</v>
      </c>
    </row>
    <row r="22520" spans="11:12">
      <c r="K22520" s="435">
        <v>65486</v>
      </c>
      <c r="L22520" t="s">
        <v>208</v>
      </c>
    </row>
    <row r="22521" spans="11:12">
      <c r="K22521" s="435">
        <v>65501</v>
      </c>
      <c r="L22521" t="s">
        <v>208</v>
      </c>
    </row>
    <row r="22522" spans="11:12">
      <c r="K22522" s="435">
        <v>65529</v>
      </c>
      <c r="L22522" t="s">
        <v>208</v>
      </c>
    </row>
    <row r="22523" spans="11:12">
      <c r="K22523" s="435">
        <v>65534</v>
      </c>
      <c r="L22523" t="s">
        <v>208</v>
      </c>
    </row>
    <row r="22524" spans="11:12">
      <c r="K22524" s="435">
        <v>65535</v>
      </c>
      <c r="L22524" t="s">
        <v>208</v>
      </c>
    </row>
    <row r="22525" spans="11:12">
      <c r="K22525" s="435">
        <v>65536</v>
      </c>
      <c r="L22525" t="s">
        <v>208</v>
      </c>
    </row>
    <row r="22526" spans="11:12">
      <c r="K22526" s="435">
        <v>65541</v>
      </c>
      <c r="L22526" t="s">
        <v>208</v>
      </c>
    </row>
    <row r="22527" spans="11:12">
      <c r="K22527" s="435">
        <v>65542</v>
      </c>
      <c r="L22527" t="s">
        <v>208</v>
      </c>
    </row>
    <row r="22528" spans="11:12">
      <c r="K22528" s="435">
        <v>65543</v>
      </c>
      <c r="L22528" t="s">
        <v>208</v>
      </c>
    </row>
    <row r="22529" spans="11:12">
      <c r="K22529" s="435">
        <v>65548</v>
      </c>
      <c r="L22529" t="s">
        <v>208</v>
      </c>
    </row>
    <row r="22530" spans="11:12">
      <c r="K22530" s="435">
        <v>65550</v>
      </c>
      <c r="L22530" t="s">
        <v>208</v>
      </c>
    </row>
    <row r="22531" spans="11:12">
      <c r="K22531" s="435">
        <v>65552</v>
      </c>
      <c r="L22531" t="s">
        <v>208</v>
      </c>
    </row>
    <row r="22532" spans="11:12">
      <c r="K22532" s="435">
        <v>65555</v>
      </c>
      <c r="L22532" t="s">
        <v>208</v>
      </c>
    </row>
    <row r="22533" spans="11:12">
      <c r="K22533" s="435">
        <v>65556</v>
      </c>
      <c r="L22533" t="s">
        <v>208</v>
      </c>
    </row>
    <row r="22534" spans="11:12">
      <c r="K22534" s="435">
        <v>65557</v>
      </c>
      <c r="L22534" t="s">
        <v>208</v>
      </c>
    </row>
    <row r="22535" spans="11:12">
      <c r="K22535" s="435">
        <v>65559</v>
      </c>
      <c r="L22535" t="s">
        <v>208</v>
      </c>
    </row>
    <row r="22536" spans="11:12">
      <c r="K22536" s="435">
        <v>65560</v>
      </c>
      <c r="L22536" t="s">
        <v>208</v>
      </c>
    </row>
    <row r="22537" spans="11:12">
      <c r="K22537" s="435">
        <v>65564</v>
      </c>
      <c r="L22537" t="s">
        <v>208</v>
      </c>
    </row>
    <row r="22538" spans="11:12">
      <c r="K22538" s="435">
        <v>65565</v>
      </c>
      <c r="L22538" t="s">
        <v>208</v>
      </c>
    </row>
    <row r="22539" spans="11:12">
      <c r="K22539" s="435">
        <v>65566</v>
      </c>
      <c r="L22539" t="s">
        <v>208</v>
      </c>
    </row>
    <row r="22540" spans="11:12">
      <c r="K22540" s="435">
        <v>65567</v>
      </c>
      <c r="L22540" t="s">
        <v>208</v>
      </c>
    </row>
    <row r="22541" spans="11:12">
      <c r="K22541" s="435">
        <v>65570</v>
      </c>
      <c r="L22541" t="s">
        <v>208</v>
      </c>
    </row>
    <row r="22542" spans="11:12">
      <c r="K22542" s="435">
        <v>65571</v>
      </c>
      <c r="L22542" t="s">
        <v>208</v>
      </c>
    </row>
    <row r="22543" spans="11:12">
      <c r="K22543" s="435">
        <v>65580</v>
      </c>
      <c r="L22543" t="s">
        <v>208</v>
      </c>
    </row>
    <row r="22544" spans="11:12">
      <c r="K22544" s="435">
        <v>65582</v>
      </c>
      <c r="L22544" t="s">
        <v>208</v>
      </c>
    </row>
    <row r="22545" spans="11:12">
      <c r="K22545" s="435">
        <v>65583</v>
      </c>
      <c r="L22545" t="s">
        <v>208</v>
      </c>
    </row>
    <row r="22546" spans="11:12">
      <c r="K22546" s="435">
        <v>65584</v>
      </c>
      <c r="L22546" t="s">
        <v>208</v>
      </c>
    </row>
    <row r="22547" spans="11:12">
      <c r="K22547" s="435">
        <v>65586</v>
      </c>
      <c r="L22547" t="s">
        <v>208</v>
      </c>
    </row>
    <row r="22548" spans="11:12">
      <c r="K22548" s="435">
        <v>65588</v>
      </c>
      <c r="L22548" t="s">
        <v>208</v>
      </c>
    </row>
    <row r="22549" spans="11:12">
      <c r="K22549" s="435">
        <v>65589</v>
      </c>
      <c r="L22549" t="s">
        <v>208</v>
      </c>
    </row>
    <row r="22550" spans="11:12">
      <c r="K22550" s="435">
        <v>65590</v>
      </c>
      <c r="L22550" t="s">
        <v>208</v>
      </c>
    </row>
    <row r="22551" spans="11:12">
      <c r="K22551" s="435">
        <v>65591</v>
      </c>
      <c r="L22551" t="s">
        <v>208</v>
      </c>
    </row>
    <row r="22552" spans="11:12">
      <c r="K22552" s="435">
        <v>65601</v>
      </c>
      <c r="L22552" t="s">
        <v>208</v>
      </c>
    </row>
    <row r="22553" spans="11:12">
      <c r="K22553" s="435">
        <v>65603</v>
      </c>
      <c r="L22553" t="s">
        <v>208</v>
      </c>
    </row>
    <row r="22554" spans="11:12">
      <c r="K22554" s="435">
        <v>65604</v>
      </c>
      <c r="L22554" t="s">
        <v>208</v>
      </c>
    </row>
    <row r="22555" spans="11:12">
      <c r="K22555" s="435">
        <v>65605</v>
      </c>
      <c r="L22555" t="s">
        <v>208</v>
      </c>
    </row>
    <row r="22556" spans="11:12">
      <c r="K22556" s="435">
        <v>65606</v>
      </c>
      <c r="L22556" t="s">
        <v>208</v>
      </c>
    </row>
    <row r="22557" spans="11:12">
      <c r="K22557" s="435">
        <v>65608</v>
      </c>
      <c r="L22557" t="s">
        <v>208</v>
      </c>
    </row>
    <row r="22558" spans="11:12">
      <c r="K22558" s="435">
        <v>65609</v>
      </c>
      <c r="L22558" t="s">
        <v>202</v>
      </c>
    </row>
    <row r="22559" spans="11:12">
      <c r="K22559" s="435">
        <v>65610</v>
      </c>
      <c r="L22559" t="s">
        <v>208</v>
      </c>
    </row>
    <row r="22560" spans="11:12">
      <c r="K22560" s="435">
        <v>65611</v>
      </c>
      <c r="L22560" t="s">
        <v>208</v>
      </c>
    </row>
    <row r="22561" spans="11:12">
      <c r="K22561" s="435">
        <v>65612</v>
      </c>
      <c r="L22561" t="s">
        <v>208</v>
      </c>
    </row>
    <row r="22562" spans="11:12">
      <c r="K22562" s="435">
        <v>65613</v>
      </c>
      <c r="L22562" t="s">
        <v>208</v>
      </c>
    </row>
    <row r="22563" spans="11:12">
      <c r="K22563" s="435">
        <v>65614</v>
      </c>
      <c r="L22563" t="s">
        <v>208</v>
      </c>
    </row>
    <row r="22564" spans="11:12">
      <c r="K22564" s="435">
        <v>65616</v>
      </c>
      <c r="L22564" t="s">
        <v>208</v>
      </c>
    </row>
    <row r="22565" spans="11:12">
      <c r="K22565" s="435">
        <v>65617</v>
      </c>
      <c r="L22565" t="s">
        <v>208</v>
      </c>
    </row>
    <row r="22566" spans="11:12">
      <c r="K22566" s="435">
        <v>65618</v>
      </c>
      <c r="L22566" t="s">
        <v>208</v>
      </c>
    </row>
    <row r="22567" spans="11:12">
      <c r="K22567" s="435">
        <v>65619</v>
      </c>
      <c r="L22567" t="s">
        <v>208</v>
      </c>
    </row>
    <row r="22568" spans="11:12">
      <c r="K22568" s="435">
        <v>65620</v>
      </c>
      <c r="L22568" t="s">
        <v>208</v>
      </c>
    </row>
    <row r="22569" spans="11:12">
      <c r="K22569" s="435">
        <v>65622</v>
      </c>
      <c r="L22569" t="s">
        <v>208</v>
      </c>
    </row>
    <row r="22570" spans="11:12">
      <c r="K22570" s="435">
        <v>65623</v>
      </c>
      <c r="L22570" t="s">
        <v>208</v>
      </c>
    </row>
    <row r="22571" spans="11:12">
      <c r="K22571" s="435">
        <v>65624</v>
      </c>
      <c r="L22571" t="s">
        <v>208</v>
      </c>
    </row>
    <row r="22572" spans="11:12">
      <c r="K22572" s="435">
        <v>65625</v>
      </c>
      <c r="L22572" t="s">
        <v>208</v>
      </c>
    </row>
    <row r="22573" spans="11:12">
      <c r="K22573" s="435">
        <v>65626</v>
      </c>
      <c r="L22573" t="s">
        <v>208</v>
      </c>
    </row>
    <row r="22574" spans="11:12">
      <c r="K22574" s="435">
        <v>65627</v>
      </c>
      <c r="L22574" t="s">
        <v>208</v>
      </c>
    </row>
    <row r="22575" spans="11:12">
      <c r="K22575" s="435">
        <v>65629</v>
      </c>
      <c r="L22575" t="s">
        <v>208</v>
      </c>
    </row>
    <row r="22576" spans="11:12">
      <c r="K22576" s="435">
        <v>65630</v>
      </c>
      <c r="L22576" t="s">
        <v>208</v>
      </c>
    </row>
    <row r="22577" spans="11:12">
      <c r="K22577" s="435">
        <v>65631</v>
      </c>
      <c r="L22577" t="s">
        <v>208</v>
      </c>
    </row>
    <row r="22578" spans="11:12">
      <c r="K22578" s="435">
        <v>65632</v>
      </c>
      <c r="L22578" t="s">
        <v>208</v>
      </c>
    </row>
    <row r="22579" spans="11:12">
      <c r="K22579" s="435">
        <v>65633</v>
      </c>
      <c r="L22579" t="s">
        <v>208</v>
      </c>
    </row>
    <row r="22580" spans="11:12">
      <c r="K22580" s="435">
        <v>65634</v>
      </c>
      <c r="L22580" t="s">
        <v>208</v>
      </c>
    </row>
    <row r="22581" spans="11:12">
      <c r="K22581" s="435">
        <v>65635</v>
      </c>
      <c r="L22581" t="s">
        <v>208</v>
      </c>
    </row>
    <row r="22582" spans="11:12">
      <c r="K22582" s="435">
        <v>65637</v>
      </c>
      <c r="L22582" t="s">
        <v>208</v>
      </c>
    </row>
    <row r="22583" spans="11:12">
      <c r="K22583" s="435">
        <v>65638</v>
      </c>
      <c r="L22583" t="s">
        <v>208</v>
      </c>
    </row>
    <row r="22584" spans="11:12">
      <c r="K22584" s="435">
        <v>65640</v>
      </c>
      <c r="L22584" t="s">
        <v>208</v>
      </c>
    </row>
    <row r="22585" spans="11:12">
      <c r="K22585" s="435">
        <v>65641</v>
      </c>
      <c r="L22585" t="s">
        <v>208</v>
      </c>
    </row>
    <row r="22586" spans="11:12">
      <c r="K22586" s="435">
        <v>65644</v>
      </c>
      <c r="L22586" t="s">
        <v>208</v>
      </c>
    </row>
    <row r="22587" spans="11:12">
      <c r="K22587" s="435">
        <v>65646</v>
      </c>
      <c r="L22587" t="s">
        <v>208</v>
      </c>
    </row>
    <row r="22588" spans="11:12">
      <c r="K22588" s="435">
        <v>65647</v>
      </c>
      <c r="L22588" t="s">
        <v>208</v>
      </c>
    </row>
    <row r="22589" spans="11:12">
      <c r="K22589" s="435">
        <v>65648</v>
      </c>
      <c r="L22589" t="s">
        <v>208</v>
      </c>
    </row>
    <row r="22590" spans="11:12">
      <c r="K22590" s="435">
        <v>65649</v>
      </c>
      <c r="L22590" t="s">
        <v>208</v>
      </c>
    </row>
    <row r="22591" spans="11:12">
      <c r="K22591" s="435">
        <v>65650</v>
      </c>
      <c r="L22591" t="s">
        <v>208</v>
      </c>
    </row>
    <row r="22592" spans="11:12">
      <c r="K22592" s="435">
        <v>65652</v>
      </c>
      <c r="L22592" t="s">
        <v>208</v>
      </c>
    </row>
    <row r="22593" spans="11:12">
      <c r="K22593" s="435">
        <v>65653</v>
      </c>
      <c r="L22593" t="s">
        <v>208</v>
      </c>
    </row>
    <row r="22594" spans="11:12">
      <c r="K22594" s="435">
        <v>65654</v>
      </c>
      <c r="L22594" t="s">
        <v>208</v>
      </c>
    </row>
    <row r="22595" spans="11:12">
      <c r="K22595" s="435">
        <v>65655</v>
      </c>
      <c r="L22595" t="s">
        <v>208</v>
      </c>
    </row>
    <row r="22596" spans="11:12">
      <c r="K22596" s="435">
        <v>65656</v>
      </c>
      <c r="L22596" t="s">
        <v>208</v>
      </c>
    </row>
    <row r="22597" spans="11:12">
      <c r="K22597" s="435">
        <v>65657</v>
      </c>
      <c r="L22597" t="s">
        <v>208</v>
      </c>
    </row>
    <row r="22598" spans="11:12">
      <c r="K22598" s="435">
        <v>65658</v>
      </c>
      <c r="L22598" t="s">
        <v>208</v>
      </c>
    </row>
    <row r="22599" spans="11:12">
      <c r="K22599" s="435">
        <v>65660</v>
      </c>
      <c r="L22599" t="s">
        <v>208</v>
      </c>
    </row>
    <row r="22600" spans="11:12">
      <c r="K22600" s="435">
        <v>65661</v>
      </c>
      <c r="L22600" t="s">
        <v>208</v>
      </c>
    </row>
    <row r="22601" spans="11:12">
      <c r="K22601" s="435">
        <v>65662</v>
      </c>
      <c r="L22601" t="s">
        <v>208</v>
      </c>
    </row>
    <row r="22602" spans="11:12">
      <c r="K22602" s="435">
        <v>65663</v>
      </c>
      <c r="L22602" t="s">
        <v>208</v>
      </c>
    </row>
    <row r="22603" spans="11:12">
      <c r="K22603" s="435">
        <v>65664</v>
      </c>
      <c r="L22603" t="s">
        <v>208</v>
      </c>
    </row>
    <row r="22604" spans="11:12">
      <c r="K22604" s="435">
        <v>65667</v>
      </c>
      <c r="L22604" t="s">
        <v>208</v>
      </c>
    </row>
    <row r="22605" spans="11:12">
      <c r="K22605" s="435">
        <v>65668</v>
      </c>
      <c r="L22605" t="s">
        <v>208</v>
      </c>
    </row>
    <row r="22606" spans="11:12">
      <c r="K22606" s="435">
        <v>65669</v>
      </c>
      <c r="L22606" t="s">
        <v>208</v>
      </c>
    </row>
    <row r="22607" spans="11:12">
      <c r="K22607" s="435">
        <v>65672</v>
      </c>
      <c r="L22607" t="s">
        <v>208</v>
      </c>
    </row>
    <row r="22608" spans="11:12">
      <c r="K22608" s="435">
        <v>65674</v>
      </c>
      <c r="L22608" t="s">
        <v>208</v>
      </c>
    </row>
    <row r="22609" spans="11:12">
      <c r="K22609" s="435">
        <v>65676</v>
      </c>
      <c r="L22609" t="s">
        <v>208</v>
      </c>
    </row>
    <row r="22610" spans="11:12">
      <c r="K22610" s="435">
        <v>65679</v>
      </c>
      <c r="L22610" t="s">
        <v>208</v>
      </c>
    </row>
    <row r="22611" spans="11:12">
      <c r="K22611" s="435">
        <v>65680</v>
      </c>
      <c r="L22611" t="s">
        <v>208</v>
      </c>
    </row>
    <row r="22612" spans="11:12">
      <c r="K22612" s="435">
        <v>65681</v>
      </c>
      <c r="L22612" t="s">
        <v>208</v>
      </c>
    </row>
    <row r="22613" spans="11:12">
      <c r="K22613" s="435">
        <v>65682</v>
      </c>
      <c r="L22613" t="s">
        <v>208</v>
      </c>
    </row>
    <row r="22614" spans="11:12">
      <c r="K22614" s="435">
        <v>65685</v>
      </c>
      <c r="L22614" t="s">
        <v>208</v>
      </c>
    </row>
    <row r="22615" spans="11:12">
      <c r="K22615" s="435">
        <v>65686</v>
      </c>
      <c r="L22615" t="s">
        <v>208</v>
      </c>
    </row>
    <row r="22616" spans="11:12">
      <c r="K22616" s="435">
        <v>65689</v>
      </c>
      <c r="L22616" t="s">
        <v>208</v>
      </c>
    </row>
    <row r="22617" spans="11:12">
      <c r="K22617" s="435">
        <v>65690</v>
      </c>
      <c r="L22617" t="s">
        <v>208</v>
      </c>
    </row>
    <row r="22618" spans="11:12">
      <c r="K22618" s="435">
        <v>65692</v>
      </c>
      <c r="L22618" t="s">
        <v>208</v>
      </c>
    </row>
    <row r="22619" spans="11:12">
      <c r="K22619" s="435">
        <v>65702</v>
      </c>
      <c r="L22619" t="s">
        <v>208</v>
      </c>
    </row>
    <row r="22620" spans="11:12">
      <c r="K22620" s="435">
        <v>65704</v>
      </c>
      <c r="L22620" t="s">
        <v>208</v>
      </c>
    </row>
    <row r="22621" spans="11:12">
      <c r="K22621" s="435">
        <v>65705</v>
      </c>
      <c r="L22621" t="s">
        <v>208</v>
      </c>
    </row>
    <row r="22622" spans="11:12">
      <c r="K22622" s="435">
        <v>65706</v>
      </c>
      <c r="L22622" t="s">
        <v>208</v>
      </c>
    </row>
    <row r="22623" spans="11:12">
      <c r="K22623" s="435">
        <v>65707</v>
      </c>
      <c r="L22623" t="s">
        <v>208</v>
      </c>
    </row>
    <row r="22624" spans="11:12">
      <c r="K22624" s="435">
        <v>65708</v>
      </c>
      <c r="L22624" t="s">
        <v>208</v>
      </c>
    </row>
    <row r="22625" spans="11:12">
      <c r="K22625" s="435">
        <v>65710</v>
      </c>
      <c r="L22625" t="s">
        <v>208</v>
      </c>
    </row>
    <row r="22626" spans="11:12">
      <c r="K22626" s="435">
        <v>65711</v>
      </c>
      <c r="L22626" t="s">
        <v>208</v>
      </c>
    </row>
    <row r="22627" spans="11:12">
      <c r="K22627" s="435">
        <v>65712</v>
      </c>
      <c r="L22627" t="s">
        <v>208</v>
      </c>
    </row>
    <row r="22628" spans="11:12">
      <c r="K22628" s="435">
        <v>65713</v>
      </c>
      <c r="L22628" t="s">
        <v>208</v>
      </c>
    </row>
    <row r="22629" spans="11:12">
      <c r="K22629" s="435">
        <v>65714</v>
      </c>
      <c r="L22629" t="s">
        <v>208</v>
      </c>
    </row>
    <row r="22630" spans="11:12">
      <c r="K22630" s="435">
        <v>65715</v>
      </c>
      <c r="L22630" t="s">
        <v>208</v>
      </c>
    </row>
    <row r="22631" spans="11:12">
      <c r="K22631" s="435">
        <v>65717</v>
      </c>
      <c r="L22631" t="s">
        <v>208</v>
      </c>
    </row>
    <row r="22632" spans="11:12">
      <c r="K22632" s="435">
        <v>65720</v>
      </c>
      <c r="L22632" t="s">
        <v>208</v>
      </c>
    </row>
    <row r="22633" spans="11:12">
      <c r="K22633" s="435">
        <v>65721</v>
      </c>
      <c r="L22633" t="s">
        <v>208</v>
      </c>
    </row>
    <row r="22634" spans="11:12">
      <c r="K22634" s="435">
        <v>65722</v>
      </c>
      <c r="L22634" t="s">
        <v>208</v>
      </c>
    </row>
    <row r="22635" spans="11:12">
      <c r="K22635" s="435">
        <v>65723</v>
      </c>
      <c r="L22635" t="s">
        <v>208</v>
      </c>
    </row>
    <row r="22636" spans="11:12">
      <c r="K22636" s="435">
        <v>65724</v>
      </c>
      <c r="L22636" t="s">
        <v>208</v>
      </c>
    </row>
    <row r="22637" spans="11:12">
      <c r="K22637" s="435">
        <v>65725</v>
      </c>
      <c r="L22637" t="s">
        <v>208</v>
      </c>
    </row>
    <row r="22638" spans="11:12">
      <c r="K22638" s="435">
        <v>65727</v>
      </c>
      <c r="L22638" t="s">
        <v>208</v>
      </c>
    </row>
    <row r="22639" spans="11:12">
      <c r="K22639" s="435">
        <v>65728</v>
      </c>
      <c r="L22639" t="s">
        <v>208</v>
      </c>
    </row>
    <row r="22640" spans="11:12">
      <c r="K22640" s="435">
        <v>65729</v>
      </c>
      <c r="L22640" t="s">
        <v>208</v>
      </c>
    </row>
    <row r="22641" spans="11:12">
      <c r="K22641" s="435">
        <v>65730</v>
      </c>
      <c r="L22641" t="s">
        <v>208</v>
      </c>
    </row>
    <row r="22642" spans="11:12">
      <c r="K22642" s="435">
        <v>65731</v>
      </c>
      <c r="L22642" t="s">
        <v>208</v>
      </c>
    </row>
    <row r="22643" spans="11:12">
      <c r="K22643" s="435">
        <v>65732</v>
      </c>
      <c r="L22643" t="s">
        <v>208</v>
      </c>
    </row>
    <row r="22644" spans="11:12">
      <c r="K22644" s="435">
        <v>65733</v>
      </c>
      <c r="L22644" t="s">
        <v>208</v>
      </c>
    </row>
    <row r="22645" spans="11:12">
      <c r="K22645" s="435">
        <v>65734</v>
      </c>
      <c r="L22645" t="s">
        <v>208</v>
      </c>
    </row>
    <row r="22646" spans="11:12">
      <c r="K22646" s="435">
        <v>65735</v>
      </c>
      <c r="L22646" t="s">
        <v>208</v>
      </c>
    </row>
    <row r="22647" spans="11:12">
      <c r="K22647" s="435">
        <v>65737</v>
      </c>
      <c r="L22647" t="s">
        <v>208</v>
      </c>
    </row>
    <row r="22648" spans="11:12">
      <c r="K22648" s="435">
        <v>65738</v>
      </c>
      <c r="L22648" t="s">
        <v>208</v>
      </c>
    </row>
    <row r="22649" spans="11:12">
      <c r="K22649" s="435">
        <v>65739</v>
      </c>
      <c r="L22649" t="s">
        <v>208</v>
      </c>
    </row>
    <row r="22650" spans="11:12">
      <c r="K22650" s="435">
        <v>65740</v>
      </c>
      <c r="L22650" t="s">
        <v>208</v>
      </c>
    </row>
    <row r="22651" spans="11:12">
      <c r="K22651" s="435">
        <v>65742</v>
      </c>
      <c r="L22651" t="s">
        <v>208</v>
      </c>
    </row>
    <row r="22652" spans="11:12">
      <c r="K22652" s="435">
        <v>65744</v>
      </c>
      <c r="L22652" t="s">
        <v>208</v>
      </c>
    </row>
    <row r="22653" spans="11:12">
      <c r="K22653" s="435">
        <v>65745</v>
      </c>
      <c r="L22653" t="s">
        <v>208</v>
      </c>
    </row>
    <row r="22654" spans="11:12">
      <c r="K22654" s="435">
        <v>65746</v>
      </c>
      <c r="L22654" t="s">
        <v>208</v>
      </c>
    </row>
    <row r="22655" spans="11:12">
      <c r="K22655" s="435">
        <v>65747</v>
      </c>
      <c r="L22655" t="s">
        <v>208</v>
      </c>
    </row>
    <row r="22656" spans="11:12">
      <c r="K22656" s="435">
        <v>65752</v>
      </c>
      <c r="L22656" t="s">
        <v>208</v>
      </c>
    </row>
    <row r="22657" spans="11:12">
      <c r="K22657" s="435">
        <v>65753</v>
      </c>
      <c r="L22657" t="s">
        <v>208</v>
      </c>
    </row>
    <row r="22658" spans="11:12">
      <c r="K22658" s="435">
        <v>65754</v>
      </c>
      <c r="L22658" t="s">
        <v>208</v>
      </c>
    </row>
    <row r="22659" spans="11:12">
      <c r="K22659" s="435">
        <v>65755</v>
      </c>
      <c r="L22659" t="s">
        <v>208</v>
      </c>
    </row>
    <row r="22660" spans="11:12">
      <c r="K22660" s="435">
        <v>65756</v>
      </c>
      <c r="L22660" t="s">
        <v>208</v>
      </c>
    </row>
    <row r="22661" spans="11:12">
      <c r="K22661" s="435">
        <v>65757</v>
      </c>
      <c r="L22661" t="s">
        <v>208</v>
      </c>
    </row>
    <row r="22662" spans="11:12">
      <c r="K22662" s="435">
        <v>65759</v>
      </c>
      <c r="L22662" t="s">
        <v>208</v>
      </c>
    </row>
    <row r="22663" spans="11:12">
      <c r="K22663" s="435">
        <v>65760</v>
      </c>
      <c r="L22663" t="s">
        <v>208</v>
      </c>
    </row>
    <row r="22664" spans="11:12">
      <c r="K22664" s="435">
        <v>65761</v>
      </c>
      <c r="L22664" t="s">
        <v>208</v>
      </c>
    </row>
    <row r="22665" spans="11:12">
      <c r="K22665" s="435">
        <v>65762</v>
      </c>
      <c r="L22665" t="s">
        <v>208</v>
      </c>
    </row>
    <row r="22666" spans="11:12">
      <c r="K22666" s="435">
        <v>65764</v>
      </c>
      <c r="L22666" t="s">
        <v>208</v>
      </c>
    </row>
    <row r="22667" spans="11:12">
      <c r="K22667" s="435">
        <v>65766</v>
      </c>
      <c r="L22667" t="s">
        <v>208</v>
      </c>
    </row>
    <row r="22668" spans="11:12">
      <c r="K22668" s="435">
        <v>65767</v>
      </c>
      <c r="L22668" t="s">
        <v>208</v>
      </c>
    </row>
    <row r="22669" spans="11:12">
      <c r="K22669" s="435">
        <v>65768</v>
      </c>
      <c r="L22669" t="s">
        <v>208</v>
      </c>
    </row>
    <row r="22670" spans="11:12">
      <c r="K22670" s="435">
        <v>65769</v>
      </c>
      <c r="L22670" t="s">
        <v>208</v>
      </c>
    </row>
    <row r="22671" spans="11:12">
      <c r="K22671" s="435">
        <v>65770</v>
      </c>
      <c r="L22671" t="s">
        <v>208</v>
      </c>
    </row>
    <row r="22672" spans="11:12">
      <c r="K22672" s="435">
        <v>65771</v>
      </c>
      <c r="L22672" t="s">
        <v>208</v>
      </c>
    </row>
    <row r="22673" spans="11:12">
      <c r="K22673" s="435">
        <v>65772</v>
      </c>
      <c r="L22673" t="s">
        <v>208</v>
      </c>
    </row>
    <row r="22674" spans="11:12">
      <c r="K22674" s="435">
        <v>65773</v>
      </c>
      <c r="L22674" t="s">
        <v>208</v>
      </c>
    </row>
    <row r="22675" spans="11:12">
      <c r="K22675" s="435">
        <v>65774</v>
      </c>
      <c r="L22675" t="s">
        <v>208</v>
      </c>
    </row>
    <row r="22676" spans="11:12">
      <c r="K22676" s="435">
        <v>65775</v>
      </c>
      <c r="L22676" t="s">
        <v>208</v>
      </c>
    </row>
    <row r="22677" spans="11:12">
      <c r="K22677" s="435">
        <v>65777</v>
      </c>
      <c r="L22677" t="s">
        <v>202</v>
      </c>
    </row>
    <row r="22678" spans="11:12">
      <c r="K22678" s="435">
        <v>65778</v>
      </c>
      <c r="L22678" t="s">
        <v>202</v>
      </c>
    </row>
    <row r="22679" spans="11:12">
      <c r="K22679" s="435">
        <v>65779</v>
      </c>
      <c r="L22679" t="s">
        <v>208</v>
      </c>
    </row>
    <row r="22680" spans="11:12">
      <c r="K22680" s="435">
        <v>65781</v>
      </c>
      <c r="L22680" t="s">
        <v>208</v>
      </c>
    </row>
    <row r="22681" spans="11:12">
      <c r="K22681" s="435">
        <v>65783</v>
      </c>
      <c r="L22681" t="s">
        <v>208</v>
      </c>
    </row>
    <row r="22682" spans="11:12">
      <c r="K22682" s="435">
        <v>65784</v>
      </c>
      <c r="L22682" t="s">
        <v>208</v>
      </c>
    </row>
    <row r="22683" spans="11:12">
      <c r="K22683" s="435">
        <v>65785</v>
      </c>
      <c r="L22683" t="s">
        <v>208</v>
      </c>
    </row>
    <row r="22684" spans="11:12">
      <c r="K22684" s="435">
        <v>65786</v>
      </c>
      <c r="L22684" t="s">
        <v>208</v>
      </c>
    </row>
    <row r="22685" spans="11:12">
      <c r="K22685" s="435">
        <v>65787</v>
      </c>
      <c r="L22685" t="s">
        <v>208</v>
      </c>
    </row>
    <row r="22686" spans="11:12">
      <c r="K22686" s="435">
        <v>65788</v>
      </c>
      <c r="L22686" t="s">
        <v>208</v>
      </c>
    </row>
    <row r="22687" spans="11:12">
      <c r="K22687" s="435">
        <v>65789</v>
      </c>
      <c r="L22687" t="s">
        <v>208</v>
      </c>
    </row>
    <row r="22688" spans="11:12">
      <c r="K22688" s="435">
        <v>65790</v>
      </c>
      <c r="L22688" t="s">
        <v>208</v>
      </c>
    </row>
    <row r="22689" spans="11:12">
      <c r="K22689" s="435">
        <v>65791</v>
      </c>
      <c r="L22689" t="s">
        <v>208</v>
      </c>
    </row>
    <row r="22690" spans="11:12">
      <c r="K22690" s="435">
        <v>65793</v>
      </c>
      <c r="L22690" t="s">
        <v>208</v>
      </c>
    </row>
    <row r="22691" spans="11:12">
      <c r="K22691" s="435">
        <v>65802</v>
      </c>
      <c r="L22691" t="s">
        <v>208</v>
      </c>
    </row>
    <row r="22692" spans="11:12">
      <c r="K22692" s="435">
        <v>65803</v>
      </c>
      <c r="L22692" t="s">
        <v>208</v>
      </c>
    </row>
    <row r="22693" spans="11:12">
      <c r="K22693" s="435">
        <v>65804</v>
      </c>
      <c r="L22693" t="s">
        <v>208</v>
      </c>
    </row>
    <row r="22694" spans="11:12">
      <c r="K22694" s="435">
        <v>65806</v>
      </c>
      <c r="L22694" t="s">
        <v>208</v>
      </c>
    </row>
    <row r="22695" spans="11:12">
      <c r="K22695" s="435">
        <v>65807</v>
      </c>
      <c r="L22695" t="s">
        <v>208</v>
      </c>
    </row>
    <row r="22696" spans="11:12">
      <c r="K22696" s="435">
        <v>65809</v>
      </c>
      <c r="L22696" t="s">
        <v>208</v>
      </c>
    </row>
    <row r="22697" spans="11:12">
      <c r="K22697" s="435">
        <v>65810</v>
      </c>
      <c r="L22697" t="s">
        <v>208</v>
      </c>
    </row>
    <row r="22698" spans="11:12">
      <c r="K22698" s="435">
        <v>66002</v>
      </c>
      <c r="L22698" t="s">
        <v>208</v>
      </c>
    </row>
    <row r="22699" spans="11:12">
      <c r="K22699" s="435">
        <v>66006</v>
      </c>
      <c r="L22699" t="s">
        <v>208</v>
      </c>
    </row>
    <row r="22700" spans="11:12">
      <c r="K22700" s="435">
        <v>66007</v>
      </c>
      <c r="L22700" t="s">
        <v>208</v>
      </c>
    </row>
    <row r="22701" spans="11:12">
      <c r="K22701" s="435">
        <v>66008</v>
      </c>
      <c r="L22701" t="s">
        <v>208</v>
      </c>
    </row>
    <row r="22702" spans="11:12">
      <c r="K22702" s="435">
        <v>66010</v>
      </c>
      <c r="L22702" t="s">
        <v>208</v>
      </c>
    </row>
    <row r="22703" spans="11:12">
      <c r="K22703" s="435">
        <v>66012</v>
      </c>
      <c r="L22703" t="s">
        <v>208</v>
      </c>
    </row>
    <row r="22704" spans="11:12">
      <c r="K22704" s="435">
        <v>66013</v>
      </c>
      <c r="L22704" t="s">
        <v>208</v>
      </c>
    </row>
    <row r="22705" spans="11:12">
      <c r="K22705" s="435">
        <v>66014</v>
      </c>
      <c r="L22705" t="s">
        <v>208</v>
      </c>
    </row>
    <row r="22706" spans="11:12">
      <c r="K22706" s="435">
        <v>66015</v>
      </c>
      <c r="L22706" t="s">
        <v>208</v>
      </c>
    </row>
    <row r="22707" spans="11:12">
      <c r="K22707" s="435">
        <v>66016</v>
      </c>
      <c r="L22707" t="s">
        <v>208</v>
      </c>
    </row>
    <row r="22708" spans="11:12">
      <c r="K22708" s="435">
        <v>66017</v>
      </c>
      <c r="L22708" t="s">
        <v>208</v>
      </c>
    </row>
    <row r="22709" spans="11:12">
      <c r="K22709" s="435">
        <v>66018</v>
      </c>
      <c r="L22709" t="s">
        <v>208</v>
      </c>
    </row>
    <row r="22710" spans="11:12">
      <c r="K22710" s="435">
        <v>66019</v>
      </c>
      <c r="L22710" t="s">
        <v>208</v>
      </c>
    </row>
    <row r="22711" spans="11:12">
      <c r="K22711" s="435">
        <v>66020</v>
      </c>
      <c r="L22711" t="s">
        <v>208</v>
      </c>
    </row>
    <row r="22712" spans="11:12">
      <c r="K22712" s="435">
        <v>66021</v>
      </c>
      <c r="L22712" t="s">
        <v>208</v>
      </c>
    </row>
    <row r="22713" spans="11:12">
      <c r="K22713" s="435">
        <v>66023</v>
      </c>
      <c r="L22713" t="s">
        <v>208</v>
      </c>
    </row>
    <row r="22714" spans="11:12">
      <c r="K22714" s="435">
        <v>66024</v>
      </c>
      <c r="L22714" t="s">
        <v>208</v>
      </c>
    </row>
    <row r="22715" spans="11:12">
      <c r="K22715" s="435">
        <v>66025</v>
      </c>
      <c r="L22715" t="s">
        <v>208</v>
      </c>
    </row>
    <row r="22716" spans="11:12">
      <c r="K22716" s="435">
        <v>66026</v>
      </c>
      <c r="L22716" t="s">
        <v>208</v>
      </c>
    </row>
    <row r="22717" spans="11:12">
      <c r="K22717" s="435">
        <v>66027</v>
      </c>
      <c r="L22717" t="s">
        <v>208</v>
      </c>
    </row>
    <row r="22718" spans="11:12">
      <c r="K22718" s="435">
        <v>66030</v>
      </c>
      <c r="L22718" t="s">
        <v>208</v>
      </c>
    </row>
    <row r="22719" spans="11:12">
      <c r="K22719" s="435">
        <v>66031</v>
      </c>
      <c r="L22719" t="s">
        <v>208</v>
      </c>
    </row>
    <row r="22720" spans="11:12">
      <c r="K22720" s="435">
        <v>66032</v>
      </c>
      <c r="L22720" t="s">
        <v>208</v>
      </c>
    </row>
    <row r="22721" spans="11:12">
      <c r="K22721" s="435">
        <v>66033</v>
      </c>
      <c r="L22721" t="s">
        <v>208</v>
      </c>
    </row>
    <row r="22722" spans="11:12">
      <c r="K22722" s="435">
        <v>66035</v>
      </c>
      <c r="L22722" t="s">
        <v>208</v>
      </c>
    </row>
    <row r="22723" spans="11:12">
      <c r="K22723" s="435">
        <v>66039</v>
      </c>
      <c r="L22723" t="s">
        <v>208</v>
      </c>
    </row>
    <row r="22724" spans="11:12">
      <c r="K22724" s="435">
        <v>66040</v>
      </c>
      <c r="L22724" t="s">
        <v>208</v>
      </c>
    </row>
    <row r="22725" spans="11:12">
      <c r="K22725" s="435">
        <v>66041</v>
      </c>
      <c r="L22725" t="s">
        <v>208</v>
      </c>
    </row>
    <row r="22726" spans="11:12">
      <c r="K22726" s="435">
        <v>66042</v>
      </c>
      <c r="L22726" t="s">
        <v>208</v>
      </c>
    </row>
    <row r="22727" spans="11:12">
      <c r="K22727" s="435">
        <v>66043</v>
      </c>
      <c r="L22727" t="s">
        <v>208</v>
      </c>
    </row>
    <row r="22728" spans="11:12">
      <c r="K22728" s="435">
        <v>66044</v>
      </c>
      <c r="L22728" t="s">
        <v>208</v>
      </c>
    </row>
    <row r="22729" spans="11:12">
      <c r="K22729" s="435">
        <v>66045</v>
      </c>
      <c r="L22729" t="s">
        <v>208</v>
      </c>
    </row>
    <row r="22730" spans="11:12">
      <c r="K22730" s="435">
        <v>66046</v>
      </c>
      <c r="L22730" t="s">
        <v>208</v>
      </c>
    </row>
    <row r="22731" spans="11:12">
      <c r="K22731" s="435">
        <v>66047</v>
      </c>
      <c r="L22731" t="s">
        <v>208</v>
      </c>
    </row>
    <row r="22732" spans="11:12">
      <c r="K22732" s="435">
        <v>66048</v>
      </c>
      <c r="L22732" t="s">
        <v>208</v>
      </c>
    </row>
    <row r="22733" spans="11:12">
      <c r="K22733" s="435">
        <v>66049</v>
      </c>
      <c r="L22733" t="s">
        <v>208</v>
      </c>
    </row>
    <row r="22734" spans="11:12">
      <c r="K22734" s="435">
        <v>66050</v>
      </c>
      <c r="L22734" t="s">
        <v>208</v>
      </c>
    </row>
    <row r="22735" spans="11:12">
      <c r="K22735" s="435">
        <v>66052</v>
      </c>
      <c r="L22735" t="s">
        <v>208</v>
      </c>
    </row>
    <row r="22736" spans="11:12">
      <c r="K22736" s="435">
        <v>66053</v>
      </c>
      <c r="L22736" t="s">
        <v>208</v>
      </c>
    </row>
    <row r="22737" spans="11:12">
      <c r="K22737" s="435">
        <v>66054</v>
      </c>
      <c r="L22737" t="s">
        <v>208</v>
      </c>
    </row>
    <row r="22738" spans="11:12">
      <c r="K22738" s="435">
        <v>66056</v>
      </c>
      <c r="L22738" t="s">
        <v>208</v>
      </c>
    </row>
    <row r="22739" spans="11:12">
      <c r="K22739" s="435">
        <v>66058</v>
      </c>
      <c r="L22739" t="s">
        <v>208</v>
      </c>
    </row>
    <row r="22740" spans="11:12">
      <c r="K22740" s="435">
        <v>66060</v>
      </c>
      <c r="L22740" t="s">
        <v>208</v>
      </c>
    </row>
    <row r="22741" spans="11:12">
      <c r="K22741" s="435">
        <v>66061</v>
      </c>
      <c r="L22741" t="s">
        <v>208</v>
      </c>
    </row>
    <row r="22742" spans="11:12">
      <c r="K22742" s="435">
        <v>66062</v>
      </c>
      <c r="L22742" t="s">
        <v>208</v>
      </c>
    </row>
    <row r="22743" spans="11:12">
      <c r="K22743" s="435">
        <v>66064</v>
      </c>
      <c r="L22743" t="s">
        <v>208</v>
      </c>
    </row>
    <row r="22744" spans="11:12">
      <c r="K22744" s="435">
        <v>66066</v>
      </c>
      <c r="L22744" t="s">
        <v>208</v>
      </c>
    </row>
    <row r="22745" spans="11:12">
      <c r="K22745" s="435">
        <v>66067</v>
      </c>
      <c r="L22745" t="s">
        <v>208</v>
      </c>
    </row>
    <row r="22746" spans="11:12">
      <c r="K22746" s="435">
        <v>66070</v>
      </c>
      <c r="L22746" t="s">
        <v>208</v>
      </c>
    </row>
    <row r="22747" spans="11:12">
      <c r="K22747" s="435">
        <v>66071</v>
      </c>
      <c r="L22747" t="s">
        <v>208</v>
      </c>
    </row>
    <row r="22748" spans="11:12">
      <c r="K22748" s="435">
        <v>66072</v>
      </c>
      <c r="L22748" t="s">
        <v>208</v>
      </c>
    </row>
    <row r="22749" spans="11:12">
      <c r="K22749" s="435">
        <v>66073</v>
      </c>
      <c r="L22749" t="s">
        <v>208</v>
      </c>
    </row>
    <row r="22750" spans="11:12">
      <c r="K22750" s="435">
        <v>66075</v>
      </c>
      <c r="L22750" t="s">
        <v>208</v>
      </c>
    </row>
    <row r="22751" spans="11:12">
      <c r="K22751" s="435">
        <v>66076</v>
      </c>
      <c r="L22751" t="s">
        <v>208</v>
      </c>
    </row>
    <row r="22752" spans="11:12">
      <c r="K22752" s="435">
        <v>66078</v>
      </c>
      <c r="L22752" t="s">
        <v>208</v>
      </c>
    </row>
    <row r="22753" spans="11:12">
      <c r="K22753" s="435">
        <v>66079</v>
      </c>
      <c r="L22753" t="s">
        <v>208</v>
      </c>
    </row>
    <row r="22754" spans="11:12">
      <c r="K22754" s="435">
        <v>66080</v>
      </c>
      <c r="L22754" t="s">
        <v>208</v>
      </c>
    </row>
    <row r="22755" spans="11:12">
      <c r="K22755" s="435">
        <v>66083</v>
      </c>
      <c r="L22755" t="s">
        <v>208</v>
      </c>
    </row>
    <row r="22756" spans="11:12">
      <c r="K22756" s="435">
        <v>66085</v>
      </c>
      <c r="L22756" t="s">
        <v>208</v>
      </c>
    </row>
    <row r="22757" spans="11:12">
      <c r="K22757" s="435">
        <v>66086</v>
      </c>
      <c r="L22757" t="s">
        <v>208</v>
      </c>
    </row>
    <row r="22758" spans="11:12">
      <c r="K22758" s="435">
        <v>66087</v>
      </c>
      <c r="L22758" t="s">
        <v>208</v>
      </c>
    </row>
    <row r="22759" spans="11:12">
      <c r="K22759" s="435">
        <v>66088</v>
      </c>
      <c r="L22759" t="s">
        <v>208</v>
      </c>
    </row>
    <row r="22760" spans="11:12">
      <c r="K22760" s="435">
        <v>66090</v>
      </c>
      <c r="L22760" t="s">
        <v>208</v>
      </c>
    </row>
    <row r="22761" spans="11:12">
      <c r="K22761" s="435">
        <v>66091</v>
      </c>
      <c r="L22761" t="s">
        <v>208</v>
      </c>
    </row>
    <row r="22762" spans="11:12">
      <c r="K22762" s="435">
        <v>66092</v>
      </c>
      <c r="L22762" t="s">
        <v>208</v>
      </c>
    </row>
    <row r="22763" spans="11:12">
      <c r="K22763" s="435">
        <v>66093</v>
      </c>
      <c r="L22763" t="s">
        <v>208</v>
      </c>
    </row>
    <row r="22764" spans="11:12">
      <c r="K22764" s="435">
        <v>66094</v>
      </c>
      <c r="L22764" t="s">
        <v>208</v>
      </c>
    </row>
    <row r="22765" spans="11:12">
      <c r="K22765" s="435">
        <v>66095</v>
      </c>
      <c r="L22765" t="s">
        <v>208</v>
      </c>
    </row>
    <row r="22766" spans="11:12">
      <c r="K22766" s="435">
        <v>66097</v>
      </c>
      <c r="L22766" t="s">
        <v>208</v>
      </c>
    </row>
    <row r="22767" spans="11:12">
      <c r="K22767" s="435">
        <v>66101</v>
      </c>
      <c r="L22767" t="s">
        <v>208</v>
      </c>
    </row>
    <row r="22768" spans="11:12">
      <c r="K22768" s="435">
        <v>66102</v>
      </c>
      <c r="L22768" t="s">
        <v>208</v>
      </c>
    </row>
    <row r="22769" spans="11:12">
      <c r="K22769" s="435">
        <v>66103</v>
      </c>
      <c r="L22769" t="s">
        <v>208</v>
      </c>
    </row>
    <row r="22770" spans="11:12">
      <c r="K22770" s="435">
        <v>66104</v>
      </c>
      <c r="L22770" t="s">
        <v>208</v>
      </c>
    </row>
    <row r="22771" spans="11:12">
      <c r="K22771" s="435">
        <v>66105</v>
      </c>
      <c r="L22771" t="s">
        <v>208</v>
      </c>
    </row>
    <row r="22772" spans="11:12">
      <c r="K22772" s="435">
        <v>66106</v>
      </c>
      <c r="L22772" t="s">
        <v>208</v>
      </c>
    </row>
    <row r="22773" spans="11:12">
      <c r="K22773" s="435">
        <v>66109</v>
      </c>
      <c r="L22773" t="s">
        <v>208</v>
      </c>
    </row>
    <row r="22774" spans="11:12">
      <c r="K22774" s="435">
        <v>66111</v>
      </c>
      <c r="L22774" t="s">
        <v>208</v>
      </c>
    </row>
    <row r="22775" spans="11:12">
      <c r="K22775" s="435">
        <v>66112</v>
      </c>
      <c r="L22775" t="s">
        <v>208</v>
      </c>
    </row>
    <row r="22776" spans="11:12">
      <c r="K22776" s="435">
        <v>66115</v>
      </c>
      <c r="L22776" t="s">
        <v>208</v>
      </c>
    </row>
    <row r="22777" spans="11:12">
      <c r="K22777" s="435">
        <v>66118</v>
      </c>
      <c r="L22777" t="s">
        <v>208</v>
      </c>
    </row>
    <row r="22778" spans="11:12">
      <c r="K22778" s="435">
        <v>66202</v>
      </c>
      <c r="L22778" t="s">
        <v>208</v>
      </c>
    </row>
    <row r="22779" spans="11:12">
      <c r="K22779" s="435">
        <v>66203</v>
      </c>
      <c r="L22779" t="s">
        <v>208</v>
      </c>
    </row>
    <row r="22780" spans="11:12">
      <c r="K22780" s="435">
        <v>66204</v>
      </c>
      <c r="L22780" t="s">
        <v>208</v>
      </c>
    </row>
    <row r="22781" spans="11:12">
      <c r="K22781" s="435">
        <v>66205</v>
      </c>
      <c r="L22781" t="s">
        <v>208</v>
      </c>
    </row>
    <row r="22782" spans="11:12">
      <c r="K22782" s="435">
        <v>66206</v>
      </c>
      <c r="L22782" t="s">
        <v>208</v>
      </c>
    </row>
    <row r="22783" spans="11:12">
      <c r="K22783" s="435">
        <v>66207</v>
      </c>
      <c r="L22783" t="s">
        <v>208</v>
      </c>
    </row>
    <row r="22784" spans="11:12">
      <c r="K22784" s="435">
        <v>66208</v>
      </c>
      <c r="L22784" t="s">
        <v>208</v>
      </c>
    </row>
    <row r="22785" spans="11:12">
      <c r="K22785" s="435">
        <v>66209</v>
      </c>
      <c r="L22785" t="s">
        <v>208</v>
      </c>
    </row>
    <row r="22786" spans="11:12">
      <c r="K22786" s="435">
        <v>66210</v>
      </c>
      <c r="L22786" t="s">
        <v>208</v>
      </c>
    </row>
    <row r="22787" spans="11:12">
      <c r="K22787" s="435">
        <v>66211</v>
      </c>
      <c r="L22787" t="s">
        <v>208</v>
      </c>
    </row>
    <row r="22788" spans="11:12">
      <c r="K22788" s="435">
        <v>66212</v>
      </c>
      <c r="L22788" t="s">
        <v>208</v>
      </c>
    </row>
    <row r="22789" spans="11:12">
      <c r="K22789" s="435">
        <v>66213</v>
      </c>
      <c r="L22789" t="s">
        <v>208</v>
      </c>
    </row>
    <row r="22790" spans="11:12">
      <c r="K22790" s="435">
        <v>66214</v>
      </c>
      <c r="L22790" t="s">
        <v>208</v>
      </c>
    </row>
    <row r="22791" spans="11:12">
      <c r="K22791" s="435">
        <v>66215</v>
      </c>
      <c r="L22791" t="s">
        <v>208</v>
      </c>
    </row>
    <row r="22792" spans="11:12">
      <c r="K22792" s="435">
        <v>66216</v>
      </c>
      <c r="L22792" t="s">
        <v>208</v>
      </c>
    </row>
    <row r="22793" spans="11:12">
      <c r="K22793" s="435">
        <v>66217</v>
      </c>
      <c r="L22793" t="s">
        <v>208</v>
      </c>
    </row>
    <row r="22794" spans="11:12">
      <c r="K22794" s="435">
        <v>66218</v>
      </c>
      <c r="L22794" t="s">
        <v>208</v>
      </c>
    </row>
    <row r="22795" spans="11:12">
      <c r="K22795" s="435">
        <v>66219</v>
      </c>
      <c r="L22795" t="s">
        <v>208</v>
      </c>
    </row>
    <row r="22796" spans="11:12">
      <c r="K22796" s="435">
        <v>66220</v>
      </c>
      <c r="L22796" t="s">
        <v>208</v>
      </c>
    </row>
    <row r="22797" spans="11:12">
      <c r="K22797" s="435">
        <v>66221</v>
      </c>
      <c r="L22797" t="s">
        <v>208</v>
      </c>
    </row>
    <row r="22798" spans="11:12">
      <c r="K22798" s="435">
        <v>66223</v>
      </c>
      <c r="L22798" t="s">
        <v>208</v>
      </c>
    </row>
    <row r="22799" spans="11:12">
      <c r="K22799" s="435">
        <v>66224</v>
      </c>
      <c r="L22799" t="s">
        <v>208</v>
      </c>
    </row>
    <row r="22800" spans="11:12">
      <c r="K22800" s="435">
        <v>66226</v>
      </c>
      <c r="L22800" t="s">
        <v>208</v>
      </c>
    </row>
    <row r="22801" spans="11:12">
      <c r="K22801" s="435">
        <v>66227</v>
      </c>
      <c r="L22801" t="s">
        <v>208</v>
      </c>
    </row>
    <row r="22802" spans="11:12">
      <c r="K22802" s="435">
        <v>66401</v>
      </c>
      <c r="L22802" t="s">
        <v>208</v>
      </c>
    </row>
    <row r="22803" spans="11:12">
      <c r="K22803" s="435">
        <v>66402</v>
      </c>
      <c r="L22803" t="s">
        <v>208</v>
      </c>
    </row>
    <row r="22804" spans="11:12">
      <c r="K22804" s="435">
        <v>66403</v>
      </c>
      <c r="L22804" t="s">
        <v>214</v>
      </c>
    </row>
    <row r="22805" spans="11:12">
      <c r="K22805" s="435">
        <v>66404</v>
      </c>
      <c r="L22805" t="s">
        <v>214</v>
      </c>
    </row>
    <row r="22806" spans="11:12">
      <c r="K22806" s="435">
        <v>66406</v>
      </c>
      <c r="L22806" t="s">
        <v>214</v>
      </c>
    </row>
    <row r="22807" spans="11:12">
      <c r="K22807" s="435">
        <v>66407</v>
      </c>
      <c r="L22807" t="s">
        <v>208</v>
      </c>
    </row>
    <row r="22808" spans="11:12">
      <c r="K22808" s="435">
        <v>66408</v>
      </c>
      <c r="L22808" t="s">
        <v>214</v>
      </c>
    </row>
    <row r="22809" spans="11:12">
      <c r="K22809" s="435">
        <v>66409</v>
      </c>
      <c r="L22809" t="s">
        <v>208</v>
      </c>
    </row>
    <row r="22810" spans="11:12">
      <c r="K22810" s="435">
        <v>66411</v>
      </c>
      <c r="L22810" t="s">
        <v>208</v>
      </c>
    </row>
    <row r="22811" spans="11:12">
      <c r="K22811" s="435">
        <v>66412</v>
      </c>
      <c r="L22811" t="s">
        <v>214</v>
      </c>
    </row>
    <row r="22812" spans="11:12">
      <c r="K22812" s="435">
        <v>66413</v>
      </c>
      <c r="L22812" t="s">
        <v>208</v>
      </c>
    </row>
    <row r="22813" spans="11:12">
      <c r="K22813" s="435">
        <v>66414</v>
      </c>
      <c r="L22813" t="s">
        <v>208</v>
      </c>
    </row>
    <row r="22814" spans="11:12">
      <c r="K22814" s="435">
        <v>66415</v>
      </c>
      <c r="L22814" t="s">
        <v>214</v>
      </c>
    </row>
    <row r="22815" spans="11:12">
      <c r="K22815" s="435">
        <v>66416</v>
      </c>
      <c r="L22815" t="s">
        <v>208</v>
      </c>
    </row>
    <row r="22816" spans="11:12">
      <c r="K22816" s="435">
        <v>66417</v>
      </c>
      <c r="L22816" t="s">
        <v>214</v>
      </c>
    </row>
    <row r="22817" spans="11:12">
      <c r="K22817" s="435">
        <v>66418</v>
      </c>
      <c r="L22817" t="s">
        <v>208</v>
      </c>
    </row>
    <row r="22818" spans="11:12">
      <c r="K22818" s="435">
        <v>66419</v>
      </c>
      <c r="L22818" t="s">
        <v>208</v>
      </c>
    </row>
    <row r="22819" spans="11:12">
      <c r="K22819" s="435">
        <v>66422</v>
      </c>
      <c r="L22819" t="s">
        <v>208</v>
      </c>
    </row>
    <row r="22820" spans="11:12">
      <c r="K22820" s="435">
        <v>66423</v>
      </c>
      <c r="L22820" t="s">
        <v>208</v>
      </c>
    </row>
    <row r="22821" spans="11:12">
      <c r="K22821" s="435">
        <v>66424</v>
      </c>
      <c r="L22821" t="s">
        <v>208</v>
      </c>
    </row>
    <row r="22822" spans="11:12">
      <c r="K22822" s="435">
        <v>66425</v>
      </c>
      <c r="L22822" t="s">
        <v>208</v>
      </c>
    </row>
    <row r="22823" spans="11:12">
      <c r="K22823" s="435">
        <v>66427</v>
      </c>
      <c r="L22823" t="s">
        <v>214</v>
      </c>
    </row>
    <row r="22824" spans="11:12">
      <c r="K22824" s="435">
        <v>66428</v>
      </c>
      <c r="L22824" t="s">
        <v>214</v>
      </c>
    </row>
    <row r="22825" spans="11:12">
      <c r="K22825" s="435">
        <v>66429</v>
      </c>
      <c r="L22825" t="s">
        <v>208</v>
      </c>
    </row>
    <row r="22826" spans="11:12">
      <c r="K22826" s="435">
        <v>66431</v>
      </c>
      <c r="L22826" t="s">
        <v>208</v>
      </c>
    </row>
    <row r="22827" spans="11:12">
      <c r="K22827" s="435">
        <v>66432</v>
      </c>
      <c r="L22827" t="s">
        <v>208</v>
      </c>
    </row>
    <row r="22828" spans="11:12">
      <c r="K22828" s="435">
        <v>66434</v>
      </c>
      <c r="L22828" t="s">
        <v>208</v>
      </c>
    </row>
    <row r="22829" spans="11:12">
      <c r="K22829" s="435">
        <v>66436</v>
      </c>
      <c r="L22829" t="s">
        <v>208</v>
      </c>
    </row>
    <row r="22830" spans="11:12">
      <c r="K22830" s="435">
        <v>66438</v>
      </c>
      <c r="L22830" t="s">
        <v>214</v>
      </c>
    </row>
    <row r="22831" spans="11:12">
      <c r="K22831" s="435">
        <v>66439</v>
      </c>
      <c r="L22831" t="s">
        <v>208</v>
      </c>
    </row>
    <row r="22832" spans="11:12">
      <c r="K22832" s="435">
        <v>66440</v>
      </c>
      <c r="L22832" t="s">
        <v>208</v>
      </c>
    </row>
    <row r="22833" spans="11:12">
      <c r="K22833" s="435">
        <v>66441</v>
      </c>
      <c r="L22833" t="s">
        <v>208</v>
      </c>
    </row>
    <row r="22834" spans="11:12">
      <c r="K22834" s="435">
        <v>66442</v>
      </c>
      <c r="L22834" t="s">
        <v>208</v>
      </c>
    </row>
    <row r="22835" spans="11:12">
      <c r="K22835" s="435">
        <v>66449</v>
      </c>
      <c r="L22835" t="s">
        <v>208</v>
      </c>
    </row>
    <row r="22836" spans="11:12">
      <c r="K22836" s="435">
        <v>66451</v>
      </c>
      <c r="L22836" t="s">
        <v>208</v>
      </c>
    </row>
    <row r="22837" spans="11:12">
      <c r="K22837" s="435">
        <v>66501</v>
      </c>
      <c r="L22837" t="s">
        <v>208</v>
      </c>
    </row>
    <row r="22838" spans="11:12">
      <c r="K22838" s="435">
        <v>66502</v>
      </c>
      <c r="L22838" t="s">
        <v>208</v>
      </c>
    </row>
    <row r="22839" spans="11:12">
      <c r="K22839" s="435">
        <v>66503</v>
      </c>
      <c r="L22839" t="s">
        <v>208</v>
      </c>
    </row>
    <row r="22840" spans="11:12">
      <c r="K22840" s="435">
        <v>66506</v>
      </c>
      <c r="L22840" t="s">
        <v>208</v>
      </c>
    </row>
    <row r="22841" spans="11:12">
      <c r="K22841" s="435">
        <v>66507</v>
      </c>
      <c r="L22841" t="s">
        <v>208</v>
      </c>
    </row>
    <row r="22842" spans="11:12">
      <c r="K22842" s="435">
        <v>66508</v>
      </c>
      <c r="L22842" t="s">
        <v>214</v>
      </c>
    </row>
    <row r="22843" spans="11:12">
      <c r="K22843" s="435">
        <v>66509</v>
      </c>
      <c r="L22843" t="s">
        <v>208</v>
      </c>
    </row>
    <row r="22844" spans="11:12">
      <c r="K22844" s="435">
        <v>66510</v>
      </c>
      <c r="L22844" t="s">
        <v>208</v>
      </c>
    </row>
    <row r="22845" spans="11:12">
      <c r="K22845" s="435">
        <v>66512</v>
      </c>
      <c r="L22845" t="s">
        <v>208</v>
      </c>
    </row>
    <row r="22846" spans="11:12">
      <c r="K22846" s="435">
        <v>66514</v>
      </c>
      <c r="L22846" t="s">
        <v>208</v>
      </c>
    </row>
    <row r="22847" spans="11:12">
      <c r="K22847" s="435">
        <v>66515</v>
      </c>
      <c r="L22847" t="s">
        <v>208</v>
      </c>
    </row>
    <row r="22848" spans="11:12">
      <c r="K22848" s="435">
        <v>66516</v>
      </c>
      <c r="L22848" t="s">
        <v>208</v>
      </c>
    </row>
    <row r="22849" spans="11:12">
      <c r="K22849" s="435">
        <v>66517</v>
      </c>
      <c r="L22849" t="s">
        <v>208</v>
      </c>
    </row>
    <row r="22850" spans="11:12">
      <c r="K22850" s="435">
        <v>66518</v>
      </c>
      <c r="L22850" t="s">
        <v>214</v>
      </c>
    </row>
    <row r="22851" spans="11:12">
      <c r="K22851" s="435">
        <v>66520</v>
      </c>
      <c r="L22851" t="s">
        <v>208</v>
      </c>
    </row>
    <row r="22852" spans="11:12">
      <c r="K22852" s="435">
        <v>66521</v>
      </c>
      <c r="L22852" t="s">
        <v>208</v>
      </c>
    </row>
    <row r="22853" spans="11:12">
      <c r="K22853" s="435">
        <v>66522</v>
      </c>
      <c r="L22853" t="s">
        <v>208</v>
      </c>
    </row>
    <row r="22854" spans="11:12">
      <c r="K22854" s="435">
        <v>66523</v>
      </c>
      <c r="L22854" t="s">
        <v>208</v>
      </c>
    </row>
    <row r="22855" spans="11:12">
      <c r="K22855" s="435">
        <v>66524</v>
      </c>
      <c r="L22855" t="s">
        <v>208</v>
      </c>
    </row>
    <row r="22856" spans="11:12">
      <c r="K22856" s="435">
        <v>66526</v>
      </c>
      <c r="L22856" t="s">
        <v>208</v>
      </c>
    </row>
    <row r="22857" spans="11:12">
      <c r="K22857" s="435">
        <v>66527</v>
      </c>
      <c r="L22857" t="s">
        <v>208</v>
      </c>
    </row>
    <row r="22858" spans="11:12">
      <c r="K22858" s="435">
        <v>66528</v>
      </c>
      <c r="L22858" t="s">
        <v>208</v>
      </c>
    </row>
    <row r="22859" spans="11:12">
      <c r="K22859" s="435">
        <v>66531</v>
      </c>
      <c r="L22859" t="s">
        <v>208</v>
      </c>
    </row>
    <row r="22860" spans="11:12">
      <c r="K22860" s="435">
        <v>66532</v>
      </c>
      <c r="L22860" t="s">
        <v>208</v>
      </c>
    </row>
    <row r="22861" spans="11:12">
      <c r="K22861" s="435">
        <v>66533</v>
      </c>
      <c r="L22861" t="s">
        <v>208</v>
      </c>
    </row>
    <row r="22862" spans="11:12">
      <c r="K22862" s="435">
        <v>66534</v>
      </c>
      <c r="L22862" t="s">
        <v>214</v>
      </c>
    </row>
    <row r="22863" spans="11:12">
      <c r="K22863" s="435">
        <v>66535</v>
      </c>
      <c r="L22863" t="s">
        <v>208</v>
      </c>
    </row>
    <row r="22864" spans="11:12">
      <c r="K22864" s="435">
        <v>66536</v>
      </c>
      <c r="L22864" t="s">
        <v>208</v>
      </c>
    </row>
    <row r="22865" spans="11:12">
      <c r="K22865" s="435">
        <v>66537</v>
      </c>
      <c r="L22865" t="s">
        <v>208</v>
      </c>
    </row>
    <row r="22866" spans="11:12">
      <c r="K22866" s="435">
        <v>66538</v>
      </c>
      <c r="L22866" t="s">
        <v>214</v>
      </c>
    </row>
    <row r="22867" spans="11:12">
      <c r="K22867" s="435">
        <v>66539</v>
      </c>
      <c r="L22867" t="s">
        <v>208</v>
      </c>
    </row>
    <row r="22868" spans="11:12">
      <c r="K22868" s="435">
        <v>66540</v>
      </c>
      <c r="L22868" t="s">
        <v>208</v>
      </c>
    </row>
    <row r="22869" spans="11:12">
      <c r="K22869" s="435">
        <v>66541</v>
      </c>
      <c r="L22869" t="s">
        <v>214</v>
      </c>
    </row>
    <row r="22870" spans="11:12">
      <c r="K22870" s="435">
        <v>66542</v>
      </c>
      <c r="L22870" t="s">
        <v>208</v>
      </c>
    </row>
    <row r="22871" spans="11:12">
      <c r="K22871" s="435">
        <v>66543</v>
      </c>
      <c r="L22871" t="s">
        <v>208</v>
      </c>
    </row>
    <row r="22872" spans="11:12">
      <c r="K22872" s="435">
        <v>66544</v>
      </c>
      <c r="L22872" t="s">
        <v>214</v>
      </c>
    </row>
    <row r="22873" spans="11:12">
      <c r="K22873" s="435">
        <v>66546</v>
      </c>
      <c r="L22873" t="s">
        <v>208</v>
      </c>
    </row>
    <row r="22874" spans="11:12">
      <c r="K22874" s="435">
        <v>66547</v>
      </c>
      <c r="L22874" t="s">
        <v>208</v>
      </c>
    </row>
    <row r="22875" spans="11:12">
      <c r="K22875" s="435">
        <v>66548</v>
      </c>
      <c r="L22875" t="s">
        <v>214</v>
      </c>
    </row>
    <row r="22876" spans="11:12">
      <c r="K22876" s="435">
        <v>66549</v>
      </c>
      <c r="L22876" t="s">
        <v>214</v>
      </c>
    </row>
    <row r="22877" spans="11:12">
      <c r="K22877" s="435">
        <v>66550</v>
      </c>
      <c r="L22877" t="s">
        <v>208</v>
      </c>
    </row>
    <row r="22878" spans="11:12">
      <c r="K22878" s="435">
        <v>66552</v>
      </c>
      <c r="L22878" t="s">
        <v>208</v>
      </c>
    </row>
    <row r="22879" spans="11:12">
      <c r="K22879" s="435">
        <v>66554</v>
      </c>
      <c r="L22879" t="s">
        <v>208</v>
      </c>
    </row>
    <row r="22880" spans="11:12">
      <c r="K22880" s="435">
        <v>66603</v>
      </c>
      <c r="L22880" t="s">
        <v>208</v>
      </c>
    </row>
    <row r="22881" spans="11:12">
      <c r="K22881" s="435">
        <v>66604</v>
      </c>
      <c r="L22881" t="s">
        <v>208</v>
      </c>
    </row>
    <row r="22882" spans="11:12">
      <c r="K22882" s="435">
        <v>66605</v>
      </c>
      <c r="L22882" t="s">
        <v>208</v>
      </c>
    </row>
    <row r="22883" spans="11:12">
      <c r="K22883" s="435">
        <v>66606</v>
      </c>
      <c r="L22883" t="s">
        <v>208</v>
      </c>
    </row>
    <row r="22884" spans="11:12">
      <c r="K22884" s="435">
        <v>66607</v>
      </c>
      <c r="L22884" t="s">
        <v>208</v>
      </c>
    </row>
    <row r="22885" spans="11:12">
      <c r="K22885" s="435">
        <v>66608</v>
      </c>
      <c r="L22885" t="s">
        <v>208</v>
      </c>
    </row>
    <row r="22886" spans="11:12">
      <c r="K22886" s="435">
        <v>66609</v>
      </c>
      <c r="L22886" t="s">
        <v>208</v>
      </c>
    </row>
    <row r="22887" spans="11:12">
      <c r="K22887" s="435">
        <v>66610</v>
      </c>
      <c r="L22887" t="s">
        <v>208</v>
      </c>
    </row>
    <row r="22888" spans="11:12">
      <c r="K22888" s="435">
        <v>66611</v>
      </c>
      <c r="L22888" t="s">
        <v>208</v>
      </c>
    </row>
    <row r="22889" spans="11:12">
      <c r="K22889" s="435">
        <v>66612</v>
      </c>
      <c r="L22889" t="s">
        <v>208</v>
      </c>
    </row>
    <row r="22890" spans="11:12">
      <c r="K22890" s="435">
        <v>66614</v>
      </c>
      <c r="L22890" t="s">
        <v>208</v>
      </c>
    </row>
    <row r="22891" spans="11:12">
      <c r="K22891" s="435">
        <v>66615</v>
      </c>
      <c r="L22891" t="s">
        <v>208</v>
      </c>
    </row>
    <row r="22892" spans="11:12">
      <c r="K22892" s="435">
        <v>66616</v>
      </c>
      <c r="L22892" t="s">
        <v>208</v>
      </c>
    </row>
    <row r="22893" spans="11:12">
      <c r="K22893" s="435">
        <v>66617</v>
      </c>
      <c r="L22893" t="s">
        <v>208</v>
      </c>
    </row>
    <row r="22894" spans="11:12">
      <c r="K22894" s="435">
        <v>66618</v>
      </c>
      <c r="L22894" t="s">
        <v>208</v>
      </c>
    </row>
    <row r="22895" spans="11:12">
      <c r="K22895" s="435">
        <v>66619</v>
      </c>
      <c r="L22895" t="s">
        <v>208</v>
      </c>
    </row>
    <row r="22896" spans="11:12">
      <c r="K22896" s="435">
        <v>66621</v>
      </c>
      <c r="L22896" t="s">
        <v>208</v>
      </c>
    </row>
    <row r="22897" spans="11:12">
      <c r="K22897" s="435">
        <v>66622</v>
      </c>
      <c r="L22897" t="s">
        <v>208</v>
      </c>
    </row>
    <row r="22898" spans="11:12">
      <c r="K22898" s="435">
        <v>66701</v>
      </c>
      <c r="L22898" t="s">
        <v>208</v>
      </c>
    </row>
    <row r="22899" spans="11:12">
      <c r="K22899" s="435">
        <v>66710</v>
      </c>
      <c r="L22899" t="s">
        <v>208</v>
      </c>
    </row>
    <row r="22900" spans="11:12">
      <c r="K22900" s="435">
        <v>66711</v>
      </c>
      <c r="L22900" t="s">
        <v>208</v>
      </c>
    </row>
    <row r="22901" spans="11:12">
      <c r="K22901" s="435">
        <v>66712</v>
      </c>
      <c r="L22901" t="s">
        <v>208</v>
      </c>
    </row>
    <row r="22902" spans="11:12">
      <c r="K22902" s="435">
        <v>66713</v>
      </c>
      <c r="L22902" t="s">
        <v>208</v>
      </c>
    </row>
    <row r="22903" spans="11:12">
      <c r="K22903" s="435">
        <v>66714</v>
      </c>
      <c r="L22903" t="s">
        <v>208</v>
      </c>
    </row>
    <row r="22904" spans="11:12">
      <c r="K22904" s="435">
        <v>66716</v>
      </c>
      <c r="L22904" t="s">
        <v>208</v>
      </c>
    </row>
    <row r="22905" spans="11:12">
      <c r="K22905" s="435">
        <v>66717</v>
      </c>
      <c r="L22905" t="s">
        <v>208</v>
      </c>
    </row>
    <row r="22906" spans="11:12">
      <c r="K22906" s="435">
        <v>66720</v>
      </c>
      <c r="L22906" t="s">
        <v>208</v>
      </c>
    </row>
    <row r="22907" spans="11:12">
      <c r="K22907" s="435">
        <v>66724</v>
      </c>
      <c r="L22907" t="s">
        <v>208</v>
      </c>
    </row>
    <row r="22908" spans="11:12">
      <c r="K22908" s="435">
        <v>66725</v>
      </c>
      <c r="L22908" t="s">
        <v>208</v>
      </c>
    </row>
    <row r="22909" spans="11:12">
      <c r="K22909" s="435">
        <v>66728</v>
      </c>
      <c r="L22909" t="s">
        <v>208</v>
      </c>
    </row>
    <row r="22910" spans="11:12">
      <c r="K22910" s="435">
        <v>66732</v>
      </c>
      <c r="L22910" t="s">
        <v>208</v>
      </c>
    </row>
    <row r="22911" spans="11:12">
      <c r="K22911" s="435">
        <v>66733</v>
      </c>
      <c r="L22911" t="s">
        <v>208</v>
      </c>
    </row>
    <row r="22912" spans="11:12">
      <c r="K22912" s="435">
        <v>66734</v>
      </c>
      <c r="L22912" t="s">
        <v>208</v>
      </c>
    </row>
    <row r="22913" spans="11:12">
      <c r="K22913" s="435">
        <v>66735</v>
      </c>
      <c r="L22913" t="s">
        <v>208</v>
      </c>
    </row>
    <row r="22914" spans="11:12">
      <c r="K22914" s="435">
        <v>66736</v>
      </c>
      <c r="L22914" t="s">
        <v>208</v>
      </c>
    </row>
    <row r="22915" spans="11:12">
      <c r="K22915" s="435">
        <v>66738</v>
      </c>
      <c r="L22915" t="s">
        <v>208</v>
      </c>
    </row>
    <row r="22916" spans="11:12">
      <c r="K22916" s="435">
        <v>66739</v>
      </c>
      <c r="L22916" t="s">
        <v>208</v>
      </c>
    </row>
    <row r="22917" spans="11:12">
      <c r="K22917" s="435">
        <v>66740</v>
      </c>
      <c r="L22917" t="s">
        <v>208</v>
      </c>
    </row>
    <row r="22918" spans="11:12">
      <c r="K22918" s="435">
        <v>66741</v>
      </c>
      <c r="L22918" t="s">
        <v>208</v>
      </c>
    </row>
    <row r="22919" spans="11:12">
      <c r="K22919" s="435">
        <v>66743</v>
      </c>
      <c r="L22919" t="s">
        <v>208</v>
      </c>
    </row>
    <row r="22920" spans="11:12">
      <c r="K22920" s="435">
        <v>66746</v>
      </c>
      <c r="L22920" t="s">
        <v>208</v>
      </c>
    </row>
    <row r="22921" spans="11:12">
      <c r="K22921" s="435">
        <v>66748</v>
      </c>
      <c r="L22921" t="s">
        <v>208</v>
      </c>
    </row>
    <row r="22922" spans="11:12">
      <c r="K22922" s="435">
        <v>66749</v>
      </c>
      <c r="L22922" t="s">
        <v>208</v>
      </c>
    </row>
    <row r="22923" spans="11:12">
      <c r="K22923" s="435">
        <v>66751</v>
      </c>
      <c r="L22923" t="s">
        <v>208</v>
      </c>
    </row>
    <row r="22924" spans="11:12">
      <c r="K22924" s="435">
        <v>66753</v>
      </c>
      <c r="L22924" t="s">
        <v>208</v>
      </c>
    </row>
    <row r="22925" spans="11:12">
      <c r="K22925" s="435">
        <v>66754</v>
      </c>
      <c r="L22925" t="s">
        <v>208</v>
      </c>
    </row>
    <row r="22926" spans="11:12">
      <c r="K22926" s="435">
        <v>66755</v>
      </c>
      <c r="L22926" t="s">
        <v>208</v>
      </c>
    </row>
    <row r="22927" spans="11:12">
      <c r="K22927" s="435">
        <v>66756</v>
      </c>
      <c r="L22927" t="s">
        <v>208</v>
      </c>
    </row>
    <row r="22928" spans="11:12">
      <c r="K22928" s="435">
        <v>66757</v>
      </c>
      <c r="L22928" t="s">
        <v>208</v>
      </c>
    </row>
    <row r="22929" spans="11:12">
      <c r="K22929" s="435">
        <v>66758</v>
      </c>
      <c r="L22929" t="s">
        <v>208</v>
      </c>
    </row>
    <row r="22930" spans="11:12">
      <c r="K22930" s="435">
        <v>66760</v>
      </c>
      <c r="L22930" t="s">
        <v>208</v>
      </c>
    </row>
    <row r="22931" spans="11:12">
      <c r="K22931" s="435">
        <v>66761</v>
      </c>
      <c r="L22931" t="s">
        <v>208</v>
      </c>
    </row>
    <row r="22932" spans="11:12">
      <c r="K22932" s="435">
        <v>66762</v>
      </c>
      <c r="L22932" t="s">
        <v>208</v>
      </c>
    </row>
    <row r="22933" spans="11:12">
      <c r="K22933" s="435">
        <v>66763</v>
      </c>
      <c r="L22933" t="s">
        <v>208</v>
      </c>
    </row>
    <row r="22934" spans="11:12">
      <c r="K22934" s="435">
        <v>66767</v>
      </c>
      <c r="L22934" t="s">
        <v>208</v>
      </c>
    </row>
    <row r="22935" spans="11:12">
      <c r="K22935" s="435">
        <v>66769</v>
      </c>
      <c r="L22935" t="s">
        <v>208</v>
      </c>
    </row>
    <row r="22936" spans="11:12">
      <c r="K22936" s="435">
        <v>66770</v>
      </c>
      <c r="L22936" t="s">
        <v>208</v>
      </c>
    </row>
    <row r="22937" spans="11:12">
      <c r="K22937" s="435">
        <v>66771</v>
      </c>
      <c r="L22937" t="s">
        <v>208</v>
      </c>
    </row>
    <row r="22938" spans="11:12">
      <c r="K22938" s="435">
        <v>66772</v>
      </c>
      <c r="L22938" t="s">
        <v>208</v>
      </c>
    </row>
    <row r="22939" spans="11:12">
      <c r="K22939" s="435">
        <v>66773</v>
      </c>
      <c r="L22939" t="s">
        <v>208</v>
      </c>
    </row>
    <row r="22940" spans="11:12">
      <c r="K22940" s="435">
        <v>66775</v>
      </c>
      <c r="L22940" t="s">
        <v>208</v>
      </c>
    </row>
    <row r="22941" spans="11:12">
      <c r="K22941" s="435">
        <v>66776</v>
      </c>
      <c r="L22941" t="s">
        <v>208</v>
      </c>
    </row>
    <row r="22942" spans="11:12">
      <c r="K22942" s="435">
        <v>66777</v>
      </c>
      <c r="L22942" t="s">
        <v>208</v>
      </c>
    </row>
    <row r="22943" spans="11:12">
      <c r="K22943" s="435">
        <v>66778</v>
      </c>
      <c r="L22943" t="s">
        <v>208</v>
      </c>
    </row>
    <row r="22944" spans="11:12">
      <c r="K22944" s="435">
        <v>66779</v>
      </c>
      <c r="L22944" t="s">
        <v>208</v>
      </c>
    </row>
    <row r="22945" spans="11:12">
      <c r="K22945" s="435">
        <v>66780</v>
      </c>
      <c r="L22945" t="s">
        <v>208</v>
      </c>
    </row>
    <row r="22946" spans="11:12">
      <c r="K22946" s="435">
        <v>66781</v>
      </c>
      <c r="L22946" t="s">
        <v>208</v>
      </c>
    </row>
    <row r="22947" spans="11:12">
      <c r="K22947" s="435">
        <v>66782</v>
      </c>
      <c r="L22947" t="s">
        <v>208</v>
      </c>
    </row>
    <row r="22948" spans="11:12">
      <c r="K22948" s="435">
        <v>66783</v>
      </c>
      <c r="L22948" t="s">
        <v>208</v>
      </c>
    </row>
    <row r="22949" spans="11:12">
      <c r="K22949" s="435">
        <v>66801</v>
      </c>
      <c r="L22949" t="s">
        <v>208</v>
      </c>
    </row>
    <row r="22950" spans="11:12">
      <c r="K22950" s="435">
        <v>66830</v>
      </c>
      <c r="L22950" t="s">
        <v>208</v>
      </c>
    </row>
    <row r="22951" spans="11:12">
      <c r="K22951" s="435">
        <v>66833</v>
      </c>
      <c r="L22951" t="s">
        <v>208</v>
      </c>
    </row>
    <row r="22952" spans="11:12">
      <c r="K22952" s="435">
        <v>66834</v>
      </c>
      <c r="L22952" t="s">
        <v>208</v>
      </c>
    </row>
    <row r="22953" spans="11:12">
      <c r="K22953" s="435">
        <v>66835</v>
      </c>
      <c r="L22953" t="s">
        <v>208</v>
      </c>
    </row>
    <row r="22954" spans="11:12">
      <c r="K22954" s="435">
        <v>66838</v>
      </c>
      <c r="L22954" t="s">
        <v>208</v>
      </c>
    </row>
    <row r="22955" spans="11:12">
      <c r="K22955" s="435">
        <v>66839</v>
      </c>
      <c r="L22955" t="s">
        <v>208</v>
      </c>
    </row>
    <row r="22956" spans="11:12">
      <c r="K22956" s="435">
        <v>66840</v>
      </c>
      <c r="L22956" t="s">
        <v>208</v>
      </c>
    </row>
    <row r="22957" spans="11:12">
      <c r="K22957" s="435">
        <v>66842</v>
      </c>
      <c r="L22957" t="s">
        <v>208</v>
      </c>
    </row>
    <row r="22958" spans="11:12">
      <c r="K22958" s="435">
        <v>66843</v>
      </c>
      <c r="L22958" t="s">
        <v>208</v>
      </c>
    </row>
    <row r="22959" spans="11:12">
      <c r="K22959" s="435">
        <v>66845</v>
      </c>
      <c r="L22959" t="s">
        <v>208</v>
      </c>
    </row>
    <row r="22960" spans="11:12">
      <c r="K22960" s="435">
        <v>66846</v>
      </c>
      <c r="L22960" t="s">
        <v>208</v>
      </c>
    </row>
    <row r="22961" spans="11:12">
      <c r="K22961" s="435">
        <v>66849</v>
      </c>
      <c r="L22961" t="s">
        <v>208</v>
      </c>
    </row>
    <row r="22962" spans="11:12">
      <c r="K22962" s="435">
        <v>66850</v>
      </c>
      <c r="L22962" t="s">
        <v>208</v>
      </c>
    </row>
    <row r="22963" spans="11:12">
      <c r="K22963" s="435">
        <v>66851</v>
      </c>
      <c r="L22963" t="s">
        <v>208</v>
      </c>
    </row>
    <row r="22964" spans="11:12">
      <c r="K22964" s="435">
        <v>66852</v>
      </c>
      <c r="L22964" t="s">
        <v>208</v>
      </c>
    </row>
    <row r="22965" spans="11:12">
      <c r="K22965" s="435">
        <v>66853</v>
      </c>
      <c r="L22965" t="s">
        <v>208</v>
      </c>
    </row>
    <row r="22966" spans="11:12">
      <c r="K22966" s="435">
        <v>66854</v>
      </c>
      <c r="L22966" t="s">
        <v>208</v>
      </c>
    </row>
    <row r="22967" spans="11:12">
      <c r="K22967" s="435">
        <v>66856</v>
      </c>
      <c r="L22967" t="s">
        <v>208</v>
      </c>
    </row>
    <row r="22968" spans="11:12">
      <c r="K22968" s="435">
        <v>66857</v>
      </c>
      <c r="L22968" t="s">
        <v>208</v>
      </c>
    </row>
    <row r="22969" spans="11:12">
      <c r="K22969" s="435">
        <v>66858</v>
      </c>
      <c r="L22969" t="s">
        <v>208</v>
      </c>
    </row>
    <row r="22970" spans="11:12">
      <c r="K22970" s="435">
        <v>66859</v>
      </c>
      <c r="L22970" t="s">
        <v>208</v>
      </c>
    </row>
    <row r="22971" spans="11:12">
      <c r="K22971" s="435">
        <v>66860</v>
      </c>
      <c r="L22971" t="s">
        <v>208</v>
      </c>
    </row>
    <row r="22972" spans="11:12">
      <c r="K22972" s="435">
        <v>66861</v>
      </c>
      <c r="L22972" t="s">
        <v>208</v>
      </c>
    </row>
    <row r="22973" spans="11:12">
      <c r="K22973" s="435">
        <v>66862</v>
      </c>
      <c r="L22973" t="s">
        <v>208</v>
      </c>
    </row>
    <row r="22974" spans="11:12">
      <c r="K22974" s="435">
        <v>66863</v>
      </c>
      <c r="L22974" t="s">
        <v>208</v>
      </c>
    </row>
    <row r="22975" spans="11:12">
      <c r="K22975" s="435">
        <v>66864</v>
      </c>
      <c r="L22975" t="s">
        <v>208</v>
      </c>
    </row>
    <row r="22976" spans="11:12">
      <c r="K22976" s="435">
        <v>66865</v>
      </c>
      <c r="L22976" t="s">
        <v>208</v>
      </c>
    </row>
    <row r="22977" spans="11:12">
      <c r="K22977" s="435">
        <v>66866</v>
      </c>
      <c r="L22977" t="s">
        <v>208</v>
      </c>
    </row>
    <row r="22978" spans="11:12">
      <c r="K22978" s="435">
        <v>66868</v>
      </c>
      <c r="L22978" t="s">
        <v>208</v>
      </c>
    </row>
    <row r="22979" spans="11:12">
      <c r="K22979" s="435">
        <v>66869</v>
      </c>
      <c r="L22979" t="s">
        <v>208</v>
      </c>
    </row>
    <row r="22980" spans="11:12">
      <c r="K22980" s="435">
        <v>66870</v>
      </c>
      <c r="L22980" t="s">
        <v>208</v>
      </c>
    </row>
    <row r="22981" spans="11:12">
      <c r="K22981" s="435">
        <v>66871</v>
      </c>
      <c r="L22981" t="s">
        <v>208</v>
      </c>
    </row>
    <row r="22982" spans="11:12">
      <c r="K22982" s="435">
        <v>66872</v>
      </c>
      <c r="L22982" t="s">
        <v>208</v>
      </c>
    </row>
    <row r="22983" spans="11:12">
      <c r="K22983" s="435">
        <v>66873</v>
      </c>
      <c r="L22983" t="s">
        <v>208</v>
      </c>
    </row>
    <row r="22984" spans="11:12">
      <c r="K22984" s="435">
        <v>66901</v>
      </c>
      <c r="L22984" t="s">
        <v>214</v>
      </c>
    </row>
    <row r="22985" spans="11:12">
      <c r="K22985" s="435">
        <v>66930</v>
      </c>
      <c r="L22985" t="s">
        <v>214</v>
      </c>
    </row>
    <row r="22986" spans="11:12">
      <c r="K22986" s="435">
        <v>66932</v>
      </c>
      <c r="L22986" t="s">
        <v>214</v>
      </c>
    </row>
    <row r="22987" spans="11:12">
      <c r="K22987" s="435">
        <v>66933</v>
      </c>
      <c r="L22987" t="s">
        <v>208</v>
      </c>
    </row>
    <row r="22988" spans="11:12">
      <c r="K22988" s="435">
        <v>66935</v>
      </c>
      <c r="L22988" t="s">
        <v>214</v>
      </c>
    </row>
    <row r="22989" spans="11:12">
      <c r="K22989" s="435">
        <v>66936</v>
      </c>
      <c r="L22989" t="s">
        <v>214</v>
      </c>
    </row>
    <row r="22990" spans="11:12">
      <c r="K22990" s="435">
        <v>66937</v>
      </c>
      <c r="L22990" t="s">
        <v>214</v>
      </c>
    </row>
    <row r="22991" spans="11:12">
      <c r="K22991" s="435">
        <v>66938</v>
      </c>
      <c r="L22991" t="s">
        <v>214</v>
      </c>
    </row>
    <row r="22992" spans="11:12">
      <c r="K22992" s="435">
        <v>66939</v>
      </c>
      <c r="L22992" t="s">
        <v>214</v>
      </c>
    </row>
    <row r="22993" spans="11:12">
      <c r="K22993" s="435">
        <v>66940</v>
      </c>
      <c r="L22993" t="s">
        <v>214</v>
      </c>
    </row>
    <row r="22994" spans="11:12">
      <c r="K22994" s="435">
        <v>66941</v>
      </c>
      <c r="L22994" t="s">
        <v>214</v>
      </c>
    </row>
    <row r="22995" spans="11:12">
      <c r="K22995" s="435">
        <v>66942</v>
      </c>
      <c r="L22995" t="s">
        <v>214</v>
      </c>
    </row>
    <row r="22996" spans="11:12">
      <c r="K22996" s="435">
        <v>66943</v>
      </c>
      <c r="L22996" t="s">
        <v>214</v>
      </c>
    </row>
    <row r="22997" spans="11:12">
      <c r="K22997" s="435">
        <v>66944</v>
      </c>
      <c r="L22997" t="s">
        <v>214</v>
      </c>
    </row>
    <row r="22998" spans="11:12">
      <c r="K22998" s="435">
        <v>66945</v>
      </c>
      <c r="L22998" t="s">
        <v>214</v>
      </c>
    </row>
    <row r="22999" spans="11:12">
      <c r="K22999" s="435">
        <v>66946</v>
      </c>
      <c r="L22999" t="s">
        <v>214</v>
      </c>
    </row>
    <row r="23000" spans="11:12">
      <c r="K23000" s="435">
        <v>66948</v>
      </c>
      <c r="L23000" t="s">
        <v>214</v>
      </c>
    </row>
    <row r="23001" spans="11:12">
      <c r="K23001" s="435">
        <v>66949</v>
      </c>
      <c r="L23001" t="s">
        <v>214</v>
      </c>
    </row>
    <row r="23002" spans="11:12">
      <c r="K23002" s="435">
        <v>66951</v>
      </c>
      <c r="L23002" t="s">
        <v>214</v>
      </c>
    </row>
    <row r="23003" spans="11:12">
      <c r="K23003" s="435">
        <v>66952</v>
      </c>
      <c r="L23003" t="s">
        <v>214</v>
      </c>
    </row>
    <row r="23004" spans="11:12">
      <c r="K23004" s="435">
        <v>66953</v>
      </c>
      <c r="L23004" t="s">
        <v>214</v>
      </c>
    </row>
    <row r="23005" spans="11:12">
      <c r="K23005" s="435">
        <v>66955</v>
      </c>
      <c r="L23005" t="s">
        <v>214</v>
      </c>
    </row>
    <row r="23006" spans="11:12">
      <c r="K23006" s="435">
        <v>66956</v>
      </c>
      <c r="L23006" t="s">
        <v>214</v>
      </c>
    </row>
    <row r="23007" spans="11:12">
      <c r="K23007" s="435">
        <v>66958</v>
      </c>
      <c r="L23007" t="s">
        <v>214</v>
      </c>
    </row>
    <row r="23008" spans="11:12">
      <c r="K23008" s="435">
        <v>66959</v>
      </c>
      <c r="L23008" t="s">
        <v>214</v>
      </c>
    </row>
    <row r="23009" spans="11:12">
      <c r="K23009" s="435">
        <v>66960</v>
      </c>
      <c r="L23009" t="s">
        <v>214</v>
      </c>
    </row>
    <row r="23010" spans="11:12">
      <c r="K23010" s="435">
        <v>66962</v>
      </c>
      <c r="L23010" t="s">
        <v>214</v>
      </c>
    </row>
    <row r="23011" spans="11:12">
      <c r="K23011" s="435">
        <v>66963</v>
      </c>
      <c r="L23011" t="s">
        <v>214</v>
      </c>
    </row>
    <row r="23012" spans="11:12">
      <c r="K23012" s="435">
        <v>66964</v>
      </c>
      <c r="L23012" t="s">
        <v>214</v>
      </c>
    </row>
    <row r="23013" spans="11:12">
      <c r="K23013" s="435">
        <v>66966</v>
      </c>
      <c r="L23013" t="s">
        <v>214</v>
      </c>
    </row>
    <row r="23014" spans="11:12">
      <c r="K23014" s="435">
        <v>66967</v>
      </c>
      <c r="L23014" t="s">
        <v>214</v>
      </c>
    </row>
    <row r="23015" spans="11:12">
      <c r="K23015" s="435">
        <v>66968</v>
      </c>
      <c r="L23015" t="s">
        <v>214</v>
      </c>
    </row>
    <row r="23016" spans="11:12">
      <c r="K23016" s="435">
        <v>66970</v>
      </c>
      <c r="L23016" t="s">
        <v>214</v>
      </c>
    </row>
    <row r="23017" spans="11:12">
      <c r="K23017" s="435">
        <v>67001</v>
      </c>
      <c r="L23017" t="s">
        <v>208</v>
      </c>
    </row>
    <row r="23018" spans="11:12">
      <c r="K23018" s="435">
        <v>67002</v>
      </c>
      <c r="L23018" t="s">
        <v>208</v>
      </c>
    </row>
    <row r="23019" spans="11:12">
      <c r="K23019" s="435">
        <v>67003</v>
      </c>
      <c r="L23019" t="s">
        <v>208</v>
      </c>
    </row>
    <row r="23020" spans="11:12">
      <c r="K23020" s="435">
        <v>67004</v>
      </c>
      <c r="L23020" t="s">
        <v>208</v>
      </c>
    </row>
    <row r="23021" spans="11:12">
      <c r="K23021" s="435">
        <v>67005</v>
      </c>
      <c r="L23021" t="s">
        <v>208</v>
      </c>
    </row>
    <row r="23022" spans="11:12">
      <c r="K23022" s="435">
        <v>67008</v>
      </c>
      <c r="L23022" t="s">
        <v>208</v>
      </c>
    </row>
    <row r="23023" spans="11:12">
      <c r="K23023" s="435">
        <v>67009</v>
      </c>
      <c r="L23023" t="s">
        <v>208</v>
      </c>
    </row>
    <row r="23024" spans="11:12">
      <c r="K23024" s="435">
        <v>67010</v>
      </c>
      <c r="L23024" t="s">
        <v>208</v>
      </c>
    </row>
    <row r="23025" spans="11:12">
      <c r="K23025" s="435">
        <v>67012</v>
      </c>
      <c r="L23025" t="s">
        <v>208</v>
      </c>
    </row>
    <row r="23026" spans="11:12">
      <c r="K23026" s="435">
        <v>67013</v>
      </c>
      <c r="L23026" t="s">
        <v>208</v>
      </c>
    </row>
    <row r="23027" spans="11:12">
      <c r="K23027" s="435">
        <v>67016</v>
      </c>
      <c r="L23027" t="s">
        <v>208</v>
      </c>
    </row>
    <row r="23028" spans="11:12">
      <c r="K23028" s="435">
        <v>67017</v>
      </c>
      <c r="L23028" t="s">
        <v>208</v>
      </c>
    </row>
    <row r="23029" spans="11:12">
      <c r="K23029" s="435">
        <v>67018</v>
      </c>
      <c r="L23029" t="s">
        <v>202</v>
      </c>
    </row>
    <row r="23030" spans="11:12">
      <c r="K23030" s="435">
        <v>67019</v>
      </c>
      <c r="L23030" t="s">
        <v>208</v>
      </c>
    </row>
    <row r="23031" spans="11:12">
      <c r="K23031" s="435">
        <v>67020</v>
      </c>
      <c r="L23031" t="s">
        <v>208</v>
      </c>
    </row>
    <row r="23032" spans="11:12">
      <c r="K23032" s="435">
        <v>67021</v>
      </c>
      <c r="L23032" t="s">
        <v>208</v>
      </c>
    </row>
    <row r="23033" spans="11:12">
      <c r="K23033" s="435">
        <v>67022</v>
      </c>
      <c r="L23033" t="s">
        <v>202</v>
      </c>
    </row>
    <row r="23034" spans="11:12">
      <c r="K23034" s="435">
        <v>67023</v>
      </c>
      <c r="L23034" t="s">
        <v>208</v>
      </c>
    </row>
    <row r="23035" spans="11:12">
      <c r="K23035" s="435">
        <v>67024</v>
      </c>
      <c r="L23035" t="s">
        <v>208</v>
      </c>
    </row>
    <row r="23036" spans="11:12">
      <c r="K23036" s="435">
        <v>67025</v>
      </c>
      <c r="L23036" t="s">
        <v>208</v>
      </c>
    </row>
    <row r="23037" spans="11:12">
      <c r="K23037" s="435">
        <v>67026</v>
      </c>
      <c r="L23037" t="s">
        <v>208</v>
      </c>
    </row>
    <row r="23038" spans="11:12">
      <c r="K23038" s="435">
        <v>67028</v>
      </c>
      <c r="L23038" t="s">
        <v>208</v>
      </c>
    </row>
    <row r="23039" spans="11:12">
      <c r="K23039" s="435">
        <v>67029</v>
      </c>
      <c r="L23039" t="s">
        <v>208</v>
      </c>
    </row>
    <row r="23040" spans="11:12">
      <c r="K23040" s="435">
        <v>67030</v>
      </c>
      <c r="L23040" t="s">
        <v>208</v>
      </c>
    </row>
    <row r="23041" spans="11:12">
      <c r="K23041" s="435">
        <v>67031</v>
      </c>
      <c r="L23041" t="s">
        <v>208</v>
      </c>
    </row>
    <row r="23042" spans="11:12">
      <c r="K23042" s="435">
        <v>67035</v>
      </c>
      <c r="L23042" t="s">
        <v>208</v>
      </c>
    </row>
    <row r="23043" spans="11:12">
      <c r="K23043" s="435">
        <v>67036</v>
      </c>
      <c r="L23043" t="s">
        <v>208</v>
      </c>
    </row>
    <row r="23044" spans="11:12">
      <c r="K23044" s="435">
        <v>67037</v>
      </c>
      <c r="L23044" t="s">
        <v>208</v>
      </c>
    </row>
    <row r="23045" spans="11:12">
      <c r="K23045" s="435">
        <v>67038</v>
      </c>
      <c r="L23045" t="s">
        <v>208</v>
      </c>
    </row>
    <row r="23046" spans="11:12">
      <c r="K23046" s="435">
        <v>67039</v>
      </c>
      <c r="L23046" t="s">
        <v>208</v>
      </c>
    </row>
    <row r="23047" spans="11:12">
      <c r="K23047" s="435">
        <v>67041</v>
      </c>
      <c r="L23047" t="s">
        <v>208</v>
      </c>
    </row>
    <row r="23048" spans="11:12">
      <c r="K23048" s="435">
        <v>67042</v>
      </c>
      <c r="L23048" t="s">
        <v>208</v>
      </c>
    </row>
    <row r="23049" spans="11:12">
      <c r="K23049" s="435">
        <v>67045</v>
      </c>
      <c r="L23049" t="s">
        <v>208</v>
      </c>
    </row>
    <row r="23050" spans="11:12">
      <c r="K23050" s="435">
        <v>67047</v>
      </c>
      <c r="L23050" t="s">
        <v>208</v>
      </c>
    </row>
    <row r="23051" spans="11:12">
      <c r="K23051" s="435">
        <v>67049</v>
      </c>
      <c r="L23051" t="s">
        <v>208</v>
      </c>
    </row>
    <row r="23052" spans="11:12">
      <c r="K23052" s="435">
        <v>67050</v>
      </c>
      <c r="L23052" t="s">
        <v>208</v>
      </c>
    </row>
    <row r="23053" spans="11:12">
      <c r="K23053" s="435">
        <v>67051</v>
      </c>
      <c r="L23053" t="s">
        <v>208</v>
      </c>
    </row>
    <row r="23054" spans="11:12">
      <c r="K23054" s="435">
        <v>67052</v>
      </c>
      <c r="L23054" t="s">
        <v>208</v>
      </c>
    </row>
    <row r="23055" spans="11:12">
      <c r="K23055" s="435">
        <v>67053</v>
      </c>
      <c r="L23055" t="s">
        <v>208</v>
      </c>
    </row>
    <row r="23056" spans="11:12">
      <c r="K23056" s="435">
        <v>67054</v>
      </c>
      <c r="L23056" t="s">
        <v>208</v>
      </c>
    </row>
    <row r="23057" spans="11:12">
      <c r="K23057" s="435">
        <v>67055</v>
      </c>
      <c r="L23057" t="s">
        <v>208</v>
      </c>
    </row>
    <row r="23058" spans="11:12">
      <c r="K23058" s="435">
        <v>67056</v>
      </c>
      <c r="L23058" t="s">
        <v>208</v>
      </c>
    </row>
    <row r="23059" spans="11:12">
      <c r="K23059" s="435">
        <v>67057</v>
      </c>
      <c r="L23059" t="s">
        <v>202</v>
      </c>
    </row>
    <row r="23060" spans="11:12">
      <c r="K23060" s="435">
        <v>67058</v>
      </c>
      <c r="L23060" t="s">
        <v>208</v>
      </c>
    </row>
    <row r="23061" spans="11:12">
      <c r="K23061" s="435">
        <v>67059</v>
      </c>
      <c r="L23061" t="s">
        <v>208</v>
      </c>
    </row>
    <row r="23062" spans="11:12">
      <c r="K23062" s="435">
        <v>67060</v>
      </c>
      <c r="L23062" t="s">
        <v>208</v>
      </c>
    </row>
    <row r="23063" spans="11:12">
      <c r="K23063" s="435">
        <v>67061</v>
      </c>
      <c r="L23063" t="s">
        <v>202</v>
      </c>
    </row>
    <row r="23064" spans="11:12">
      <c r="K23064" s="435">
        <v>67062</v>
      </c>
      <c r="L23064" t="s">
        <v>208</v>
      </c>
    </row>
    <row r="23065" spans="11:12">
      <c r="K23065" s="435">
        <v>67063</v>
      </c>
      <c r="L23065" t="s">
        <v>208</v>
      </c>
    </row>
    <row r="23066" spans="11:12">
      <c r="K23066" s="435">
        <v>67065</v>
      </c>
      <c r="L23066" t="s">
        <v>208</v>
      </c>
    </row>
    <row r="23067" spans="11:12">
      <c r="K23067" s="435">
        <v>67066</v>
      </c>
      <c r="L23067" t="s">
        <v>208</v>
      </c>
    </row>
    <row r="23068" spans="11:12">
      <c r="K23068" s="435">
        <v>67067</v>
      </c>
      <c r="L23068" t="s">
        <v>208</v>
      </c>
    </row>
    <row r="23069" spans="11:12">
      <c r="K23069" s="435">
        <v>67068</v>
      </c>
      <c r="L23069" t="s">
        <v>208</v>
      </c>
    </row>
    <row r="23070" spans="11:12">
      <c r="K23070" s="435">
        <v>67070</v>
      </c>
      <c r="L23070" t="s">
        <v>202</v>
      </c>
    </row>
    <row r="23071" spans="11:12">
      <c r="K23071" s="435">
        <v>67071</v>
      </c>
      <c r="L23071" t="s">
        <v>202</v>
      </c>
    </row>
    <row r="23072" spans="11:12">
      <c r="K23072" s="435">
        <v>67072</v>
      </c>
      <c r="L23072" t="s">
        <v>208</v>
      </c>
    </row>
    <row r="23073" spans="11:12">
      <c r="K23073" s="435">
        <v>67073</v>
      </c>
      <c r="L23073" t="s">
        <v>208</v>
      </c>
    </row>
    <row r="23074" spans="11:12">
      <c r="K23074" s="435">
        <v>67074</v>
      </c>
      <c r="L23074" t="s">
        <v>208</v>
      </c>
    </row>
    <row r="23075" spans="11:12">
      <c r="K23075" s="435">
        <v>67101</v>
      </c>
      <c r="L23075" t="s">
        <v>208</v>
      </c>
    </row>
    <row r="23076" spans="11:12">
      <c r="K23076" s="435">
        <v>67103</v>
      </c>
      <c r="L23076" t="s">
        <v>208</v>
      </c>
    </row>
    <row r="23077" spans="11:12">
      <c r="K23077" s="435">
        <v>67104</v>
      </c>
      <c r="L23077" t="s">
        <v>202</v>
      </c>
    </row>
    <row r="23078" spans="11:12">
      <c r="K23078" s="435">
        <v>67105</v>
      </c>
      <c r="L23078" t="s">
        <v>208</v>
      </c>
    </row>
    <row r="23079" spans="11:12">
      <c r="K23079" s="435">
        <v>67106</v>
      </c>
      <c r="L23079" t="s">
        <v>208</v>
      </c>
    </row>
    <row r="23080" spans="11:12">
      <c r="K23080" s="435">
        <v>67107</v>
      </c>
      <c r="L23080" t="s">
        <v>208</v>
      </c>
    </row>
    <row r="23081" spans="11:12">
      <c r="K23081" s="435">
        <v>67108</v>
      </c>
      <c r="L23081" t="s">
        <v>208</v>
      </c>
    </row>
    <row r="23082" spans="11:12">
      <c r="K23082" s="435">
        <v>67109</v>
      </c>
      <c r="L23082" t="s">
        <v>208</v>
      </c>
    </row>
    <row r="23083" spans="11:12">
      <c r="K23083" s="435">
        <v>67110</v>
      </c>
      <c r="L23083" t="s">
        <v>208</v>
      </c>
    </row>
    <row r="23084" spans="11:12">
      <c r="K23084" s="435">
        <v>67111</v>
      </c>
      <c r="L23084" t="s">
        <v>208</v>
      </c>
    </row>
    <row r="23085" spans="11:12">
      <c r="K23085" s="435">
        <v>67112</v>
      </c>
      <c r="L23085" t="s">
        <v>208</v>
      </c>
    </row>
    <row r="23086" spans="11:12">
      <c r="K23086" s="435">
        <v>67114</v>
      </c>
      <c r="L23086" t="s">
        <v>208</v>
      </c>
    </row>
    <row r="23087" spans="11:12">
      <c r="K23087" s="435">
        <v>67117</v>
      </c>
      <c r="L23087" t="s">
        <v>208</v>
      </c>
    </row>
    <row r="23088" spans="11:12">
      <c r="K23088" s="435">
        <v>67118</v>
      </c>
      <c r="L23088" t="s">
        <v>208</v>
      </c>
    </row>
    <row r="23089" spans="11:12">
      <c r="K23089" s="435">
        <v>67119</v>
      </c>
      <c r="L23089" t="s">
        <v>208</v>
      </c>
    </row>
    <row r="23090" spans="11:12">
      <c r="K23090" s="435">
        <v>67120</v>
      </c>
      <c r="L23090" t="s">
        <v>208</v>
      </c>
    </row>
    <row r="23091" spans="11:12">
      <c r="K23091" s="435">
        <v>67122</v>
      </c>
      <c r="L23091" t="s">
        <v>208</v>
      </c>
    </row>
    <row r="23092" spans="11:12">
      <c r="K23092" s="435">
        <v>67123</v>
      </c>
      <c r="L23092" t="s">
        <v>208</v>
      </c>
    </row>
    <row r="23093" spans="11:12">
      <c r="K23093" s="435">
        <v>67124</v>
      </c>
      <c r="L23093" t="s">
        <v>208</v>
      </c>
    </row>
    <row r="23094" spans="11:12">
      <c r="K23094" s="435">
        <v>67127</v>
      </c>
      <c r="L23094" t="s">
        <v>202</v>
      </c>
    </row>
    <row r="23095" spans="11:12">
      <c r="K23095" s="435">
        <v>67131</v>
      </c>
      <c r="L23095" t="s">
        <v>208</v>
      </c>
    </row>
    <row r="23096" spans="11:12">
      <c r="K23096" s="435">
        <v>67132</v>
      </c>
      <c r="L23096" t="s">
        <v>208</v>
      </c>
    </row>
    <row r="23097" spans="11:12">
      <c r="K23097" s="435">
        <v>67133</v>
      </c>
      <c r="L23097" t="s">
        <v>208</v>
      </c>
    </row>
    <row r="23098" spans="11:12">
      <c r="K23098" s="435">
        <v>67134</v>
      </c>
      <c r="L23098" t="s">
        <v>208</v>
      </c>
    </row>
    <row r="23099" spans="11:12">
      <c r="K23099" s="435">
        <v>67135</v>
      </c>
      <c r="L23099" t="s">
        <v>208</v>
      </c>
    </row>
    <row r="23100" spans="11:12">
      <c r="K23100" s="435">
        <v>67137</v>
      </c>
      <c r="L23100" t="s">
        <v>208</v>
      </c>
    </row>
    <row r="23101" spans="11:12">
      <c r="K23101" s="435">
        <v>67138</v>
      </c>
      <c r="L23101" t="s">
        <v>208</v>
      </c>
    </row>
    <row r="23102" spans="11:12">
      <c r="K23102" s="435">
        <v>67140</v>
      </c>
      <c r="L23102" t="s">
        <v>202</v>
      </c>
    </row>
    <row r="23103" spans="11:12">
      <c r="K23103" s="435">
        <v>67142</v>
      </c>
      <c r="L23103" t="s">
        <v>208</v>
      </c>
    </row>
    <row r="23104" spans="11:12">
      <c r="K23104" s="435">
        <v>67143</v>
      </c>
      <c r="L23104" t="s">
        <v>202</v>
      </c>
    </row>
    <row r="23105" spans="11:12">
      <c r="K23105" s="435">
        <v>67144</v>
      </c>
      <c r="L23105" t="s">
        <v>208</v>
      </c>
    </row>
    <row r="23106" spans="11:12">
      <c r="K23106" s="435">
        <v>67146</v>
      </c>
      <c r="L23106" t="s">
        <v>208</v>
      </c>
    </row>
    <row r="23107" spans="11:12">
      <c r="K23107" s="435">
        <v>67147</v>
      </c>
      <c r="L23107" t="s">
        <v>208</v>
      </c>
    </row>
    <row r="23108" spans="11:12">
      <c r="K23108" s="435">
        <v>67149</v>
      </c>
      <c r="L23108" t="s">
        <v>208</v>
      </c>
    </row>
    <row r="23109" spans="11:12">
      <c r="K23109" s="435">
        <v>67150</v>
      </c>
      <c r="L23109" t="s">
        <v>202</v>
      </c>
    </row>
    <row r="23110" spans="11:12">
      <c r="K23110" s="435">
        <v>67151</v>
      </c>
      <c r="L23110" t="s">
        <v>208</v>
      </c>
    </row>
    <row r="23111" spans="11:12">
      <c r="K23111" s="435">
        <v>67152</v>
      </c>
      <c r="L23111" t="s">
        <v>208</v>
      </c>
    </row>
    <row r="23112" spans="11:12">
      <c r="K23112" s="435">
        <v>67154</v>
      </c>
      <c r="L23112" t="s">
        <v>208</v>
      </c>
    </row>
    <row r="23113" spans="11:12">
      <c r="K23113" s="435">
        <v>67155</v>
      </c>
      <c r="L23113" t="s">
        <v>202</v>
      </c>
    </row>
    <row r="23114" spans="11:12">
      <c r="K23114" s="435">
        <v>67156</v>
      </c>
      <c r="L23114" t="s">
        <v>208</v>
      </c>
    </row>
    <row r="23115" spans="11:12">
      <c r="K23115" s="435">
        <v>67159</v>
      </c>
      <c r="L23115" t="s">
        <v>208</v>
      </c>
    </row>
    <row r="23116" spans="11:12">
      <c r="K23116" s="435">
        <v>67202</v>
      </c>
      <c r="L23116" t="s">
        <v>208</v>
      </c>
    </row>
    <row r="23117" spans="11:12">
      <c r="K23117" s="435">
        <v>67203</v>
      </c>
      <c r="L23117" t="s">
        <v>208</v>
      </c>
    </row>
    <row r="23118" spans="11:12">
      <c r="K23118" s="435">
        <v>67204</v>
      </c>
      <c r="L23118" t="s">
        <v>208</v>
      </c>
    </row>
    <row r="23119" spans="11:12">
      <c r="K23119" s="435">
        <v>67205</v>
      </c>
      <c r="L23119" t="s">
        <v>208</v>
      </c>
    </row>
    <row r="23120" spans="11:12">
      <c r="K23120" s="435">
        <v>67206</v>
      </c>
      <c r="L23120" t="s">
        <v>208</v>
      </c>
    </row>
    <row r="23121" spans="11:12">
      <c r="K23121" s="435">
        <v>67207</v>
      </c>
      <c r="L23121" t="s">
        <v>208</v>
      </c>
    </row>
    <row r="23122" spans="11:12">
      <c r="K23122" s="435">
        <v>67208</v>
      </c>
      <c r="L23122" t="s">
        <v>208</v>
      </c>
    </row>
    <row r="23123" spans="11:12">
      <c r="K23123" s="435">
        <v>67209</v>
      </c>
      <c r="L23123" t="s">
        <v>208</v>
      </c>
    </row>
    <row r="23124" spans="11:12">
      <c r="K23124" s="435">
        <v>67210</v>
      </c>
      <c r="L23124" t="s">
        <v>208</v>
      </c>
    </row>
    <row r="23125" spans="11:12">
      <c r="K23125" s="435">
        <v>67211</v>
      </c>
      <c r="L23125" t="s">
        <v>208</v>
      </c>
    </row>
    <row r="23126" spans="11:12">
      <c r="K23126" s="435">
        <v>67212</v>
      </c>
      <c r="L23126" t="s">
        <v>208</v>
      </c>
    </row>
    <row r="23127" spans="11:12">
      <c r="K23127" s="435">
        <v>67213</v>
      </c>
      <c r="L23127" t="s">
        <v>208</v>
      </c>
    </row>
    <row r="23128" spans="11:12">
      <c r="K23128" s="435">
        <v>67214</v>
      </c>
      <c r="L23128" t="s">
        <v>208</v>
      </c>
    </row>
    <row r="23129" spans="11:12">
      <c r="K23129" s="435">
        <v>67215</v>
      </c>
      <c r="L23129" t="s">
        <v>208</v>
      </c>
    </row>
    <row r="23130" spans="11:12">
      <c r="K23130" s="435">
        <v>67216</v>
      </c>
      <c r="L23130" t="s">
        <v>208</v>
      </c>
    </row>
    <row r="23131" spans="11:12">
      <c r="K23131" s="435">
        <v>67217</v>
      </c>
      <c r="L23131" t="s">
        <v>208</v>
      </c>
    </row>
    <row r="23132" spans="11:12">
      <c r="K23132" s="435">
        <v>67218</v>
      </c>
      <c r="L23132" t="s">
        <v>208</v>
      </c>
    </row>
    <row r="23133" spans="11:12">
      <c r="K23133" s="435">
        <v>67219</v>
      </c>
      <c r="L23133" t="s">
        <v>208</v>
      </c>
    </row>
    <row r="23134" spans="11:12">
      <c r="K23134" s="435">
        <v>67220</v>
      </c>
      <c r="L23134" t="s">
        <v>208</v>
      </c>
    </row>
    <row r="23135" spans="11:12">
      <c r="K23135" s="435">
        <v>67223</v>
      </c>
      <c r="L23135" t="s">
        <v>208</v>
      </c>
    </row>
    <row r="23136" spans="11:12">
      <c r="K23136" s="435">
        <v>67226</v>
      </c>
      <c r="L23136" t="s">
        <v>208</v>
      </c>
    </row>
    <row r="23137" spans="11:12">
      <c r="K23137" s="435">
        <v>67227</v>
      </c>
      <c r="L23137" t="s">
        <v>208</v>
      </c>
    </row>
    <row r="23138" spans="11:12">
      <c r="K23138" s="435">
        <v>67228</v>
      </c>
      <c r="L23138" t="s">
        <v>208</v>
      </c>
    </row>
    <row r="23139" spans="11:12">
      <c r="K23139" s="435">
        <v>67230</v>
      </c>
      <c r="L23139" t="s">
        <v>208</v>
      </c>
    </row>
    <row r="23140" spans="11:12">
      <c r="K23140" s="435">
        <v>67232</v>
      </c>
      <c r="L23140" t="s">
        <v>208</v>
      </c>
    </row>
    <row r="23141" spans="11:12">
      <c r="K23141" s="435">
        <v>67235</v>
      </c>
      <c r="L23141" t="s">
        <v>208</v>
      </c>
    </row>
    <row r="23142" spans="11:12">
      <c r="K23142" s="435">
        <v>67260</v>
      </c>
      <c r="L23142" t="s">
        <v>208</v>
      </c>
    </row>
    <row r="23143" spans="11:12">
      <c r="K23143" s="435">
        <v>67301</v>
      </c>
      <c r="L23143" t="s">
        <v>208</v>
      </c>
    </row>
    <row r="23144" spans="11:12">
      <c r="K23144" s="435">
        <v>67330</v>
      </c>
      <c r="L23144" t="s">
        <v>208</v>
      </c>
    </row>
    <row r="23145" spans="11:12">
      <c r="K23145" s="435">
        <v>67332</v>
      </c>
      <c r="L23145" t="s">
        <v>208</v>
      </c>
    </row>
    <row r="23146" spans="11:12">
      <c r="K23146" s="435">
        <v>67333</v>
      </c>
      <c r="L23146" t="s">
        <v>202</v>
      </c>
    </row>
    <row r="23147" spans="11:12">
      <c r="K23147" s="435">
        <v>67334</v>
      </c>
      <c r="L23147" t="s">
        <v>202</v>
      </c>
    </row>
    <row r="23148" spans="11:12">
      <c r="K23148" s="435">
        <v>67335</v>
      </c>
      <c r="L23148" t="s">
        <v>208</v>
      </c>
    </row>
    <row r="23149" spans="11:12">
      <c r="K23149" s="435">
        <v>67336</v>
      </c>
      <c r="L23149" t="s">
        <v>208</v>
      </c>
    </row>
    <row r="23150" spans="11:12">
      <c r="K23150" s="435">
        <v>67337</v>
      </c>
      <c r="L23150" t="s">
        <v>208</v>
      </c>
    </row>
    <row r="23151" spans="11:12">
      <c r="K23151" s="435">
        <v>67340</v>
      </c>
      <c r="L23151" t="s">
        <v>208</v>
      </c>
    </row>
    <row r="23152" spans="11:12">
      <c r="K23152" s="435">
        <v>67341</v>
      </c>
      <c r="L23152" t="s">
        <v>208</v>
      </c>
    </row>
    <row r="23153" spans="11:12">
      <c r="K23153" s="435">
        <v>67342</v>
      </c>
      <c r="L23153" t="s">
        <v>208</v>
      </c>
    </row>
    <row r="23154" spans="11:12">
      <c r="K23154" s="435">
        <v>67344</v>
      </c>
      <c r="L23154" t="s">
        <v>208</v>
      </c>
    </row>
    <row r="23155" spans="11:12">
      <c r="K23155" s="435">
        <v>67345</v>
      </c>
      <c r="L23155" t="s">
        <v>208</v>
      </c>
    </row>
    <row r="23156" spans="11:12">
      <c r="K23156" s="435">
        <v>67346</v>
      </c>
      <c r="L23156" t="s">
        <v>208</v>
      </c>
    </row>
    <row r="23157" spans="11:12">
      <c r="K23157" s="435">
        <v>67347</v>
      </c>
      <c r="L23157" t="s">
        <v>208</v>
      </c>
    </row>
    <row r="23158" spans="11:12">
      <c r="K23158" s="435">
        <v>67349</v>
      </c>
      <c r="L23158" t="s">
        <v>208</v>
      </c>
    </row>
    <row r="23159" spans="11:12">
      <c r="K23159" s="435">
        <v>67351</v>
      </c>
      <c r="L23159" t="s">
        <v>208</v>
      </c>
    </row>
    <row r="23160" spans="11:12">
      <c r="K23160" s="435">
        <v>67352</v>
      </c>
      <c r="L23160" t="s">
        <v>208</v>
      </c>
    </row>
    <row r="23161" spans="11:12">
      <c r="K23161" s="435">
        <v>67353</v>
      </c>
      <c r="L23161" t="s">
        <v>208</v>
      </c>
    </row>
    <row r="23162" spans="11:12">
      <c r="K23162" s="435">
        <v>67354</v>
      </c>
      <c r="L23162" t="s">
        <v>208</v>
      </c>
    </row>
    <row r="23163" spans="11:12">
      <c r="K23163" s="435">
        <v>67355</v>
      </c>
      <c r="L23163" t="s">
        <v>208</v>
      </c>
    </row>
    <row r="23164" spans="11:12">
      <c r="K23164" s="435">
        <v>67356</v>
      </c>
      <c r="L23164" t="s">
        <v>208</v>
      </c>
    </row>
    <row r="23165" spans="11:12">
      <c r="K23165" s="435">
        <v>67357</v>
      </c>
      <c r="L23165" t="s">
        <v>208</v>
      </c>
    </row>
    <row r="23166" spans="11:12">
      <c r="K23166" s="435">
        <v>67360</v>
      </c>
      <c r="L23166" t="s">
        <v>202</v>
      </c>
    </row>
    <row r="23167" spans="11:12">
      <c r="K23167" s="435">
        <v>67361</v>
      </c>
      <c r="L23167" t="s">
        <v>208</v>
      </c>
    </row>
    <row r="23168" spans="11:12">
      <c r="K23168" s="435">
        <v>67363</v>
      </c>
      <c r="L23168" t="s">
        <v>208</v>
      </c>
    </row>
    <row r="23169" spans="11:12">
      <c r="K23169" s="435">
        <v>67364</v>
      </c>
      <c r="L23169" t="s">
        <v>208</v>
      </c>
    </row>
    <row r="23170" spans="11:12">
      <c r="K23170" s="435">
        <v>67401</v>
      </c>
      <c r="L23170" t="s">
        <v>208</v>
      </c>
    </row>
    <row r="23171" spans="11:12">
      <c r="K23171" s="435">
        <v>67410</v>
      </c>
      <c r="L23171" t="s">
        <v>208</v>
      </c>
    </row>
    <row r="23172" spans="11:12">
      <c r="K23172" s="435">
        <v>67416</v>
      </c>
      <c r="L23172" t="s">
        <v>208</v>
      </c>
    </row>
    <row r="23173" spans="11:12">
      <c r="K23173" s="435">
        <v>67417</v>
      </c>
      <c r="L23173" t="s">
        <v>214</v>
      </c>
    </row>
    <row r="23174" spans="11:12">
      <c r="K23174" s="435">
        <v>67418</v>
      </c>
      <c r="L23174" t="s">
        <v>208</v>
      </c>
    </row>
    <row r="23175" spans="11:12">
      <c r="K23175" s="435">
        <v>67420</v>
      </c>
      <c r="L23175" t="s">
        <v>214</v>
      </c>
    </row>
    <row r="23176" spans="11:12">
      <c r="K23176" s="435">
        <v>67422</v>
      </c>
      <c r="L23176" t="s">
        <v>208</v>
      </c>
    </row>
    <row r="23177" spans="11:12">
      <c r="K23177" s="435">
        <v>67423</v>
      </c>
      <c r="L23177" t="s">
        <v>208</v>
      </c>
    </row>
    <row r="23178" spans="11:12">
      <c r="K23178" s="435">
        <v>67425</v>
      </c>
      <c r="L23178" t="s">
        <v>208</v>
      </c>
    </row>
    <row r="23179" spans="11:12">
      <c r="K23179" s="435">
        <v>67427</v>
      </c>
      <c r="L23179" t="s">
        <v>208</v>
      </c>
    </row>
    <row r="23180" spans="11:12">
      <c r="K23180" s="435">
        <v>67428</v>
      </c>
      <c r="L23180" t="s">
        <v>208</v>
      </c>
    </row>
    <row r="23181" spans="11:12">
      <c r="K23181" s="435">
        <v>67430</v>
      </c>
      <c r="L23181" t="s">
        <v>214</v>
      </c>
    </row>
    <row r="23182" spans="11:12">
      <c r="K23182" s="435">
        <v>67431</v>
      </c>
      <c r="L23182" t="s">
        <v>208</v>
      </c>
    </row>
    <row r="23183" spans="11:12">
      <c r="K23183" s="435">
        <v>67432</v>
      </c>
      <c r="L23183" t="s">
        <v>214</v>
      </c>
    </row>
    <row r="23184" spans="11:12">
      <c r="K23184" s="435">
        <v>67436</v>
      </c>
      <c r="L23184" t="s">
        <v>214</v>
      </c>
    </row>
    <row r="23185" spans="11:12">
      <c r="K23185" s="435">
        <v>67437</v>
      </c>
      <c r="L23185" t="s">
        <v>214</v>
      </c>
    </row>
    <row r="23186" spans="11:12">
      <c r="K23186" s="435">
        <v>67438</v>
      </c>
      <c r="L23186" t="s">
        <v>208</v>
      </c>
    </row>
    <row r="23187" spans="11:12">
      <c r="K23187" s="435">
        <v>67439</v>
      </c>
      <c r="L23187" t="s">
        <v>208</v>
      </c>
    </row>
    <row r="23188" spans="11:12">
      <c r="K23188" s="435">
        <v>67441</v>
      </c>
      <c r="L23188" t="s">
        <v>208</v>
      </c>
    </row>
    <row r="23189" spans="11:12">
      <c r="K23189" s="435">
        <v>67442</v>
      </c>
      <c r="L23189" t="s">
        <v>208</v>
      </c>
    </row>
    <row r="23190" spans="11:12">
      <c r="K23190" s="435">
        <v>67443</v>
      </c>
      <c r="L23190" t="s">
        <v>208</v>
      </c>
    </row>
    <row r="23191" spans="11:12">
      <c r="K23191" s="435">
        <v>67444</v>
      </c>
      <c r="L23191" t="s">
        <v>208</v>
      </c>
    </row>
    <row r="23192" spans="11:12">
      <c r="K23192" s="435">
        <v>67445</v>
      </c>
      <c r="L23192" t="s">
        <v>214</v>
      </c>
    </row>
    <row r="23193" spans="11:12">
      <c r="K23193" s="435">
        <v>67446</v>
      </c>
      <c r="L23193" t="s">
        <v>214</v>
      </c>
    </row>
    <row r="23194" spans="11:12">
      <c r="K23194" s="435">
        <v>67447</v>
      </c>
      <c r="L23194" t="s">
        <v>214</v>
      </c>
    </row>
    <row r="23195" spans="11:12">
      <c r="K23195" s="435">
        <v>67448</v>
      </c>
      <c r="L23195" t="s">
        <v>208</v>
      </c>
    </row>
    <row r="23196" spans="11:12">
      <c r="K23196" s="435">
        <v>67449</v>
      </c>
      <c r="L23196" t="s">
        <v>208</v>
      </c>
    </row>
    <row r="23197" spans="11:12">
      <c r="K23197" s="435">
        <v>67450</v>
      </c>
      <c r="L23197" t="s">
        <v>208</v>
      </c>
    </row>
    <row r="23198" spans="11:12">
      <c r="K23198" s="435">
        <v>67451</v>
      </c>
      <c r="L23198" t="s">
        <v>208</v>
      </c>
    </row>
    <row r="23199" spans="11:12">
      <c r="K23199" s="435">
        <v>67452</v>
      </c>
      <c r="L23199" t="s">
        <v>214</v>
      </c>
    </row>
    <row r="23200" spans="11:12">
      <c r="K23200" s="435">
        <v>67454</v>
      </c>
      <c r="L23200" t="s">
        <v>208</v>
      </c>
    </row>
    <row r="23201" spans="11:12">
      <c r="K23201" s="435">
        <v>67455</v>
      </c>
      <c r="L23201" t="s">
        <v>208</v>
      </c>
    </row>
    <row r="23202" spans="11:12">
      <c r="K23202" s="435">
        <v>67456</v>
      </c>
      <c r="L23202" t="s">
        <v>208</v>
      </c>
    </row>
    <row r="23203" spans="11:12">
      <c r="K23203" s="435">
        <v>67457</v>
      </c>
      <c r="L23203" t="s">
        <v>208</v>
      </c>
    </row>
    <row r="23204" spans="11:12">
      <c r="K23204" s="435">
        <v>67458</v>
      </c>
      <c r="L23204" t="s">
        <v>214</v>
      </c>
    </row>
    <row r="23205" spans="11:12">
      <c r="K23205" s="435">
        <v>67459</v>
      </c>
      <c r="L23205" t="s">
        <v>208</v>
      </c>
    </row>
    <row r="23206" spans="11:12">
      <c r="K23206" s="435">
        <v>67460</v>
      </c>
      <c r="L23206" t="s">
        <v>208</v>
      </c>
    </row>
    <row r="23207" spans="11:12">
      <c r="K23207" s="435">
        <v>67464</v>
      </c>
      <c r="L23207" t="s">
        <v>208</v>
      </c>
    </row>
    <row r="23208" spans="11:12">
      <c r="K23208" s="435">
        <v>67466</v>
      </c>
      <c r="L23208" t="s">
        <v>214</v>
      </c>
    </row>
    <row r="23209" spans="11:12">
      <c r="K23209" s="435">
        <v>67467</v>
      </c>
      <c r="L23209" t="s">
        <v>208</v>
      </c>
    </row>
    <row r="23210" spans="11:12">
      <c r="K23210" s="435">
        <v>67468</v>
      </c>
      <c r="L23210" t="s">
        <v>214</v>
      </c>
    </row>
    <row r="23211" spans="11:12">
      <c r="K23211" s="435">
        <v>67470</v>
      </c>
      <c r="L23211" t="s">
        <v>208</v>
      </c>
    </row>
    <row r="23212" spans="11:12">
      <c r="K23212" s="435">
        <v>67473</v>
      </c>
      <c r="L23212" t="s">
        <v>214</v>
      </c>
    </row>
    <row r="23213" spans="11:12">
      <c r="K23213" s="435">
        <v>67474</v>
      </c>
      <c r="L23213" t="s">
        <v>214</v>
      </c>
    </row>
    <row r="23214" spans="11:12">
      <c r="K23214" s="435">
        <v>67475</v>
      </c>
      <c r="L23214" t="s">
        <v>208</v>
      </c>
    </row>
    <row r="23215" spans="11:12">
      <c r="K23215" s="435">
        <v>67478</v>
      </c>
      <c r="L23215" t="s">
        <v>214</v>
      </c>
    </row>
    <row r="23216" spans="11:12">
      <c r="K23216" s="435">
        <v>67480</v>
      </c>
      <c r="L23216" t="s">
        <v>208</v>
      </c>
    </row>
    <row r="23217" spans="11:12">
      <c r="K23217" s="435">
        <v>67481</v>
      </c>
      <c r="L23217" t="s">
        <v>208</v>
      </c>
    </row>
    <row r="23218" spans="11:12">
      <c r="K23218" s="435">
        <v>67482</v>
      </c>
      <c r="L23218" t="s">
        <v>208</v>
      </c>
    </row>
    <row r="23219" spans="11:12">
      <c r="K23219" s="435">
        <v>67483</v>
      </c>
      <c r="L23219" t="s">
        <v>208</v>
      </c>
    </row>
    <row r="23220" spans="11:12">
      <c r="K23220" s="435">
        <v>67484</v>
      </c>
      <c r="L23220" t="s">
        <v>208</v>
      </c>
    </row>
    <row r="23221" spans="11:12">
      <c r="K23221" s="435">
        <v>67485</v>
      </c>
      <c r="L23221" t="s">
        <v>214</v>
      </c>
    </row>
    <row r="23222" spans="11:12">
      <c r="K23222" s="435">
        <v>67487</v>
      </c>
      <c r="L23222" t="s">
        <v>208</v>
      </c>
    </row>
    <row r="23223" spans="11:12">
      <c r="K23223" s="435">
        <v>67490</v>
      </c>
      <c r="L23223" t="s">
        <v>208</v>
      </c>
    </row>
    <row r="23224" spans="11:12">
      <c r="K23224" s="435">
        <v>67491</v>
      </c>
      <c r="L23224" t="s">
        <v>208</v>
      </c>
    </row>
    <row r="23225" spans="11:12">
      <c r="K23225" s="435">
        <v>67492</v>
      </c>
      <c r="L23225" t="s">
        <v>208</v>
      </c>
    </row>
    <row r="23226" spans="11:12">
      <c r="K23226" s="435">
        <v>67501</v>
      </c>
      <c r="L23226" t="s">
        <v>208</v>
      </c>
    </row>
    <row r="23227" spans="11:12">
      <c r="K23227" s="435">
        <v>67502</v>
      </c>
      <c r="L23227" t="s">
        <v>208</v>
      </c>
    </row>
    <row r="23228" spans="11:12">
      <c r="K23228" s="435">
        <v>67505</v>
      </c>
      <c r="L23228" t="s">
        <v>208</v>
      </c>
    </row>
    <row r="23229" spans="11:12">
      <c r="K23229" s="435">
        <v>67510</v>
      </c>
      <c r="L23229" t="s">
        <v>208</v>
      </c>
    </row>
    <row r="23230" spans="11:12">
      <c r="K23230" s="435">
        <v>67511</v>
      </c>
      <c r="L23230" t="s">
        <v>208</v>
      </c>
    </row>
    <row r="23231" spans="11:12">
      <c r="K23231" s="435">
        <v>67512</v>
      </c>
      <c r="L23231" t="s">
        <v>208</v>
      </c>
    </row>
    <row r="23232" spans="11:12">
      <c r="K23232" s="435">
        <v>67513</v>
      </c>
      <c r="L23232" t="s">
        <v>214</v>
      </c>
    </row>
    <row r="23233" spans="11:12">
      <c r="K23233" s="435">
        <v>67514</v>
      </c>
      <c r="L23233" t="s">
        <v>208</v>
      </c>
    </row>
    <row r="23234" spans="11:12">
      <c r="K23234" s="435">
        <v>67515</v>
      </c>
      <c r="L23234" t="s">
        <v>214</v>
      </c>
    </row>
    <row r="23235" spans="11:12">
      <c r="K23235" s="435">
        <v>67516</v>
      </c>
      <c r="L23235" t="s">
        <v>208</v>
      </c>
    </row>
    <row r="23236" spans="11:12">
      <c r="K23236" s="435">
        <v>67518</v>
      </c>
      <c r="L23236" t="s">
        <v>208</v>
      </c>
    </row>
    <row r="23237" spans="11:12">
      <c r="K23237" s="435">
        <v>67519</v>
      </c>
      <c r="L23237" t="s">
        <v>208</v>
      </c>
    </row>
    <row r="23238" spans="11:12">
      <c r="K23238" s="435">
        <v>67520</v>
      </c>
      <c r="L23238" t="s">
        <v>214</v>
      </c>
    </row>
    <row r="23239" spans="11:12">
      <c r="K23239" s="435">
        <v>67521</v>
      </c>
      <c r="L23239" t="s">
        <v>214</v>
      </c>
    </row>
    <row r="23240" spans="11:12">
      <c r="K23240" s="435">
        <v>67522</v>
      </c>
      <c r="L23240" t="s">
        <v>208</v>
      </c>
    </row>
    <row r="23241" spans="11:12">
      <c r="K23241" s="435">
        <v>67523</v>
      </c>
      <c r="L23241" t="s">
        <v>208</v>
      </c>
    </row>
    <row r="23242" spans="11:12">
      <c r="K23242" s="435">
        <v>67524</v>
      </c>
      <c r="L23242" t="s">
        <v>208</v>
      </c>
    </row>
    <row r="23243" spans="11:12">
      <c r="K23243" s="435">
        <v>67525</v>
      </c>
      <c r="L23243" t="s">
        <v>208</v>
      </c>
    </row>
    <row r="23244" spans="11:12">
      <c r="K23244" s="435">
        <v>67526</v>
      </c>
      <c r="L23244" t="s">
        <v>208</v>
      </c>
    </row>
    <row r="23245" spans="11:12">
      <c r="K23245" s="435">
        <v>67529</v>
      </c>
      <c r="L23245" t="s">
        <v>208</v>
      </c>
    </row>
    <row r="23246" spans="11:12">
      <c r="K23246" s="435">
        <v>67530</v>
      </c>
      <c r="L23246" t="s">
        <v>208</v>
      </c>
    </row>
    <row r="23247" spans="11:12">
      <c r="K23247" s="435">
        <v>67543</v>
      </c>
      <c r="L23247" t="s">
        <v>208</v>
      </c>
    </row>
    <row r="23248" spans="11:12">
      <c r="K23248" s="435">
        <v>67544</v>
      </c>
      <c r="L23248" t="s">
        <v>208</v>
      </c>
    </row>
    <row r="23249" spans="11:12">
      <c r="K23249" s="435">
        <v>67545</v>
      </c>
      <c r="L23249" t="s">
        <v>208</v>
      </c>
    </row>
    <row r="23250" spans="11:12">
      <c r="K23250" s="435">
        <v>67546</v>
      </c>
      <c r="L23250" t="s">
        <v>208</v>
      </c>
    </row>
    <row r="23251" spans="11:12">
      <c r="K23251" s="435">
        <v>67547</v>
      </c>
      <c r="L23251" t="s">
        <v>208</v>
      </c>
    </row>
    <row r="23252" spans="11:12">
      <c r="K23252" s="435">
        <v>67548</v>
      </c>
      <c r="L23252" t="s">
        <v>214</v>
      </c>
    </row>
    <row r="23253" spans="11:12">
      <c r="K23253" s="435">
        <v>67550</v>
      </c>
      <c r="L23253" t="s">
        <v>208</v>
      </c>
    </row>
    <row r="23254" spans="11:12">
      <c r="K23254" s="435">
        <v>67552</v>
      </c>
      <c r="L23254" t="s">
        <v>208</v>
      </c>
    </row>
    <row r="23255" spans="11:12">
      <c r="K23255" s="435">
        <v>67553</v>
      </c>
      <c r="L23255" t="s">
        <v>214</v>
      </c>
    </row>
    <row r="23256" spans="11:12">
      <c r="K23256" s="435">
        <v>67554</v>
      </c>
      <c r="L23256" t="s">
        <v>208</v>
      </c>
    </row>
    <row r="23257" spans="11:12">
      <c r="K23257" s="435">
        <v>67556</v>
      </c>
      <c r="L23257" t="s">
        <v>214</v>
      </c>
    </row>
    <row r="23258" spans="11:12">
      <c r="K23258" s="435">
        <v>67557</v>
      </c>
      <c r="L23258" t="s">
        <v>208</v>
      </c>
    </row>
    <row r="23259" spans="11:12">
      <c r="K23259" s="435">
        <v>67559</v>
      </c>
      <c r="L23259" t="s">
        <v>214</v>
      </c>
    </row>
    <row r="23260" spans="11:12">
      <c r="K23260" s="435">
        <v>67560</v>
      </c>
      <c r="L23260" t="s">
        <v>208</v>
      </c>
    </row>
    <row r="23261" spans="11:12">
      <c r="K23261" s="435">
        <v>67561</v>
      </c>
      <c r="L23261" t="s">
        <v>208</v>
      </c>
    </row>
    <row r="23262" spans="11:12">
      <c r="K23262" s="435">
        <v>67563</v>
      </c>
      <c r="L23262" t="s">
        <v>208</v>
      </c>
    </row>
    <row r="23263" spans="11:12">
      <c r="K23263" s="435">
        <v>67564</v>
      </c>
      <c r="L23263" t="s">
        <v>214</v>
      </c>
    </row>
    <row r="23264" spans="11:12">
      <c r="K23264" s="435">
        <v>67565</v>
      </c>
      <c r="L23264" t="s">
        <v>214</v>
      </c>
    </row>
    <row r="23265" spans="11:12">
      <c r="K23265" s="435">
        <v>67566</v>
      </c>
      <c r="L23265" t="s">
        <v>208</v>
      </c>
    </row>
    <row r="23266" spans="11:12">
      <c r="K23266" s="435">
        <v>67567</v>
      </c>
      <c r="L23266" t="s">
        <v>208</v>
      </c>
    </row>
    <row r="23267" spans="11:12">
      <c r="K23267" s="435">
        <v>67568</v>
      </c>
      <c r="L23267" t="s">
        <v>208</v>
      </c>
    </row>
    <row r="23268" spans="11:12">
      <c r="K23268" s="435">
        <v>67570</v>
      </c>
      <c r="L23268" t="s">
        <v>208</v>
      </c>
    </row>
    <row r="23269" spans="11:12">
      <c r="K23269" s="435">
        <v>67572</v>
      </c>
      <c r="L23269" t="s">
        <v>214</v>
      </c>
    </row>
    <row r="23270" spans="11:12">
      <c r="K23270" s="435">
        <v>67573</v>
      </c>
      <c r="L23270" t="s">
        <v>208</v>
      </c>
    </row>
    <row r="23271" spans="11:12">
      <c r="K23271" s="435">
        <v>67574</v>
      </c>
      <c r="L23271" t="s">
        <v>208</v>
      </c>
    </row>
    <row r="23272" spans="11:12">
      <c r="K23272" s="435">
        <v>67575</v>
      </c>
      <c r="L23272" t="s">
        <v>214</v>
      </c>
    </row>
    <row r="23273" spans="11:12">
      <c r="K23273" s="435">
        <v>67576</v>
      </c>
      <c r="L23273" t="s">
        <v>208</v>
      </c>
    </row>
    <row r="23274" spans="11:12">
      <c r="K23274" s="435">
        <v>67578</v>
      </c>
      <c r="L23274" t="s">
        <v>208</v>
      </c>
    </row>
    <row r="23275" spans="11:12">
      <c r="K23275" s="435">
        <v>67579</v>
      </c>
      <c r="L23275" t="s">
        <v>208</v>
      </c>
    </row>
    <row r="23276" spans="11:12">
      <c r="K23276" s="435">
        <v>67581</v>
      </c>
      <c r="L23276" t="s">
        <v>208</v>
      </c>
    </row>
    <row r="23277" spans="11:12">
      <c r="K23277" s="435">
        <v>67583</v>
      </c>
      <c r="L23277" t="s">
        <v>208</v>
      </c>
    </row>
    <row r="23278" spans="11:12">
      <c r="K23278" s="435">
        <v>67584</v>
      </c>
      <c r="L23278" t="s">
        <v>214</v>
      </c>
    </row>
    <row r="23279" spans="11:12">
      <c r="K23279" s="435">
        <v>67601</v>
      </c>
      <c r="L23279" t="s">
        <v>214</v>
      </c>
    </row>
    <row r="23280" spans="11:12">
      <c r="K23280" s="435">
        <v>67621</v>
      </c>
      <c r="L23280" t="s">
        <v>214</v>
      </c>
    </row>
    <row r="23281" spans="11:12">
      <c r="K23281" s="435">
        <v>67622</v>
      </c>
      <c r="L23281" t="s">
        <v>214</v>
      </c>
    </row>
    <row r="23282" spans="11:12">
      <c r="K23282" s="435">
        <v>67623</v>
      </c>
      <c r="L23282" t="s">
        <v>214</v>
      </c>
    </row>
    <row r="23283" spans="11:12">
      <c r="K23283" s="435">
        <v>67625</v>
      </c>
      <c r="L23283" t="s">
        <v>214</v>
      </c>
    </row>
    <row r="23284" spans="11:12">
      <c r="K23284" s="435">
        <v>67626</v>
      </c>
      <c r="L23284" t="s">
        <v>208</v>
      </c>
    </row>
    <row r="23285" spans="11:12">
      <c r="K23285" s="435">
        <v>67628</v>
      </c>
      <c r="L23285" t="s">
        <v>208</v>
      </c>
    </row>
    <row r="23286" spans="11:12">
      <c r="K23286" s="435">
        <v>67629</v>
      </c>
      <c r="L23286" t="s">
        <v>214</v>
      </c>
    </row>
    <row r="23287" spans="11:12">
      <c r="K23287" s="435">
        <v>67631</v>
      </c>
      <c r="L23287" t="s">
        <v>214</v>
      </c>
    </row>
    <row r="23288" spans="11:12">
      <c r="K23288" s="435">
        <v>67632</v>
      </c>
      <c r="L23288" t="s">
        <v>214</v>
      </c>
    </row>
    <row r="23289" spans="11:12">
      <c r="K23289" s="435">
        <v>67634</v>
      </c>
      <c r="L23289" t="s">
        <v>208</v>
      </c>
    </row>
    <row r="23290" spans="11:12">
      <c r="K23290" s="435">
        <v>67635</v>
      </c>
      <c r="L23290" t="s">
        <v>214</v>
      </c>
    </row>
    <row r="23291" spans="11:12">
      <c r="K23291" s="435">
        <v>67637</v>
      </c>
      <c r="L23291" t="s">
        <v>214</v>
      </c>
    </row>
    <row r="23292" spans="11:12">
      <c r="K23292" s="435">
        <v>67638</v>
      </c>
      <c r="L23292" t="s">
        <v>208</v>
      </c>
    </row>
    <row r="23293" spans="11:12">
      <c r="K23293" s="435">
        <v>67639</v>
      </c>
      <c r="L23293" t="s">
        <v>214</v>
      </c>
    </row>
    <row r="23294" spans="11:12">
      <c r="K23294" s="435">
        <v>67640</v>
      </c>
      <c r="L23294" t="s">
        <v>214</v>
      </c>
    </row>
    <row r="23295" spans="11:12">
      <c r="K23295" s="435">
        <v>67642</v>
      </c>
      <c r="L23295" t="s">
        <v>214</v>
      </c>
    </row>
    <row r="23296" spans="11:12">
      <c r="K23296" s="435">
        <v>67643</v>
      </c>
      <c r="L23296" t="s">
        <v>214</v>
      </c>
    </row>
    <row r="23297" spans="11:12">
      <c r="K23297" s="435">
        <v>67644</v>
      </c>
      <c r="L23297" t="s">
        <v>214</v>
      </c>
    </row>
    <row r="23298" spans="11:12">
      <c r="K23298" s="435">
        <v>67645</v>
      </c>
      <c r="L23298" t="s">
        <v>214</v>
      </c>
    </row>
    <row r="23299" spans="11:12">
      <c r="K23299" s="435">
        <v>67646</v>
      </c>
      <c r="L23299" t="s">
        <v>214</v>
      </c>
    </row>
    <row r="23300" spans="11:12">
      <c r="K23300" s="435">
        <v>67647</v>
      </c>
      <c r="L23300" t="s">
        <v>214</v>
      </c>
    </row>
    <row r="23301" spans="11:12">
      <c r="K23301" s="435">
        <v>67648</v>
      </c>
      <c r="L23301" t="s">
        <v>208</v>
      </c>
    </row>
    <row r="23302" spans="11:12">
      <c r="K23302" s="435">
        <v>67649</v>
      </c>
      <c r="L23302" t="s">
        <v>208</v>
      </c>
    </row>
    <row r="23303" spans="11:12">
      <c r="K23303" s="435">
        <v>67650</v>
      </c>
      <c r="L23303" t="s">
        <v>214</v>
      </c>
    </row>
    <row r="23304" spans="11:12">
      <c r="K23304" s="435">
        <v>67651</v>
      </c>
      <c r="L23304" t="s">
        <v>214</v>
      </c>
    </row>
    <row r="23305" spans="11:12">
      <c r="K23305" s="435">
        <v>67653</v>
      </c>
      <c r="L23305" t="s">
        <v>214</v>
      </c>
    </row>
    <row r="23306" spans="11:12">
      <c r="K23306" s="435">
        <v>67654</v>
      </c>
      <c r="L23306" t="s">
        <v>214</v>
      </c>
    </row>
    <row r="23307" spans="11:12">
      <c r="K23307" s="435">
        <v>67656</v>
      </c>
      <c r="L23307" t="s">
        <v>214</v>
      </c>
    </row>
    <row r="23308" spans="11:12">
      <c r="K23308" s="435">
        <v>67657</v>
      </c>
      <c r="L23308" t="s">
        <v>214</v>
      </c>
    </row>
    <row r="23309" spans="11:12">
      <c r="K23309" s="435">
        <v>67658</v>
      </c>
      <c r="L23309" t="s">
        <v>208</v>
      </c>
    </row>
    <row r="23310" spans="11:12">
      <c r="K23310" s="435">
        <v>67659</v>
      </c>
      <c r="L23310" t="s">
        <v>214</v>
      </c>
    </row>
    <row r="23311" spans="11:12">
      <c r="K23311" s="435">
        <v>67660</v>
      </c>
      <c r="L23311" t="s">
        <v>214</v>
      </c>
    </row>
    <row r="23312" spans="11:12">
      <c r="K23312" s="435">
        <v>67661</v>
      </c>
      <c r="L23312" t="s">
        <v>214</v>
      </c>
    </row>
    <row r="23313" spans="11:12">
      <c r="K23313" s="435">
        <v>67663</v>
      </c>
      <c r="L23313" t="s">
        <v>214</v>
      </c>
    </row>
    <row r="23314" spans="11:12">
      <c r="K23314" s="435">
        <v>67664</v>
      </c>
      <c r="L23314" t="s">
        <v>214</v>
      </c>
    </row>
    <row r="23315" spans="11:12">
      <c r="K23315" s="435">
        <v>67665</v>
      </c>
      <c r="L23315" t="s">
        <v>208</v>
      </c>
    </row>
    <row r="23316" spans="11:12">
      <c r="K23316" s="435">
        <v>67667</v>
      </c>
      <c r="L23316" t="s">
        <v>214</v>
      </c>
    </row>
    <row r="23317" spans="11:12">
      <c r="K23317" s="435">
        <v>67669</v>
      </c>
      <c r="L23317" t="s">
        <v>214</v>
      </c>
    </row>
    <row r="23318" spans="11:12">
      <c r="K23318" s="435">
        <v>67671</v>
      </c>
      <c r="L23318" t="s">
        <v>214</v>
      </c>
    </row>
    <row r="23319" spans="11:12">
      <c r="K23319" s="435">
        <v>67672</v>
      </c>
      <c r="L23319" t="s">
        <v>214</v>
      </c>
    </row>
    <row r="23320" spans="11:12">
      <c r="K23320" s="435">
        <v>67673</v>
      </c>
      <c r="L23320" t="s">
        <v>208</v>
      </c>
    </row>
    <row r="23321" spans="11:12">
      <c r="K23321" s="435">
        <v>67674</v>
      </c>
      <c r="L23321" t="s">
        <v>214</v>
      </c>
    </row>
    <row r="23322" spans="11:12">
      <c r="K23322" s="435">
        <v>67675</v>
      </c>
      <c r="L23322" t="s">
        <v>214</v>
      </c>
    </row>
    <row r="23323" spans="11:12">
      <c r="K23323" s="435">
        <v>67701</v>
      </c>
      <c r="L23323" t="s">
        <v>214</v>
      </c>
    </row>
    <row r="23324" spans="11:12">
      <c r="K23324" s="435">
        <v>67730</v>
      </c>
      <c r="L23324" t="s">
        <v>214</v>
      </c>
    </row>
    <row r="23325" spans="11:12">
      <c r="K23325" s="435">
        <v>67731</v>
      </c>
      <c r="L23325" t="s">
        <v>214</v>
      </c>
    </row>
    <row r="23326" spans="11:12">
      <c r="K23326" s="435">
        <v>67732</v>
      </c>
      <c r="L23326" t="s">
        <v>214</v>
      </c>
    </row>
    <row r="23327" spans="11:12">
      <c r="K23327" s="435">
        <v>67733</v>
      </c>
      <c r="L23327" t="s">
        <v>214</v>
      </c>
    </row>
    <row r="23328" spans="11:12">
      <c r="K23328" s="435">
        <v>67734</v>
      </c>
      <c r="L23328" t="s">
        <v>214</v>
      </c>
    </row>
    <row r="23329" spans="11:12">
      <c r="K23329" s="435">
        <v>67735</v>
      </c>
      <c r="L23329" t="s">
        <v>214</v>
      </c>
    </row>
    <row r="23330" spans="11:12">
      <c r="K23330" s="435">
        <v>67736</v>
      </c>
      <c r="L23330" t="s">
        <v>214</v>
      </c>
    </row>
    <row r="23331" spans="11:12">
      <c r="K23331" s="435">
        <v>67737</v>
      </c>
      <c r="L23331" t="s">
        <v>214</v>
      </c>
    </row>
    <row r="23332" spans="11:12">
      <c r="K23332" s="435">
        <v>67738</v>
      </c>
      <c r="L23332" t="s">
        <v>214</v>
      </c>
    </row>
    <row r="23333" spans="11:12">
      <c r="K23333" s="435">
        <v>67739</v>
      </c>
      <c r="L23333" t="s">
        <v>214</v>
      </c>
    </row>
    <row r="23334" spans="11:12">
      <c r="K23334" s="435">
        <v>67740</v>
      </c>
      <c r="L23334" t="s">
        <v>214</v>
      </c>
    </row>
    <row r="23335" spans="11:12">
      <c r="K23335" s="435">
        <v>67741</v>
      </c>
      <c r="L23335" t="s">
        <v>214</v>
      </c>
    </row>
    <row r="23336" spans="11:12">
      <c r="K23336" s="435">
        <v>67743</v>
      </c>
      <c r="L23336" t="s">
        <v>214</v>
      </c>
    </row>
    <row r="23337" spans="11:12">
      <c r="K23337" s="435">
        <v>67744</v>
      </c>
      <c r="L23337" t="s">
        <v>214</v>
      </c>
    </row>
    <row r="23338" spans="11:12">
      <c r="K23338" s="435">
        <v>67745</v>
      </c>
      <c r="L23338" t="s">
        <v>214</v>
      </c>
    </row>
    <row r="23339" spans="11:12">
      <c r="K23339" s="435">
        <v>67747</v>
      </c>
      <c r="L23339" t="s">
        <v>214</v>
      </c>
    </row>
    <row r="23340" spans="11:12">
      <c r="K23340" s="435">
        <v>67748</v>
      </c>
      <c r="L23340" t="s">
        <v>214</v>
      </c>
    </row>
    <row r="23341" spans="11:12">
      <c r="K23341" s="435">
        <v>67749</v>
      </c>
      <c r="L23341" t="s">
        <v>214</v>
      </c>
    </row>
    <row r="23342" spans="11:12">
      <c r="K23342" s="435">
        <v>67751</v>
      </c>
      <c r="L23342" t="s">
        <v>214</v>
      </c>
    </row>
    <row r="23343" spans="11:12">
      <c r="K23343" s="435">
        <v>67752</v>
      </c>
      <c r="L23343" t="s">
        <v>214</v>
      </c>
    </row>
    <row r="23344" spans="11:12">
      <c r="K23344" s="435">
        <v>67753</v>
      </c>
      <c r="L23344" t="s">
        <v>214</v>
      </c>
    </row>
    <row r="23345" spans="11:12">
      <c r="K23345" s="435">
        <v>67756</v>
      </c>
      <c r="L23345" t="s">
        <v>214</v>
      </c>
    </row>
    <row r="23346" spans="11:12">
      <c r="K23346" s="435">
        <v>67757</v>
      </c>
      <c r="L23346" t="s">
        <v>214</v>
      </c>
    </row>
    <row r="23347" spans="11:12">
      <c r="K23347" s="435">
        <v>67758</v>
      </c>
      <c r="L23347" t="s">
        <v>214</v>
      </c>
    </row>
    <row r="23348" spans="11:12">
      <c r="K23348" s="435">
        <v>67761</v>
      </c>
      <c r="L23348" t="s">
        <v>214</v>
      </c>
    </row>
    <row r="23349" spans="11:12">
      <c r="K23349" s="435">
        <v>67762</v>
      </c>
      <c r="L23349" t="s">
        <v>214</v>
      </c>
    </row>
    <row r="23350" spans="11:12">
      <c r="K23350" s="435">
        <v>67764</v>
      </c>
      <c r="L23350" t="s">
        <v>214</v>
      </c>
    </row>
    <row r="23351" spans="11:12">
      <c r="K23351" s="435">
        <v>67801</v>
      </c>
      <c r="L23351" t="s">
        <v>208</v>
      </c>
    </row>
    <row r="23352" spans="11:12">
      <c r="K23352" s="435">
        <v>67831</v>
      </c>
      <c r="L23352" t="s">
        <v>208</v>
      </c>
    </row>
    <row r="23353" spans="11:12">
      <c r="K23353" s="435">
        <v>67834</v>
      </c>
      <c r="L23353" t="s">
        <v>208</v>
      </c>
    </row>
    <row r="23354" spans="11:12">
      <c r="K23354" s="435">
        <v>67835</v>
      </c>
      <c r="L23354" t="s">
        <v>208</v>
      </c>
    </row>
    <row r="23355" spans="11:12">
      <c r="K23355" s="435">
        <v>67836</v>
      </c>
      <c r="L23355" t="s">
        <v>216</v>
      </c>
    </row>
    <row r="23356" spans="11:12">
      <c r="K23356" s="435">
        <v>67837</v>
      </c>
      <c r="L23356" t="s">
        <v>208</v>
      </c>
    </row>
    <row r="23357" spans="11:12">
      <c r="K23357" s="435">
        <v>67838</v>
      </c>
      <c r="L23357" t="s">
        <v>208</v>
      </c>
    </row>
    <row r="23358" spans="11:12">
      <c r="K23358" s="435">
        <v>67839</v>
      </c>
      <c r="L23358" t="s">
        <v>208</v>
      </c>
    </row>
    <row r="23359" spans="11:12">
      <c r="K23359" s="435">
        <v>67840</v>
      </c>
      <c r="L23359" t="s">
        <v>202</v>
      </c>
    </row>
    <row r="23360" spans="11:12">
      <c r="K23360" s="435">
        <v>67841</v>
      </c>
      <c r="L23360" t="s">
        <v>208</v>
      </c>
    </row>
    <row r="23361" spans="11:12">
      <c r="K23361" s="435">
        <v>67842</v>
      </c>
      <c r="L23361" t="s">
        <v>208</v>
      </c>
    </row>
    <row r="23362" spans="11:12">
      <c r="K23362" s="435">
        <v>67843</v>
      </c>
      <c r="L23362" t="s">
        <v>208</v>
      </c>
    </row>
    <row r="23363" spans="11:12">
      <c r="K23363" s="435">
        <v>67844</v>
      </c>
      <c r="L23363" t="s">
        <v>208</v>
      </c>
    </row>
    <row r="23364" spans="11:12">
      <c r="K23364" s="435">
        <v>67846</v>
      </c>
      <c r="L23364" t="s">
        <v>208</v>
      </c>
    </row>
    <row r="23365" spans="11:12">
      <c r="K23365" s="435">
        <v>67849</v>
      </c>
      <c r="L23365" t="s">
        <v>208</v>
      </c>
    </row>
    <row r="23366" spans="11:12">
      <c r="K23366" s="435">
        <v>67850</v>
      </c>
      <c r="L23366" t="s">
        <v>208</v>
      </c>
    </row>
    <row r="23367" spans="11:12">
      <c r="K23367" s="435">
        <v>67851</v>
      </c>
      <c r="L23367" t="s">
        <v>208</v>
      </c>
    </row>
    <row r="23368" spans="11:12">
      <c r="K23368" s="435">
        <v>67853</v>
      </c>
      <c r="L23368" t="s">
        <v>208</v>
      </c>
    </row>
    <row r="23369" spans="11:12">
      <c r="K23369" s="435">
        <v>67854</v>
      </c>
      <c r="L23369" t="s">
        <v>208</v>
      </c>
    </row>
    <row r="23370" spans="11:12">
      <c r="K23370" s="435">
        <v>67855</v>
      </c>
      <c r="L23370" t="s">
        <v>208</v>
      </c>
    </row>
    <row r="23371" spans="11:12">
      <c r="K23371" s="435">
        <v>67857</v>
      </c>
      <c r="L23371" t="s">
        <v>208</v>
      </c>
    </row>
    <row r="23372" spans="11:12">
      <c r="K23372" s="435">
        <v>67859</v>
      </c>
      <c r="L23372" t="s">
        <v>208</v>
      </c>
    </row>
    <row r="23373" spans="11:12">
      <c r="K23373" s="435">
        <v>67860</v>
      </c>
      <c r="L23373" t="s">
        <v>208</v>
      </c>
    </row>
    <row r="23374" spans="11:12">
      <c r="K23374" s="435">
        <v>67861</v>
      </c>
      <c r="L23374" t="s">
        <v>208</v>
      </c>
    </row>
    <row r="23375" spans="11:12">
      <c r="K23375" s="435">
        <v>67862</v>
      </c>
      <c r="L23375" t="s">
        <v>208</v>
      </c>
    </row>
    <row r="23376" spans="11:12">
      <c r="K23376" s="435">
        <v>67863</v>
      </c>
      <c r="L23376" t="s">
        <v>208</v>
      </c>
    </row>
    <row r="23377" spans="11:12">
      <c r="K23377" s="435">
        <v>67864</v>
      </c>
      <c r="L23377" t="s">
        <v>208</v>
      </c>
    </row>
    <row r="23378" spans="11:12">
      <c r="K23378" s="435">
        <v>67865</v>
      </c>
      <c r="L23378" t="s">
        <v>208</v>
      </c>
    </row>
    <row r="23379" spans="11:12">
      <c r="K23379" s="435">
        <v>67867</v>
      </c>
      <c r="L23379" t="s">
        <v>208</v>
      </c>
    </row>
    <row r="23380" spans="11:12">
      <c r="K23380" s="435">
        <v>67868</v>
      </c>
      <c r="L23380" t="s">
        <v>208</v>
      </c>
    </row>
    <row r="23381" spans="11:12">
      <c r="K23381" s="435">
        <v>67869</v>
      </c>
      <c r="L23381" t="s">
        <v>208</v>
      </c>
    </row>
    <row r="23382" spans="11:12">
      <c r="K23382" s="435">
        <v>67870</v>
      </c>
      <c r="L23382" t="s">
        <v>208</v>
      </c>
    </row>
    <row r="23383" spans="11:12">
      <c r="K23383" s="435">
        <v>67871</v>
      </c>
      <c r="L23383" t="s">
        <v>208</v>
      </c>
    </row>
    <row r="23384" spans="11:12">
      <c r="K23384" s="435">
        <v>67876</v>
      </c>
      <c r="L23384" t="s">
        <v>208</v>
      </c>
    </row>
    <row r="23385" spans="11:12">
      <c r="K23385" s="435">
        <v>67877</v>
      </c>
      <c r="L23385" t="s">
        <v>208</v>
      </c>
    </row>
    <row r="23386" spans="11:12">
      <c r="K23386" s="435">
        <v>67878</v>
      </c>
      <c r="L23386" t="s">
        <v>216</v>
      </c>
    </row>
    <row r="23387" spans="11:12">
      <c r="K23387" s="435">
        <v>67879</v>
      </c>
      <c r="L23387" t="s">
        <v>214</v>
      </c>
    </row>
    <row r="23388" spans="11:12">
      <c r="K23388" s="435">
        <v>67880</v>
      </c>
      <c r="L23388" t="s">
        <v>208</v>
      </c>
    </row>
    <row r="23389" spans="11:12">
      <c r="K23389" s="435">
        <v>67882</v>
      </c>
      <c r="L23389" t="s">
        <v>208</v>
      </c>
    </row>
    <row r="23390" spans="11:12">
      <c r="K23390" s="435">
        <v>67901</v>
      </c>
      <c r="L23390" t="s">
        <v>208</v>
      </c>
    </row>
    <row r="23391" spans="11:12">
      <c r="K23391" s="435">
        <v>67950</v>
      </c>
      <c r="L23391" t="s">
        <v>208</v>
      </c>
    </row>
    <row r="23392" spans="11:12">
      <c r="K23392" s="435">
        <v>67951</v>
      </c>
      <c r="L23392" t="s">
        <v>208</v>
      </c>
    </row>
    <row r="23393" spans="11:12">
      <c r="K23393" s="435">
        <v>67952</v>
      </c>
      <c r="L23393" t="s">
        <v>208</v>
      </c>
    </row>
    <row r="23394" spans="11:12">
      <c r="K23394" s="435">
        <v>67953</v>
      </c>
      <c r="L23394" t="s">
        <v>208</v>
      </c>
    </row>
    <row r="23395" spans="11:12">
      <c r="K23395" s="435">
        <v>67954</v>
      </c>
      <c r="L23395" t="s">
        <v>208</v>
      </c>
    </row>
    <row r="23396" spans="11:12">
      <c r="K23396" s="435">
        <v>68001</v>
      </c>
      <c r="L23396" t="s">
        <v>214</v>
      </c>
    </row>
    <row r="23397" spans="11:12">
      <c r="K23397" s="435">
        <v>68002</v>
      </c>
      <c r="L23397" t="s">
        <v>214</v>
      </c>
    </row>
    <row r="23398" spans="11:12">
      <c r="K23398" s="435">
        <v>68003</v>
      </c>
      <c r="L23398" t="s">
        <v>214</v>
      </c>
    </row>
    <row r="23399" spans="11:12">
      <c r="K23399" s="435">
        <v>68004</v>
      </c>
      <c r="L23399" t="s">
        <v>214</v>
      </c>
    </row>
    <row r="23400" spans="11:12">
      <c r="K23400" s="435">
        <v>68005</v>
      </c>
      <c r="L23400" t="s">
        <v>214</v>
      </c>
    </row>
    <row r="23401" spans="11:12">
      <c r="K23401" s="435">
        <v>68007</v>
      </c>
      <c r="L23401" t="s">
        <v>214</v>
      </c>
    </row>
    <row r="23402" spans="11:12">
      <c r="K23402" s="435">
        <v>68008</v>
      </c>
      <c r="L23402" t="s">
        <v>214</v>
      </c>
    </row>
    <row r="23403" spans="11:12">
      <c r="K23403" s="435">
        <v>68010</v>
      </c>
      <c r="L23403" t="s">
        <v>214</v>
      </c>
    </row>
    <row r="23404" spans="11:12">
      <c r="K23404" s="435">
        <v>68014</v>
      </c>
      <c r="L23404" t="s">
        <v>214</v>
      </c>
    </row>
    <row r="23405" spans="11:12">
      <c r="K23405" s="435">
        <v>68015</v>
      </c>
      <c r="L23405" t="s">
        <v>214</v>
      </c>
    </row>
    <row r="23406" spans="11:12">
      <c r="K23406" s="435">
        <v>68016</v>
      </c>
      <c r="L23406" t="s">
        <v>214</v>
      </c>
    </row>
    <row r="23407" spans="11:12">
      <c r="K23407" s="435">
        <v>68017</v>
      </c>
      <c r="L23407" t="s">
        <v>214</v>
      </c>
    </row>
    <row r="23408" spans="11:12">
      <c r="K23408" s="435">
        <v>68018</v>
      </c>
      <c r="L23408" t="s">
        <v>214</v>
      </c>
    </row>
    <row r="23409" spans="11:12">
      <c r="K23409" s="435">
        <v>68019</v>
      </c>
      <c r="L23409" t="s">
        <v>214</v>
      </c>
    </row>
    <row r="23410" spans="11:12">
      <c r="K23410" s="435">
        <v>68020</v>
      </c>
      <c r="L23410" t="s">
        <v>214</v>
      </c>
    </row>
    <row r="23411" spans="11:12">
      <c r="K23411" s="435">
        <v>68022</v>
      </c>
      <c r="L23411" t="s">
        <v>214</v>
      </c>
    </row>
    <row r="23412" spans="11:12">
      <c r="K23412" s="435">
        <v>68023</v>
      </c>
      <c r="L23412" t="s">
        <v>214</v>
      </c>
    </row>
    <row r="23413" spans="11:12">
      <c r="K23413" s="435">
        <v>68025</v>
      </c>
      <c r="L23413" t="s">
        <v>214</v>
      </c>
    </row>
    <row r="23414" spans="11:12">
      <c r="K23414" s="435">
        <v>68028</v>
      </c>
      <c r="L23414" t="s">
        <v>214</v>
      </c>
    </row>
    <row r="23415" spans="11:12">
      <c r="K23415" s="435">
        <v>68029</v>
      </c>
      <c r="L23415" t="s">
        <v>214</v>
      </c>
    </row>
    <row r="23416" spans="11:12">
      <c r="K23416" s="435">
        <v>68030</v>
      </c>
      <c r="L23416" t="s">
        <v>214</v>
      </c>
    </row>
    <row r="23417" spans="11:12">
      <c r="K23417" s="435">
        <v>68031</v>
      </c>
      <c r="L23417" t="s">
        <v>214</v>
      </c>
    </row>
    <row r="23418" spans="11:12">
      <c r="K23418" s="435">
        <v>68033</v>
      </c>
      <c r="L23418" t="s">
        <v>214</v>
      </c>
    </row>
    <row r="23419" spans="11:12">
      <c r="K23419" s="435">
        <v>68034</v>
      </c>
      <c r="L23419" t="s">
        <v>214</v>
      </c>
    </row>
    <row r="23420" spans="11:12">
      <c r="K23420" s="435">
        <v>68036</v>
      </c>
      <c r="L23420" t="s">
        <v>214</v>
      </c>
    </row>
    <row r="23421" spans="11:12">
      <c r="K23421" s="435">
        <v>68037</v>
      </c>
      <c r="L23421" t="s">
        <v>214</v>
      </c>
    </row>
    <row r="23422" spans="11:12">
      <c r="K23422" s="435">
        <v>68038</v>
      </c>
      <c r="L23422" t="s">
        <v>214</v>
      </c>
    </row>
    <row r="23423" spans="11:12">
      <c r="K23423" s="435">
        <v>68039</v>
      </c>
      <c r="L23423" t="s">
        <v>214</v>
      </c>
    </row>
    <row r="23424" spans="11:12">
      <c r="K23424" s="435">
        <v>68040</v>
      </c>
      <c r="L23424" t="s">
        <v>214</v>
      </c>
    </row>
    <row r="23425" spans="11:12">
      <c r="K23425" s="435">
        <v>68041</v>
      </c>
      <c r="L23425" t="s">
        <v>214</v>
      </c>
    </row>
    <row r="23426" spans="11:12">
      <c r="K23426" s="435">
        <v>68042</v>
      </c>
      <c r="L23426" t="s">
        <v>214</v>
      </c>
    </row>
    <row r="23427" spans="11:12">
      <c r="K23427" s="435">
        <v>68044</v>
      </c>
      <c r="L23427" t="s">
        <v>214</v>
      </c>
    </row>
    <row r="23428" spans="11:12">
      <c r="K23428" s="435">
        <v>68045</v>
      </c>
      <c r="L23428" t="s">
        <v>214</v>
      </c>
    </row>
    <row r="23429" spans="11:12">
      <c r="K23429" s="435">
        <v>68046</v>
      </c>
      <c r="L23429" t="s">
        <v>214</v>
      </c>
    </row>
    <row r="23430" spans="11:12">
      <c r="K23430" s="435">
        <v>68047</v>
      </c>
      <c r="L23430" t="s">
        <v>214</v>
      </c>
    </row>
    <row r="23431" spans="11:12">
      <c r="K23431" s="435">
        <v>68048</v>
      </c>
      <c r="L23431" t="s">
        <v>214</v>
      </c>
    </row>
    <row r="23432" spans="11:12">
      <c r="K23432" s="435">
        <v>68050</v>
      </c>
      <c r="L23432" t="s">
        <v>214</v>
      </c>
    </row>
    <row r="23433" spans="11:12">
      <c r="K23433" s="435">
        <v>68055</v>
      </c>
      <c r="L23433" t="s">
        <v>214</v>
      </c>
    </row>
    <row r="23434" spans="11:12">
      <c r="K23434" s="435">
        <v>68057</v>
      </c>
      <c r="L23434" t="s">
        <v>214</v>
      </c>
    </row>
    <row r="23435" spans="11:12">
      <c r="K23435" s="435">
        <v>68058</v>
      </c>
      <c r="L23435" t="s">
        <v>214</v>
      </c>
    </row>
    <row r="23436" spans="11:12">
      <c r="K23436" s="435">
        <v>68059</v>
      </c>
      <c r="L23436" t="s">
        <v>214</v>
      </c>
    </row>
    <row r="23437" spans="11:12">
      <c r="K23437" s="435">
        <v>68061</v>
      </c>
      <c r="L23437" t="s">
        <v>214</v>
      </c>
    </row>
    <row r="23438" spans="11:12">
      <c r="K23438" s="435">
        <v>68062</v>
      </c>
      <c r="L23438" t="s">
        <v>214</v>
      </c>
    </row>
    <row r="23439" spans="11:12">
      <c r="K23439" s="435">
        <v>68063</v>
      </c>
      <c r="L23439" t="s">
        <v>214</v>
      </c>
    </row>
    <row r="23440" spans="11:12">
      <c r="K23440" s="435">
        <v>68064</v>
      </c>
      <c r="L23440" t="s">
        <v>214</v>
      </c>
    </row>
    <row r="23441" spans="11:12">
      <c r="K23441" s="435">
        <v>68065</v>
      </c>
      <c r="L23441" t="s">
        <v>214</v>
      </c>
    </row>
    <row r="23442" spans="11:12">
      <c r="K23442" s="435">
        <v>68066</v>
      </c>
      <c r="L23442" t="s">
        <v>214</v>
      </c>
    </row>
    <row r="23443" spans="11:12">
      <c r="K23443" s="435">
        <v>68067</v>
      </c>
      <c r="L23443" t="s">
        <v>214</v>
      </c>
    </row>
    <row r="23444" spans="11:12">
      <c r="K23444" s="435">
        <v>68068</v>
      </c>
      <c r="L23444" t="s">
        <v>214</v>
      </c>
    </row>
    <row r="23445" spans="11:12">
      <c r="K23445" s="435">
        <v>68069</v>
      </c>
      <c r="L23445" t="s">
        <v>214</v>
      </c>
    </row>
    <row r="23446" spans="11:12">
      <c r="K23446" s="435">
        <v>68070</v>
      </c>
      <c r="L23446" t="s">
        <v>214</v>
      </c>
    </row>
    <row r="23447" spans="11:12">
      <c r="K23447" s="435">
        <v>68071</v>
      </c>
      <c r="L23447" t="s">
        <v>214</v>
      </c>
    </row>
    <row r="23448" spans="11:12">
      <c r="K23448" s="435">
        <v>68072</v>
      </c>
      <c r="L23448" t="s">
        <v>214</v>
      </c>
    </row>
    <row r="23449" spans="11:12">
      <c r="K23449" s="435">
        <v>68073</v>
      </c>
      <c r="L23449" t="s">
        <v>214</v>
      </c>
    </row>
    <row r="23450" spans="11:12">
      <c r="K23450" s="435">
        <v>68102</v>
      </c>
      <c r="L23450" t="s">
        <v>214</v>
      </c>
    </row>
    <row r="23451" spans="11:12">
      <c r="K23451" s="435">
        <v>68104</v>
      </c>
      <c r="L23451" t="s">
        <v>214</v>
      </c>
    </row>
    <row r="23452" spans="11:12">
      <c r="K23452" s="435">
        <v>68105</v>
      </c>
      <c r="L23452" t="s">
        <v>214</v>
      </c>
    </row>
    <row r="23453" spans="11:12">
      <c r="K23453" s="435">
        <v>68106</v>
      </c>
      <c r="L23453" t="s">
        <v>214</v>
      </c>
    </row>
    <row r="23454" spans="11:12">
      <c r="K23454" s="435">
        <v>68107</v>
      </c>
      <c r="L23454" t="s">
        <v>214</v>
      </c>
    </row>
    <row r="23455" spans="11:12">
      <c r="K23455" s="435">
        <v>68108</v>
      </c>
      <c r="L23455" t="s">
        <v>214</v>
      </c>
    </row>
    <row r="23456" spans="11:12">
      <c r="K23456" s="435">
        <v>68110</v>
      </c>
      <c r="L23456" t="s">
        <v>214</v>
      </c>
    </row>
    <row r="23457" spans="11:12">
      <c r="K23457" s="435">
        <v>68111</v>
      </c>
      <c r="L23457" t="s">
        <v>214</v>
      </c>
    </row>
    <row r="23458" spans="11:12">
      <c r="K23458" s="435">
        <v>68112</v>
      </c>
      <c r="L23458" t="s">
        <v>214</v>
      </c>
    </row>
    <row r="23459" spans="11:12">
      <c r="K23459" s="435">
        <v>68113</v>
      </c>
      <c r="L23459" t="s">
        <v>214</v>
      </c>
    </row>
    <row r="23460" spans="11:12">
      <c r="K23460" s="435">
        <v>68114</v>
      </c>
      <c r="L23460" t="s">
        <v>214</v>
      </c>
    </row>
    <row r="23461" spans="11:12">
      <c r="K23461" s="435">
        <v>68116</v>
      </c>
      <c r="L23461" t="s">
        <v>214</v>
      </c>
    </row>
    <row r="23462" spans="11:12">
      <c r="K23462" s="435">
        <v>68117</v>
      </c>
      <c r="L23462" t="s">
        <v>214</v>
      </c>
    </row>
    <row r="23463" spans="11:12">
      <c r="K23463" s="435">
        <v>68118</v>
      </c>
      <c r="L23463" t="s">
        <v>214</v>
      </c>
    </row>
    <row r="23464" spans="11:12">
      <c r="K23464" s="435">
        <v>68122</v>
      </c>
      <c r="L23464" t="s">
        <v>214</v>
      </c>
    </row>
    <row r="23465" spans="11:12">
      <c r="K23465" s="435">
        <v>68123</v>
      </c>
      <c r="L23465" t="s">
        <v>214</v>
      </c>
    </row>
    <row r="23466" spans="11:12">
      <c r="K23466" s="435">
        <v>68124</v>
      </c>
      <c r="L23466" t="s">
        <v>214</v>
      </c>
    </row>
    <row r="23467" spans="11:12">
      <c r="K23467" s="435">
        <v>68127</v>
      </c>
      <c r="L23467" t="s">
        <v>214</v>
      </c>
    </row>
    <row r="23468" spans="11:12">
      <c r="K23468" s="435">
        <v>68128</v>
      </c>
      <c r="L23468" t="s">
        <v>214</v>
      </c>
    </row>
    <row r="23469" spans="11:12">
      <c r="K23469" s="435">
        <v>68130</v>
      </c>
      <c r="L23469" t="s">
        <v>214</v>
      </c>
    </row>
    <row r="23470" spans="11:12">
      <c r="K23470" s="435">
        <v>68131</v>
      </c>
      <c r="L23470" t="s">
        <v>214</v>
      </c>
    </row>
    <row r="23471" spans="11:12">
      <c r="K23471" s="435">
        <v>68132</v>
      </c>
      <c r="L23471" t="s">
        <v>214</v>
      </c>
    </row>
    <row r="23472" spans="11:12">
      <c r="K23472" s="435">
        <v>68133</v>
      </c>
      <c r="L23472" t="s">
        <v>214</v>
      </c>
    </row>
    <row r="23473" spans="11:12">
      <c r="K23473" s="435">
        <v>68134</v>
      </c>
      <c r="L23473" t="s">
        <v>214</v>
      </c>
    </row>
    <row r="23474" spans="11:12">
      <c r="K23474" s="435">
        <v>68135</v>
      </c>
      <c r="L23474" t="s">
        <v>214</v>
      </c>
    </row>
    <row r="23475" spans="11:12">
      <c r="K23475" s="435">
        <v>68136</v>
      </c>
      <c r="L23475" t="s">
        <v>214</v>
      </c>
    </row>
    <row r="23476" spans="11:12">
      <c r="K23476" s="435">
        <v>68137</v>
      </c>
      <c r="L23476" t="s">
        <v>214</v>
      </c>
    </row>
    <row r="23477" spans="11:12">
      <c r="K23477" s="435">
        <v>68138</v>
      </c>
      <c r="L23477" t="s">
        <v>214</v>
      </c>
    </row>
    <row r="23478" spans="11:12">
      <c r="K23478" s="435">
        <v>68142</v>
      </c>
      <c r="L23478" t="s">
        <v>214</v>
      </c>
    </row>
    <row r="23479" spans="11:12">
      <c r="K23479" s="435">
        <v>68144</v>
      </c>
      <c r="L23479" t="s">
        <v>214</v>
      </c>
    </row>
    <row r="23480" spans="11:12">
      <c r="K23480" s="435">
        <v>68147</v>
      </c>
      <c r="L23480" t="s">
        <v>214</v>
      </c>
    </row>
    <row r="23481" spans="11:12">
      <c r="K23481" s="435">
        <v>68152</v>
      </c>
      <c r="L23481" t="s">
        <v>214</v>
      </c>
    </row>
    <row r="23482" spans="11:12">
      <c r="K23482" s="435">
        <v>68154</v>
      </c>
      <c r="L23482" t="s">
        <v>214</v>
      </c>
    </row>
    <row r="23483" spans="11:12">
      <c r="K23483" s="435">
        <v>68157</v>
      </c>
      <c r="L23483" t="s">
        <v>214</v>
      </c>
    </row>
    <row r="23484" spans="11:12">
      <c r="K23484" s="435">
        <v>68164</v>
      </c>
      <c r="L23484" t="s">
        <v>214</v>
      </c>
    </row>
    <row r="23485" spans="11:12">
      <c r="K23485" s="435">
        <v>68178</v>
      </c>
      <c r="L23485" t="s">
        <v>214</v>
      </c>
    </row>
    <row r="23486" spans="11:12">
      <c r="K23486" s="435">
        <v>68301</v>
      </c>
      <c r="L23486" t="s">
        <v>214</v>
      </c>
    </row>
    <row r="23487" spans="11:12">
      <c r="K23487" s="435">
        <v>68303</v>
      </c>
      <c r="L23487" t="s">
        <v>214</v>
      </c>
    </row>
    <row r="23488" spans="11:12">
      <c r="K23488" s="435">
        <v>68304</v>
      </c>
      <c r="L23488" t="s">
        <v>214</v>
      </c>
    </row>
    <row r="23489" spans="11:12">
      <c r="K23489" s="435">
        <v>68305</v>
      </c>
      <c r="L23489" t="s">
        <v>214</v>
      </c>
    </row>
    <row r="23490" spans="11:12">
      <c r="K23490" s="435">
        <v>68307</v>
      </c>
      <c r="L23490" t="s">
        <v>214</v>
      </c>
    </row>
    <row r="23491" spans="11:12">
      <c r="K23491" s="435">
        <v>68309</v>
      </c>
      <c r="L23491" t="s">
        <v>214</v>
      </c>
    </row>
    <row r="23492" spans="11:12">
      <c r="K23492" s="435">
        <v>68310</v>
      </c>
      <c r="L23492" t="s">
        <v>214</v>
      </c>
    </row>
    <row r="23493" spans="11:12">
      <c r="K23493" s="435">
        <v>68313</v>
      </c>
      <c r="L23493" t="s">
        <v>214</v>
      </c>
    </row>
    <row r="23494" spans="11:12">
      <c r="K23494" s="435">
        <v>68314</v>
      </c>
      <c r="L23494" t="s">
        <v>214</v>
      </c>
    </row>
    <row r="23495" spans="11:12">
      <c r="K23495" s="435">
        <v>68315</v>
      </c>
      <c r="L23495" t="s">
        <v>214</v>
      </c>
    </row>
    <row r="23496" spans="11:12">
      <c r="K23496" s="435">
        <v>68316</v>
      </c>
      <c r="L23496" t="s">
        <v>214</v>
      </c>
    </row>
    <row r="23497" spans="11:12">
      <c r="K23497" s="435">
        <v>68317</v>
      </c>
      <c r="L23497" t="s">
        <v>214</v>
      </c>
    </row>
    <row r="23498" spans="11:12">
      <c r="K23498" s="435">
        <v>68318</v>
      </c>
      <c r="L23498" t="s">
        <v>214</v>
      </c>
    </row>
    <row r="23499" spans="11:12">
      <c r="K23499" s="435">
        <v>68319</v>
      </c>
      <c r="L23499" t="s">
        <v>214</v>
      </c>
    </row>
    <row r="23500" spans="11:12">
      <c r="K23500" s="435">
        <v>68320</v>
      </c>
      <c r="L23500" t="s">
        <v>214</v>
      </c>
    </row>
    <row r="23501" spans="11:12">
      <c r="K23501" s="435">
        <v>68321</v>
      </c>
      <c r="L23501" t="s">
        <v>214</v>
      </c>
    </row>
    <row r="23502" spans="11:12">
      <c r="K23502" s="435">
        <v>68322</v>
      </c>
      <c r="L23502" t="s">
        <v>214</v>
      </c>
    </row>
    <row r="23503" spans="11:12">
      <c r="K23503" s="435">
        <v>68323</v>
      </c>
      <c r="L23503" t="s">
        <v>214</v>
      </c>
    </row>
    <row r="23504" spans="11:12">
      <c r="K23504" s="435">
        <v>68324</v>
      </c>
      <c r="L23504" t="s">
        <v>214</v>
      </c>
    </row>
    <row r="23505" spans="11:12">
      <c r="K23505" s="435">
        <v>68325</v>
      </c>
      <c r="L23505" t="s">
        <v>214</v>
      </c>
    </row>
    <row r="23506" spans="11:12">
      <c r="K23506" s="435">
        <v>68326</v>
      </c>
      <c r="L23506" t="s">
        <v>214</v>
      </c>
    </row>
    <row r="23507" spans="11:12">
      <c r="K23507" s="435">
        <v>68327</v>
      </c>
      <c r="L23507" t="s">
        <v>214</v>
      </c>
    </row>
    <row r="23508" spans="11:12">
      <c r="K23508" s="435">
        <v>68328</v>
      </c>
      <c r="L23508" t="s">
        <v>214</v>
      </c>
    </row>
    <row r="23509" spans="11:12">
      <c r="K23509" s="435">
        <v>68329</v>
      </c>
      <c r="L23509" t="s">
        <v>214</v>
      </c>
    </row>
    <row r="23510" spans="11:12">
      <c r="K23510" s="435">
        <v>68331</v>
      </c>
      <c r="L23510" t="s">
        <v>214</v>
      </c>
    </row>
    <row r="23511" spans="11:12">
      <c r="K23511" s="435">
        <v>68332</v>
      </c>
      <c r="L23511" t="s">
        <v>214</v>
      </c>
    </row>
    <row r="23512" spans="11:12">
      <c r="K23512" s="435">
        <v>68333</v>
      </c>
      <c r="L23512" t="s">
        <v>214</v>
      </c>
    </row>
    <row r="23513" spans="11:12">
      <c r="K23513" s="435">
        <v>68335</v>
      </c>
      <c r="L23513" t="s">
        <v>214</v>
      </c>
    </row>
    <row r="23514" spans="11:12">
      <c r="K23514" s="435">
        <v>68336</v>
      </c>
      <c r="L23514" t="s">
        <v>214</v>
      </c>
    </row>
    <row r="23515" spans="11:12">
      <c r="K23515" s="435">
        <v>68337</v>
      </c>
      <c r="L23515" t="s">
        <v>214</v>
      </c>
    </row>
    <row r="23516" spans="11:12">
      <c r="K23516" s="435">
        <v>68338</v>
      </c>
      <c r="L23516" t="s">
        <v>214</v>
      </c>
    </row>
    <row r="23517" spans="11:12">
      <c r="K23517" s="435">
        <v>68339</v>
      </c>
      <c r="L23517" t="s">
        <v>214</v>
      </c>
    </row>
    <row r="23518" spans="11:12">
      <c r="K23518" s="435">
        <v>68340</v>
      </c>
      <c r="L23518" t="s">
        <v>214</v>
      </c>
    </row>
    <row r="23519" spans="11:12">
      <c r="K23519" s="435">
        <v>68341</v>
      </c>
      <c r="L23519" t="s">
        <v>214</v>
      </c>
    </row>
    <row r="23520" spans="11:12">
      <c r="K23520" s="435">
        <v>68342</v>
      </c>
      <c r="L23520" t="s">
        <v>214</v>
      </c>
    </row>
    <row r="23521" spans="11:12">
      <c r="K23521" s="435">
        <v>68343</v>
      </c>
      <c r="L23521" t="s">
        <v>214</v>
      </c>
    </row>
    <row r="23522" spans="11:12">
      <c r="K23522" s="435">
        <v>68344</v>
      </c>
      <c r="L23522" t="s">
        <v>214</v>
      </c>
    </row>
    <row r="23523" spans="11:12">
      <c r="K23523" s="435">
        <v>68345</v>
      </c>
      <c r="L23523" t="s">
        <v>214</v>
      </c>
    </row>
    <row r="23524" spans="11:12">
      <c r="K23524" s="435">
        <v>68346</v>
      </c>
      <c r="L23524" t="s">
        <v>214</v>
      </c>
    </row>
    <row r="23525" spans="11:12">
      <c r="K23525" s="435">
        <v>68347</v>
      </c>
      <c r="L23525" t="s">
        <v>214</v>
      </c>
    </row>
    <row r="23526" spans="11:12">
      <c r="K23526" s="435">
        <v>68348</v>
      </c>
      <c r="L23526" t="s">
        <v>214</v>
      </c>
    </row>
    <row r="23527" spans="11:12">
      <c r="K23527" s="435">
        <v>68349</v>
      </c>
      <c r="L23527" t="s">
        <v>214</v>
      </c>
    </row>
    <row r="23528" spans="11:12">
      <c r="K23528" s="435">
        <v>68350</v>
      </c>
      <c r="L23528" t="s">
        <v>214</v>
      </c>
    </row>
    <row r="23529" spans="11:12">
      <c r="K23529" s="435">
        <v>68351</v>
      </c>
      <c r="L23529" t="s">
        <v>214</v>
      </c>
    </row>
    <row r="23530" spans="11:12">
      <c r="K23530" s="435">
        <v>68352</v>
      </c>
      <c r="L23530" t="s">
        <v>214</v>
      </c>
    </row>
    <row r="23531" spans="11:12">
      <c r="K23531" s="435">
        <v>68354</v>
      </c>
      <c r="L23531" t="s">
        <v>214</v>
      </c>
    </row>
    <row r="23532" spans="11:12">
      <c r="K23532" s="435">
        <v>68355</v>
      </c>
      <c r="L23532" t="s">
        <v>208</v>
      </c>
    </row>
    <row r="23533" spans="11:12">
      <c r="K23533" s="435">
        <v>68357</v>
      </c>
      <c r="L23533" t="s">
        <v>214</v>
      </c>
    </row>
    <row r="23534" spans="11:12">
      <c r="K23534" s="435">
        <v>68358</v>
      </c>
      <c r="L23534" t="s">
        <v>214</v>
      </c>
    </row>
    <row r="23535" spans="11:12">
      <c r="K23535" s="435">
        <v>68359</v>
      </c>
      <c r="L23535" t="s">
        <v>214</v>
      </c>
    </row>
    <row r="23536" spans="11:12">
      <c r="K23536" s="435">
        <v>68360</v>
      </c>
      <c r="L23536" t="s">
        <v>214</v>
      </c>
    </row>
    <row r="23537" spans="11:12">
      <c r="K23537" s="435">
        <v>68361</v>
      </c>
      <c r="L23537" t="s">
        <v>214</v>
      </c>
    </row>
    <row r="23538" spans="11:12">
      <c r="K23538" s="435">
        <v>68362</v>
      </c>
      <c r="L23538" t="s">
        <v>214</v>
      </c>
    </row>
    <row r="23539" spans="11:12">
      <c r="K23539" s="435">
        <v>68364</v>
      </c>
      <c r="L23539" t="s">
        <v>214</v>
      </c>
    </row>
    <row r="23540" spans="11:12">
      <c r="K23540" s="435">
        <v>68365</v>
      </c>
      <c r="L23540" t="s">
        <v>214</v>
      </c>
    </row>
    <row r="23541" spans="11:12">
      <c r="K23541" s="435">
        <v>68366</v>
      </c>
      <c r="L23541" t="s">
        <v>214</v>
      </c>
    </row>
    <row r="23542" spans="11:12">
      <c r="K23542" s="435">
        <v>68367</v>
      </c>
      <c r="L23542" t="s">
        <v>214</v>
      </c>
    </row>
    <row r="23543" spans="11:12">
      <c r="K23543" s="435">
        <v>68368</v>
      </c>
      <c r="L23543" t="s">
        <v>214</v>
      </c>
    </row>
    <row r="23544" spans="11:12">
      <c r="K23544" s="435">
        <v>68370</v>
      </c>
      <c r="L23544" t="s">
        <v>214</v>
      </c>
    </row>
    <row r="23545" spans="11:12">
      <c r="K23545" s="435">
        <v>68371</v>
      </c>
      <c r="L23545" t="s">
        <v>214</v>
      </c>
    </row>
    <row r="23546" spans="11:12">
      <c r="K23546" s="435">
        <v>68372</v>
      </c>
      <c r="L23546" t="s">
        <v>214</v>
      </c>
    </row>
    <row r="23547" spans="11:12">
      <c r="K23547" s="435">
        <v>68375</v>
      </c>
      <c r="L23547" t="s">
        <v>214</v>
      </c>
    </row>
    <row r="23548" spans="11:12">
      <c r="K23548" s="435">
        <v>68376</v>
      </c>
      <c r="L23548" t="s">
        <v>214</v>
      </c>
    </row>
    <row r="23549" spans="11:12">
      <c r="K23549" s="435">
        <v>68377</v>
      </c>
      <c r="L23549" t="s">
        <v>214</v>
      </c>
    </row>
    <row r="23550" spans="11:12">
      <c r="K23550" s="435">
        <v>68378</v>
      </c>
      <c r="L23550" t="s">
        <v>214</v>
      </c>
    </row>
    <row r="23551" spans="11:12">
      <c r="K23551" s="435">
        <v>68379</v>
      </c>
      <c r="L23551" t="s">
        <v>214</v>
      </c>
    </row>
    <row r="23552" spans="11:12">
      <c r="K23552" s="435">
        <v>68380</v>
      </c>
      <c r="L23552" t="s">
        <v>214</v>
      </c>
    </row>
    <row r="23553" spans="11:12">
      <c r="K23553" s="435">
        <v>68381</v>
      </c>
      <c r="L23553" t="s">
        <v>214</v>
      </c>
    </row>
    <row r="23554" spans="11:12">
      <c r="K23554" s="435">
        <v>68382</v>
      </c>
      <c r="L23554" t="s">
        <v>214</v>
      </c>
    </row>
    <row r="23555" spans="11:12">
      <c r="K23555" s="435">
        <v>68401</v>
      </c>
      <c r="L23555" t="s">
        <v>214</v>
      </c>
    </row>
    <row r="23556" spans="11:12">
      <c r="K23556" s="435">
        <v>68402</v>
      </c>
      <c r="L23556" t="s">
        <v>214</v>
      </c>
    </row>
    <row r="23557" spans="11:12">
      <c r="K23557" s="435">
        <v>68403</v>
      </c>
      <c r="L23557" t="s">
        <v>214</v>
      </c>
    </row>
    <row r="23558" spans="11:12">
      <c r="K23558" s="435">
        <v>68404</v>
      </c>
      <c r="L23558" t="s">
        <v>214</v>
      </c>
    </row>
    <row r="23559" spans="11:12">
      <c r="K23559" s="435">
        <v>68405</v>
      </c>
      <c r="L23559" t="s">
        <v>214</v>
      </c>
    </row>
    <row r="23560" spans="11:12">
      <c r="K23560" s="435">
        <v>68406</v>
      </c>
      <c r="L23560" t="s">
        <v>214</v>
      </c>
    </row>
    <row r="23561" spans="11:12">
      <c r="K23561" s="435">
        <v>68407</v>
      </c>
      <c r="L23561" t="s">
        <v>214</v>
      </c>
    </row>
    <row r="23562" spans="11:12">
      <c r="K23562" s="435">
        <v>68409</v>
      </c>
      <c r="L23562" t="s">
        <v>214</v>
      </c>
    </row>
    <row r="23563" spans="11:12">
      <c r="K23563" s="435">
        <v>68410</v>
      </c>
      <c r="L23563" t="s">
        <v>214</v>
      </c>
    </row>
    <row r="23564" spans="11:12">
      <c r="K23564" s="435">
        <v>68413</v>
      </c>
      <c r="L23564" t="s">
        <v>214</v>
      </c>
    </row>
    <row r="23565" spans="11:12">
      <c r="K23565" s="435">
        <v>68414</v>
      </c>
      <c r="L23565" t="s">
        <v>214</v>
      </c>
    </row>
    <row r="23566" spans="11:12">
      <c r="K23566" s="435">
        <v>68415</v>
      </c>
      <c r="L23566" t="s">
        <v>214</v>
      </c>
    </row>
    <row r="23567" spans="11:12">
      <c r="K23567" s="435">
        <v>68416</v>
      </c>
      <c r="L23567" t="s">
        <v>214</v>
      </c>
    </row>
    <row r="23568" spans="11:12">
      <c r="K23568" s="435">
        <v>68417</v>
      </c>
      <c r="L23568" t="s">
        <v>214</v>
      </c>
    </row>
    <row r="23569" spans="11:12">
      <c r="K23569" s="435">
        <v>68418</v>
      </c>
      <c r="L23569" t="s">
        <v>214</v>
      </c>
    </row>
    <row r="23570" spans="11:12">
      <c r="K23570" s="435">
        <v>68419</v>
      </c>
      <c r="L23570" t="s">
        <v>214</v>
      </c>
    </row>
    <row r="23571" spans="11:12">
      <c r="K23571" s="435">
        <v>68420</v>
      </c>
      <c r="L23571" t="s">
        <v>214</v>
      </c>
    </row>
    <row r="23572" spans="11:12">
      <c r="K23572" s="435">
        <v>68421</v>
      </c>
      <c r="L23572" t="s">
        <v>214</v>
      </c>
    </row>
    <row r="23573" spans="11:12">
      <c r="K23573" s="435">
        <v>68422</v>
      </c>
      <c r="L23573" t="s">
        <v>214</v>
      </c>
    </row>
    <row r="23574" spans="11:12">
      <c r="K23574" s="435">
        <v>68423</v>
      </c>
      <c r="L23574" t="s">
        <v>214</v>
      </c>
    </row>
    <row r="23575" spans="11:12">
      <c r="K23575" s="435">
        <v>68424</v>
      </c>
      <c r="L23575" t="s">
        <v>214</v>
      </c>
    </row>
    <row r="23576" spans="11:12">
      <c r="K23576" s="435">
        <v>68428</v>
      </c>
      <c r="L23576" t="s">
        <v>214</v>
      </c>
    </row>
    <row r="23577" spans="11:12">
      <c r="K23577" s="435">
        <v>68430</v>
      </c>
      <c r="L23577" t="s">
        <v>214</v>
      </c>
    </row>
    <row r="23578" spans="11:12">
      <c r="K23578" s="435">
        <v>68431</v>
      </c>
      <c r="L23578" t="s">
        <v>208</v>
      </c>
    </row>
    <row r="23579" spans="11:12">
      <c r="K23579" s="435">
        <v>68433</v>
      </c>
      <c r="L23579" t="s">
        <v>208</v>
      </c>
    </row>
    <row r="23580" spans="11:12">
      <c r="K23580" s="435">
        <v>68434</v>
      </c>
      <c r="L23580" t="s">
        <v>214</v>
      </c>
    </row>
    <row r="23581" spans="11:12">
      <c r="K23581" s="435">
        <v>68436</v>
      </c>
      <c r="L23581" t="s">
        <v>214</v>
      </c>
    </row>
    <row r="23582" spans="11:12">
      <c r="K23582" s="435">
        <v>68437</v>
      </c>
      <c r="L23582" t="s">
        <v>214</v>
      </c>
    </row>
    <row r="23583" spans="11:12">
      <c r="K23583" s="435">
        <v>68438</v>
      </c>
      <c r="L23583" t="s">
        <v>214</v>
      </c>
    </row>
    <row r="23584" spans="11:12">
      <c r="K23584" s="435">
        <v>68439</v>
      </c>
      <c r="L23584" t="s">
        <v>214</v>
      </c>
    </row>
    <row r="23585" spans="11:12">
      <c r="K23585" s="435">
        <v>68440</v>
      </c>
      <c r="L23585" t="s">
        <v>214</v>
      </c>
    </row>
    <row r="23586" spans="11:12">
      <c r="K23586" s="435">
        <v>68441</v>
      </c>
      <c r="L23586" t="s">
        <v>214</v>
      </c>
    </row>
    <row r="23587" spans="11:12">
      <c r="K23587" s="435">
        <v>68442</v>
      </c>
      <c r="L23587" t="s">
        <v>214</v>
      </c>
    </row>
    <row r="23588" spans="11:12">
      <c r="K23588" s="435">
        <v>68443</v>
      </c>
      <c r="L23588" t="s">
        <v>214</v>
      </c>
    </row>
    <row r="23589" spans="11:12">
      <c r="K23589" s="435">
        <v>68444</v>
      </c>
      <c r="L23589" t="s">
        <v>214</v>
      </c>
    </row>
    <row r="23590" spans="11:12">
      <c r="K23590" s="435">
        <v>68445</v>
      </c>
      <c r="L23590" t="s">
        <v>214</v>
      </c>
    </row>
    <row r="23591" spans="11:12">
      <c r="K23591" s="435">
        <v>68446</v>
      </c>
      <c r="L23591" t="s">
        <v>214</v>
      </c>
    </row>
    <row r="23592" spans="11:12">
      <c r="K23592" s="435">
        <v>68447</v>
      </c>
      <c r="L23592" t="s">
        <v>214</v>
      </c>
    </row>
    <row r="23593" spans="11:12">
      <c r="K23593" s="435">
        <v>68448</v>
      </c>
      <c r="L23593" t="s">
        <v>214</v>
      </c>
    </row>
    <row r="23594" spans="11:12">
      <c r="K23594" s="435">
        <v>68450</v>
      </c>
      <c r="L23594" t="s">
        <v>214</v>
      </c>
    </row>
    <row r="23595" spans="11:12">
      <c r="K23595" s="435">
        <v>68452</v>
      </c>
      <c r="L23595" t="s">
        <v>214</v>
      </c>
    </row>
    <row r="23596" spans="11:12">
      <c r="K23596" s="435">
        <v>68453</v>
      </c>
      <c r="L23596" t="s">
        <v>214</v>
      </c>
    </row>
    <row r="23597" spans="11:12">
      <c r="K23597" s="435">
        <v>68454</v>
      </c>
      <c r="L23597" t="s">
        <v>214</v>
      </c>
    </row>
    <row r="23598" spans="11:12">
      <c r="K23598" s="435">
        <v>68455</v>
      </c>
      <c r="L23598" t="s">
        <v>214</v>
      </c>
    </row>
    <row r="23599" spans="11:12">
      <c r="K23599" s="435">
        <v>68456</v>
      </c>
      <c r="L23599" t="s">
        <v>214</v>
      </c>
    </row>
    <row r="23600" spans="11:12">
      <c r="K23600" s="435">
        <v>68457</v>
      </c>
      <c r="L23600" t="s">
        <v>214</v>
      </c>
    </row>
    <row r="23601" spans="11:12">
      <c r="K23601" s="435">
        <v>68458</v>
      </c>
      <c r="L23601" t="s">
        <v>214</v>
      </c>
    </row>
    <row r="23602" spans="11:12">
      <c r="K23602" s="435">
        <v>68460</v>
      </c>
      <c r="L23602" t="s">
        <v>214</v>
      </c>
    </row>
    <row r="23603" spans="11:12">
      <c r="K23603" s="435">
        <v>68461</v>
      </c>
      <c r="L23603" t="s">
        <v>214</v>
      </c>
    </row>
    <row r="23604" spans="11:12">
      <c r="K23604" s="435">
        <v>68462</v>
      </c>
      <c r="L23604" t="s">
        <v>214</v>
      </c>
    </row>
    <row r="23605" spans="11:12">
      <c r="K23605" s="435">
        <v>68463</v>
      </c>
      <c r="L23605" t="s">
        <v>214</v>
      </c>
    </row>
    <row r="23606" spans="11:12">
      <c r="K23606" s="435">
        <v>68464</v>
      </c>
      <c r="L23606" t="s">
        <v>214</v>
      </c>
    </row>
    <row r="23607" spans="11:12">
      <c r="K23607" s="435">
        <v>68465</v>
      </c>
      <c r="L23607" t="s">
        <v>214</v>
      </c>
    </row>
    <row r="23608" spans="11:12">
      <c r="K23608" s="435">
        <v>68466</v>
      </c>
      <c r="L23608" t="s">
        <v>214</v>
      </c>
    </row>
    <row r="23609" spans="11:12">
      <c r="K23609" s="435">
        <v>68467</v>
      </c>
      <c r="L23609" t="s">
        <v>214</v>
      </c>
    </row>
    <row r="23610" spans="11:12">
      <c r="K23610" s="435">
        <v>68502</v>
      </c>
      <c r="L23610" t="s">
        <v>214</v>
      </c>
    </row>
    <row r="23611" spans="11:12">
      <c r="K23611" s="435">
        <v>68503</v>
      </c>
      <c r="L23611" t="s">
        <v>214</v>
      </c>
    </row>
    <row r="23612" spans="11:12">
      <c r="K23612" s="435">
        <v>68504</v>
      </c>
      <c r="L23612" t="s">
        <v>214</v>
      </c>
    </row>
    <row r="23613" spans="11:12">
      <c r="K23613" s="435">
        <v>68505</v>
      </c>
      <c r="L23613" t="s">
        <v>214</v>
      </c>
    </row>
    <row r="23614" spans="11:12">
      <c r="K23614" s="435">
        <v>68506</v>
      </c>
      <c r="L23614" t="s">
        <v>214</v>
      </c>
    </row>
    <row r="23615" spans="11:12">
      <c r="K23615" s="435">
        <v>68507</v>
      </c>
      <c r="L23615" t="s">
        <v>214</v>
      </c>
    </row>
    <row r="23616" spans="11:12">
      <c r="K23616" s="435">
        <v>68508</v>
      </c>
      <c r="L23616" t="s">
        <v>214</v>
      </c>
    </row>
    <row r="23617" spans="11:12">
      <c r="K23617" s="435">
        <v>68510</v>
      </c>
      <c r="L23617" t="s">
        <v>214</v>
      </c>
    </row>
    <row r="23618" spans="11:12">
      <c r="K23618" s="435">
        <v>68512</v>
      </c>
      <c r="L23618" t="s">
        <v>214</v>
      </c>
    </row>
    <row r="23619" spans="11:12">
      <c r="K23619" s="435">
        <v>68514</v>
      </c>
      <c r="L23619" t="s">
        <v>214</v>
      </c>
    </row>
    <row r="23620" spans="11:12">
      <c r="K23620" s="435">
        <v>68516</v>
      </c>
      <c r="L23620" t="s">
        <v>214</v>
      </c>
    </row>
    <row r="23621" spans="11:12">
      <c r="K23621" s="435">
        <v>68517</v>
      </c>
      <c r="L23621" t="s">
        <v>214</v>
      </c>
    </row>
    <row r="23622" spans="11:12">
      <c r="K23622" s="435">
        <v>68520</v>
      </c>
      <c r="L23622" t="s">
        <v>214</v>
      </c>
    </row>
    <row r="23623" spans="11:12">
      <c r="K23623" s="435">
        <v>68521</v>
      </c>
      <c r="L23623" t="s">
        <v>214</v>
      </c>
    </row>
    <row r="23624" spans="11:12">
      <c r="K23624" s="435">
        <v>68522</v>
      </c>
      <c r="L23624" t="s">
        <v>214</v>
      </c>
    </row>
    <row r="23625" spans="11:12">
      <c r="K23625" s="435">
        <v>68523</v>
      </c>
      <c r="L23625" t="s">
        <v>214</v>
      </c>
    </row>
    <row r="23626" spans="11:12">
      <c r="K23626" s="435">
        <v>68524</v>
      </c>
      <c r="L23626" t="s">
        <v>214</v>
      </c>
    </row>
    <row r="23627" spans="11:12">
      <c r="K23627" s="435">
        <v>68526</v>
      </c>
      <c r="L23627" t="s">
        <v>214</v>
      </c>
    </row>
    <row r="23628" spans="11:12">
      <c r="K23628" s="435">
        <v>68527</v>
      </c>
      <c r="L23628" t="s">
        <v>214</v>
      </c>
    </row>
    <row r="23629" spans="11:12">
      <c r="K23629" s="435">
        <v>68528</v>
      </c>
      <c r="L23629" t="s">
        <v>214</v>
      </c>
    </row>
    <row r="23630" spans="11:12">
      <c r="K23630" s="435">
        <v>68531</v>
      </c>
      <c r="L23630" t="s">
        <v>214</v>
      </c>
    </row>
    <row r="23631" spans="11:12">
      <c r="K23631" s="435">
        <v>68532</v>
      </c>
      <c r="L23631" t="s">
        <v>214</v>
      </c>
    </row>
    <row r="23632" spans="11:12">
      <c r="K23632" s="435">
        <v>68601</v>
      </c>
      <c r="L23632" t="s">
        <v>214</v>
      </c>
    </row>
    <row r="23633" spans="11:12">
      <c r="K23633" s="435">
        <v>68620</v>
      </c>
      <c r="L23633" t="s">
        <v>214</v>
      </c>
    </row>
    <row r="23634" spans="11:12">
      <c r="K23634" s="435">
        <v>68621</v>
      </c>
      <c r="L23634" t="s">
        <v>214</v>
      </c>
    </row>
    <row r="23635" spans="11:12">
      <c r="K23635" s="435">
        <v>68622</v>
      </c>
      <c r="L23635" t="s">
        <v>214</v>
      </c>
    </row>
    <row r="23636" spans="11:12">
      <c r="K23636" s="435">
        <v>68623</v>
      </c>
      <c r="L23636" t="s">
        <v>214</v>
      </c>
    </row>
    <row r="23637" spans="11:12">
      <c r="K23637" s="435">
        <v>68624</v>
      </c>
      <c r="L23637" t="s">
        <v>214</v>
      </c>
    </row>
    <row r="23638" spans="11:12">
      <c r="K23638" s="435">
        <v>68626</v>
      </c>
      <c r="L23638" t="s">
        <v>214</v>
      </c>
    </row>
    <row r="23639" spans="11:12">
      <c r="K23639" s="435">
        <v>68627</v>
      </c>
      <c r="L23639" t="s">
        <v>214</v>
      </c>
    </row>
    <row r="23640" spans="11:12">
      <c r="K23640" s="435">
        <v>68628</v>
      </c>
      <c r="L23640" t="s">
        <v>214</v>
      </c>
    </row>
    <row r="23641" spans="11:12">
      <c r="K23641" s="435">
        <v>68629</v>
      </c>
      <c r="L23641" t="s">
        <v>214</v>
      </c>
    </row>
    <row r="23642" spans="11:12">
      <c r="K23642" s="435">
        <v>68631</v>
      </c>
      <c r="L23642" t="s">
        <v>214</v>
      </c>
    </row>
    <row r="23643" spans="11:12">
      <c r="K23643" s="435">
        <v>68632</v>
      </c>
      <c r="L23643" t="s">
        <v>214</v>
      </c>
    </row>
    <row r="23644" spans="11:12">
      <c r="K23644" s="435">
        <v>68633</v>
      </c>
      <c r="L23644" t="s">
        <v>214</v>
      </c>
    </row>
    <row r="23645" spans="11:12">
      <c r="K23645" s="435">
        <v>68634</v>
      </c>
      <c r="L23645" t="s">
        <v>214</v>
      </c>
    </row>
    <row r="23646" spans="11:12">
      <c r="K23646" s="435">
        <v>68635</v>
      </c>
      <c r="L23646" t="s">
        <v>214</v>
      </c>
    </row>
    <row r="23647" spans="11:12">
      <c r="K23647" s="435">
        <v>68636</v>
      </c>
      <c r="L23647" t="s">
        <v>214</v>
      </c>
    </row>
    <row r="23648" spans="11:12">
      <c r="K23648" s="435">
        <v>68637</v>
      </c>
      <c r="L23648" t="s">
        <v>214</v>
      </c>
    </row>
    <row r="23649" spans="11:12">
      <c r="K23649" s="435">
        <v>68638</v>
      </c>
      <c r="L23649" t="s">
        <v>214</v>
      </c>
    </row>
    <row r="23650" spans="11:12">
      <c r="K23650" s="435">
        <v>68640</v>
      </c>
      <c r="L23650" t="s">
        <v>214</v>
      </c>
    </row>
    <row r="23651" spans="11:12">
      <c r="K23651" s="435">
        <v>68641</v>
      </c>
      <c r="L23651" t="s">
        <v>214</v>
      </c>
    </row>
    <row r="23652" spans="11:12">
      <c r="K23652" s="435">
        <v>68642</v>
      </c>
      <c r="L23652" t="s">
        <v>214</v>
      </c>
    </row>
    <row r="23653" spans="11:12">
      <c r="K23653" s="435">
        <v>68643</v>
      </c>
      <c r="L23653" t="s">
        <v>214</v>
      </c>
    </row>
    <row r="23654" spans="11:12">
      <c r="K23654" s="435">
        <v>68644</v>
      </c>
      <c r="L23654" t="s">
        <v>214</v>
      </c>
    </row>
    <row r="23655" spans="11:12">
      <c r="K23655" s="435">
        <v>68647</v>
      </c>
      <c r="L23655" t="s">
        <v>214</v>
      </c>
    </row>
    <row r="23656" spans="11:12">
      <c r="K23656" s="435">
        <v>68648</v>
      </c>
      <c r="L23656" t="s">
        <v>214</v>
      </c>
    </row>
    <row r="23657" spans="11:12">
      <c r="K23657" s="435">
        <v>68649</v>
      </c>
      <c r="L23657" t="s">
        <v>214</v>
      </c>
    </row>
    <row r="23658" spans="11:12">
      <c r="K23658" s="435">
        <v>68651</v>
      </c>
      <c r="L23658" t="s">
        <v>214</v>
      </c>
    </row>
    <row r="23659" spans="11:12">
      <c r="K23659" s="435">
        <v>68652</v>
      </c>
      <c r="L23659" t="s">
        <v>214</v>
      </c>
    </row>
    <row r="23660" spans="11:12">
      <c r="K23660" s="435">
        <v>68653</v>
      </c>
      <c r="L23660" t="s">
        <v>214</v>
      </c>
    </row>
    <row r="23661" spans="11:12">
      <c r="K23661" s="435">
        <v>68654</v>
      </c>
      <c r="L23661" t="s">
        <v>214</v>
      </c>
    </row>
    <row r="23662" spans="11:12">
      <c r="K23662" s="435">
        <v>68655</v>
      </c>
      <c r="L23662" t="s">
        <v>214</v>
      </c>
    </row>
    <row r="23663" spans="11:12">
      <c r="K23663" s="435">
        <v>68658</v>
      </c>
      <c r="L23663" t="s">
        <v>214</v>
      </c>
    </row>
    <row r="23664" spans="11:12">
      <c r="K23664" s="435">
        <v>68659</v>
      </c>
      <c r="L23664" t="s">
        <v>214</v>
      </c>
    </row>
    <row r="23665" spans="11:12">
      <c r="K23665" s="435">
        <v>68660</v>
      </c>
      <c r="L23665" t="s">
        <v>214</v>
      </c>
    </row>
    <row r="23666" spans="11:12">
      <c r="K23666" s="435">
        <v>68661</v>
      </c>
      <c r="L23666" t="s">
        <v>214</v>
      </c>
    </row>
    <row r="23667" spans="11:12">
      <c r="K23667" s="435">
        <v>68662</v>
      </c>
      <c r="L23667" t="s">
        <v>214</v>
      </c>
    </row>
    <row r="23668" spans="11:12">
      <c r="K23668" s="435">
        <v>68663</v>
      </c>
      <c r="L23668" t="s">
        <v>214</v>
      </c>
    </row>
    <row r="23669" spans="11:12">
      <c r="K23669" s="435">
        <v>68664</v>
      </c>
      <c r="L23669" t="s">
        <v>214</v>
      </c>
    </row>
    <row r="23670" spans="11:12">
      <c r="K23670" s="435">
        <v>68665</v>
      </c>
      <c r="L23670" t="s">
        <v>214</v>
      </c>
    </row>
    <row r="23671" spans="11:12">
      <c r="K23671" s="435">
        <v>68666</v>
      </c>
      <c r="L23671" t="s">
        <v>214</v>
      </c>
    </row>
    <row r="23672" spans="11:12">
      <c r="K23672" s="435">
        <v>68667</v>
      </c>
      <c r="L23672" t="s">
        <v>214</v>
      </c>
    </row>
    <row r="23673" spans="11:12">
      <c r="K23673" s="435">
        <v>68669</v>
      </c>
      <c r="L23673" t="s">
        <v>214</v>
      </c>
    </row>
    <row r="23674" spans="11:12">
      <c r="K23674" s="435">
        <v>68701</v>
      </c>
      <c r="L23674" t="s">
        <v>214</v>
      </c>
    </row>
    <row r="23675" spans="11:12">
      <c r="K23675" s="435">
        <v>68710</v>
      </c>
      <c r="L23675" t="s">
        <v>214</v>
      </c>
    </row>
    <row r="23676" spans="11:12">
      <c r="K23676" s="435">
        <v>68711</v>
      </c>
      <c r="L23676" t="s">
        <v>214</v>
      </c>
    </row>
    <row r="23677" spans="11:12">
      <c r="K23677" s="435">
        <v>68713</v>
      </c>
      <c r="L23677" t="s">
        <v>214</v>
      </c>
    </row>
    <row r="23678" spans="11:12">
      <c r="K23678" s="435">
        <v>68714</v>
      </c>
      <c r="L23678" t="s">
        <v>214</v>
      </c>
    </row>
    <row r="23679" spans="11:12">
      <c r="K23679" s="435">
        <v>68715</v>
      </c>
      <c r="L23679" t="s">
        <v>214</v>
      </c>
    </row>
    <row r="23680" spans="11:12">
      <c r="K23680" s="435">
        <v>68716</v>
      </c>
      <c r="L23680" t="s">
        <v>214</v>
      </c>
    </row>
    <row r="23681" spans="11:12">
      <c r="K23681" s="435">
        <v>68717</v>
      </c>
      <c r="L23681" t="s">
        <v>214</v>
      </c>
    </row>
    <row r="23682" spans="11:12">
      <c r="K23682" s="435">
        <v>68718</v>
      </c>
      <c r="L23682" t="s">
        <v>214</v>
      </c>
    </row>
    <row r="23683" spans="11:12">
      <c r="K23683" s="435">
        <v>68719</v>
      </c>
      <c r="L23683" t="s">
        <v>214</v>
      </c>
    </row>
    <row r="23684" spans="11:12">
      <c r="K23684" s="435">
        <v>68720</v>
      </c>
      <c r="L23684" t="s">
        <v>214</v>
      </c>
    </row>
    <row r="23685" spans="11:12">
      <c r="K23685" s="435">
        <v>68722</v>
      </c>
      <c r="L23685" t="s">
        <v>214</v>
      </c>
    </row>
    <row r="23686" spans="11:12">
      <c r="K23686" s="435">
        <v>68723</v>
      </c>
      <c r="L23686" t="s">
        <v>214</v>
      </c>
    </row>
    <row r="23687" spans="11:12">
      <c r="K23687" s="435">
        <v>68724</v>
      </c>
      <c r="L23687" t="s">
        <v>214</v>
      </c>
    </row>
    <row r="23688" spans="11:12">
      <c r="K23688" s="435">
        <v>68725</v>
      </c>
      <c r="L23688" t="s">
        <v>214</v>
      </c>
    </row>
    <row r="23689" spans="11:12">
      <c r="K23689" s="435">
        <v>68726</v>
      </c>
      <c r="L23689" t="s">
        <v>214</v>
      </c>
    </row>
    <row r="23690" spans="11:12">
      <c r="K23690" s="435">
        <v>68727</v>
      </c>
      <c r="L23690" t="s">
        <v>214</v>
      </c>
    </row>
    <row r="23691" spans="11:12">
      <c r="K23691" s="435">
        <v>68728</v>
      </c>
      <c r="L23691" t="s">
        <v>214</v>
      </c>
    </row>
    <row r="23692" spans="11:12">
      <c r="K23692" s="435">
        <v>68729</v>
      </c>
      <c r="L23692" t="s">
        <v>214</v>
      </c>
    </row>
    <row r="23693" spans="11:12">
      <c r="K23693" s="435">
        <v>68730</v>
      </c>
      <c r="L23693" t="s">
        <v>214</v>
      </c>
    </row>
    <row r="23694" spans="11:12">
      <c r="K23694" s="435">
        <v>68731</v>
      </c>
      <c r="L23694" t="s">
        <v>214</v>
      </c>
    </row>
    <row r="23695" spans="11:12">
      <c r="K23695" s="435">
        <v>68732</v>
      </c>
      <c r="L23695" t="s">
        <v>214</v>
      </c>
    </row>
    <row r="23696" spans="11:12">
      <c r="K23696" s="435">
        <v>68733</v>
      </c>
      <c r="L23696" t="s">
        <v>214</v>
      </c>
    </row>
    <row r="23697" spans="11:12">
      <c r="K23697" s="435">
        <v>68734</v>
      </c>
      <c r="L23697" t="s">
        <v>214</v>
      </c>
    </row>
    <row r="23698" spans="11:12">
      <c r="K23698" s="435">
        <v>68735</v>
      </c>
      <c r="L23698" t="s">
        <v>214</v>
      </c>
    </row>
    <row r="23699" spans="11:12">
      <c r="K23699" s="435">
        <v>68736</v>
      </c>
      <c r="L23699" t="s">
        <v>214</v>
      </c>
    </row>
    <row r="23700" spans="11:12">
      <c r="K23700" s="435">
        <v>68739</v>
      </c>
      <c r="L23700" t="s">
        <v>214</v>
      </c>
    </row>
    <row r="23701" spans="11:12">
      <c r="K23701" s="435">
        <v>68740</v>
      </c>
      <c r="L23701" t="s">
        <v>214</v>
      </c>
    </row>
    <row r="23702" spans="11:12">
      <c r="K23702" s="435">
        <v>68741</v>
      </c>
      <c r="L23702" t="s">
        <v>214</v>
      </c>
    </row>
    <row r="23703" spans="11:12">
      <c r="K23703" s="435">
        <v>68742</v>
      </c>
      <c r="L23703" t="s">
        <v>214</v>
      </c>
    </row>
    <row r="23704" spans="11:12">
      <c r="K23704" s="435">
        <v>68743</v>
      </c>
      <c r="L23704" t="s">
        <v>214</v>
      </c>
    </row>
    <row r="23705" spans="11:12">
      <c r="K23705" s="435">
        <v>68745</v>
      </c>
      <c r="L23705" t="s">
        <v>214</v>
      </c>
    </row>
    <row r="23706" spans="11:12">
      <c r="K23706" s="435">
        <v>68746</v>
      </c>
      <c r="L23706" t="s">
        <v>214</v>
      </c>
    </row>
    <row r="23707" spans="11:12">
      <c r="K23707" s="435">
        <v>68747</v>
      </c>
      <c r="L23707" t="s">
        <v>214</v>
      </c>
    </row>
    <row r="23708" spans="11:12">
      <c r="K23708" s="435">
        <v>68748</v>
      </c>
      <c r="L23708" t="s">
        <v>214</v>
      </c>
    </row>
    <row r="23709" spans="11:12">
      <c r="K23709" s="435">
        <v>68749</v>
      </c>
      <c r="L23709" t="s">
        <v>214</v>
      </c>
    </row>
    <row r="23710" spans="11:12">
      <c r="K23710" s="435">
        <v>68751</v>
      </c>
      <c r="L23710" t="s">
        <v>214</v>
      </c>
    </row>
    <row r="23711" spans="11:12">
      <c r="K23711" s="435">
        <v>68752</v>
      </c>
      <c r="L23711" t="s">
        <v>214</v>
      </c>
    </row>
    <row r="23712" spans="11:12">
      <c r="K23712" s="435">
        <v>68753</v>
      </c>
      <c r="L23712" t="s">
        <v>214</v>
      </c>
    </row>
    <row r="23713" spans="11:12">
      <c r="K23713" s="435">
        <v>68755</v>
      </c>
      <c r="L23713" t="s">
        <v>214</v>
      </c>
    </row>
    <row r="23714" spans="11:12">
      <c r="K23714" s="435">
        <v>68756</v>
      </c>
      <c r="L23714" t="s">
        <v>214</v>
      </c>
    </row>
    <row r="23715" spans="11:12">
      <c r="K23715" s="435">
        <v>68757</v>
      </c>
      <c r="L23715" t="s">
        <v>214</v>
      </c>
    </row>
    <row r="23716" spans="11:12">
      <c r="K23716" s="435">
        <v>68758</v>
      </c>
      <c r="L23716" t="s">
        <v>214</v>
      </c>
    </row>
    <row r="23717" spans="11:12">
      <c r="K23717" s="435">
        <v>68759</v>
      </c>
      <c r="L23717" t="s">
        <v>214</v>
      </c>
    </row>
    <row r="23718" spans="11:12">
      <c r="K23718" s="435">
        <v>68760</v>
      </c>
      <c r="L23718" t="s">
        <v>214</v>
      </c>
    </row>
    <row r="23719" spans="11:12">
      <c r="K23719" s="435">
        <v>68761</v>
      </c>
      <c r="L23719" t="s">
        <v>214</v>
      </c>
    </row>
    <row r="23720" spans="11:12">
      <c r="K23720" s="435">
        <v>68763</v>
      </c>
      <c r="L23720" t="s">
        <v>214</v>
      </c>
    </row>
    <row r="23721" spans="11:12">
      <c r="K23721" s="435">
        <v>68764</v>
      </c>
      <c r="L23721" t="s">
        <v>214</v>
      </c>
    </row>
    <row r="23722" spans="11:12">
      <c r="K23722" s="435">
        <v>68765</v>
      </c>
      <c r="L23722" t="s">
        <v>214</v>
      </c>
    </row>
    <row r="23723" spans="11:12">
      <c r="K23723" s="435">
        <v>68766</v>
      </c>
      <c r="L23723" t="s">
        <v>214</v>
      </c>
    </row>
    <row r="23724" spans="11:12">
      <c r="K23724" s="435">
        <v>68767</v>
      </c>
      <c r="L23724" t="s">
        <v>214</v>
      </c>
    </row>
    <row r="23725" spans="11:12">
      <c r="K23725" s="435">
        <v>68768</v>
      </c>
      <c r="L23725" t="s">
        <v>214</v>
      </c>
    </row>
    <row r="23726" spans="11:12">
      <c r="K23726" s="435">
        <v>68769</v>
      </c>
      <c r="L23726" t="s">
        <v>214</v>
      </c>
    </row>
    <row r="23727" spans="11:12">
      <c r="K23727" s="435">
        <v>68770</v>
      </c>
      <c r="L23727" t="s">
        <v>214</v>
      </c>
    </row>
    <row r="23728" spans="11:12">
      <c r="K23728" s="435">
        <v>68771</v>
      </c>
      <c r="L23728" t="s">
        <v>214</v>
      </c>
    </row>
    <row r="23729" spans="11:12">
      <c r="K23729" s="435">
        <v>68773</v>
      </c>
      <c r="L23729" t="s">
        <v>214</v>
      </c>
    </row>
    <row r="23730" spans="11:12">
      <c r="K23730" s="435">
        <v>68774</v>
      </c>
      <c r="L23730" t="s">
        <v>214</v>
      </c>
    </row>
    <row r="23731" spans="11:12">
      <c r="K23731" s="435">
        <v>68776</v>
      </c>
      <c r="L23731" t="s">
        <v>214</v>
      </c>
    </row>
    <row r="23732" spans="11:12">
      <c r="K23732" s="435">
        <v>68777</v>
      </c>
      <c r="L23732" t="s">
        <v>214</v>
      </c>
    </row>
    <row r="23733" spans="11:12">
      <c r="K23733" s="435">
        <v>68778</v>
      </c>
      <c r="L23733" t="s">
        <v>214</v>
      </c>
    </row>
    <row r="23734" spans="11:12">
      <c r="K23734" s="435">
        <v>68779</v>
      </c>
      <c r="L23734" t="s">
        <v>214</v>
      </c>
    </row>
    <row r="23735" spans="11:12">
      <c r="K23735" s="435">
        <v>68780</v>
      </c>
      <c r="L23735" t="s">
        <v>214</v>
      </c>
    </row>
    <row r="23736" spans="11:12">
      <c r="K23736" s="435">
        <v>68781</v>
      </c>
      <c r="L23736" t="s">
        <v>214</v>
      </c>
    </row>
    <row r="23737" spans="11:12">
      <c r="K23737" s="435">
        <v>68783</v>
      </c>
      <c r="L23737" t="s">
        <v>214</v>
      </c>
    </row>
    <row r="23738" spans="11:12">
      <c r="K23738" s="435">
        <v>68784</v>
      </c>
      <c r="L23738" t="s">
        <v>214</v>
      </c>
    </row>
    <row r="23739" spans="11:12">
      <c r="K23739" s="435">
        <v>68785</v>
      </c>
      <c r="L23739" t="s">
        <v>214</v>
      </c>
    </row>
    <row r="23740" spans="11:12">
      <c r="K23740" s="435">
        <v>68786</v>
      </c>
      <c r="L23740" t="s">
        <v>214</v>
      </c>
    </row>
    <row r="23741" spans="11:12">
      <c r="K23741" s="435">
        <v>68787</v>
      </c>
      <c r="L23741" t="s">
        <v>214</v>
      </c>
    </row>
    <row r="23742" spans="11:12">
      <c r="K23742" s="435">
        <v>68788</v>
      </c>
      <c r="L23742" t="s">
        <v>214</v>
      </c>
    </row>
    <row r="23743" spans="11:12">
      <c r="K23743" s="435">
        <v>68789</v>
      </c>
      <c r="L23743" t="s">
        <v>214</v>
      </c>
    </row>
    <row r="23744" spans="11:12">
      <c r="K23744" s="435">
        <v>68790</v>
      </c>
      <c r="L23744" t="s">
        <v>214</v>
      </c>
    </row>
    <row r="23745" spans="11:12">
      <c r="K23745" s="435">
        <v>68791</v>
      </c>
      <c r="L23745" t="s">
        <v>214</v>
      </c>
    </row>
    <row r="23746" spans="11:12">
      <c r="K23746" s="435">
        <v>68792</v>
      </c>
      <c r="L23746" t="s">
        <v>214</v>
      </c>
    </row>
    <row r="23747" spans="11:12">
      <c r="K23747" s="435">
        <v>68801</v>
      </c>
      <c r="L23747" t="s">
        <v>214</v>
      </c>
    </row>
    <row r="23748" spans="11:12">
      <c r="K23748" s="435">
        <v>68803</v>
      </c>
      <c r="L23748" t="s">
        <v>214</v>
      </c>
    </row>
    <row r="23749" spans="11:12">
      <c r="K23749" s="435">
        <v>68810</v>
      </c>
      <c r="L23749" t="s">
        <v>214</v>
      </c>
    </row>
    <row r="23750" spans="11:12">
      <c r="K23750" s="435">
        <v>68812</v>
      </c>
      <c r="L23750" t="s">
        <v>214</v>
      </c>
    </row>
    <row r="23751" spans="11:12">
      <c r="K23751" s="435">
        <v>68813</v>
      </c>
      <c r="L23751" t="s">
        <v>214</v>
      </c>
    </row>
    <row r="23752" spans="11:12">
      <c r="K23752" s="435">
        <v>68814</v>
      </c>
      <c r="L23752" t="s">
        <v>214</v>
      </c>
    </row>
    <row r="23753" spans="11:12">
      <c r="K23753" s="435">
        <v>68815</v>
      </c>
      <c r="L23753" t="s">
        <v>214</v>
      </c>
    </row>
    <row r="23754" spans="11:12">
      <c r="K23754" s="435">
        <v>68816</v>
      </c>
      <c r="L23754" t="s">
        <v>214</v>
      </c>
    </row>
    <row r="23755" spans="11:12">
      <c r="K23755" s="435">
        <v>68817</v>
      </c>
      <c r="L23755" t="s">
        <v>214</v>
      </c>
    </row>
    <row r="23756" spans="11:12">
      <c r="K23756" s="435">
        <v>68818</v>
      </c>
      <c r="L23756" t="s">
        <v>214</v>
      </c>
    </row>
    <row r="23757" spans="11:12">
      <c r="K23757" s="435">
        <v>68820</v>
      </c>
      <c r="L23757" t="s">
        <v>214</v>
      </c>
    </row>
    <row r="23758" spans="11:12">
      <c r="K23758" s="435">
        <v>68821</v>
      </c>
      <c r="L23758" t="s">
        <v>214</v>
      </c>
    </row>
    <row r="23759" spans="11:12">
      <c r="K23759" s="435">
        <v>68822</v>
      </c>
      <c r="L23759" t="s">
        <v>214</v>
      </c>
    </row>
    <row r="23760" spans="11:12">
      <c r="K23760" s="435">
        <v>68823</v>
      </c>
      <c r="L23760" t="s">
        <v>214</v>
      </c>
    </row>
    <row r="23761" spans="11:12">
      <c r="K23761" s="435">
        <v>68824</v>
      </c>
      <c r="L23761" t="s">
        <v>214</v>
      </c>
    </row>
    <row r="23762" spans="11:12">
      <c r="K23762" s="435">
        <v>68825</v>
      </c>
      <c r="L23762" t="s">
        <v>214</v>
      </c>
    </row>
    <row r="23763" spans="11:12">
      <c r="K23763" s="435">
        <v>68826</v>
      </c>
      <c r="L23763" t="s">
        <v>214</v>
      </c>
    </row>
    <row r="23764" spans="11:12">
      <c r="K23764" s="435">
        <v>68827</v>
      </c>
      <c r="L23764" t="s">
        <v>214</v>
      </c>
    </row>
    <row r="23765" spans="11:12">
      <c r="K23765" s="435">
        <v>68828</v>
      </c>
      <c r="L23765" t="s">
        <v>214</v>
      </c>
    </row>
    <row r="23766" spans="11:12">
      <c r="K23766" s="435">
        <v>68831</v>
      </c>
      <c r="L23766" t="s">
        <v>214</v>
      </c>
    </row>
    <row r="23767" spans="11:12">
      <c r="K23767" s="435">
        <v>68832</v>
      </c>
      <c r="L23767" t="s">
        <v>214</v>
      </c>
    </row>
    <row r="23768" spans="11:12">
      <c r="K23768" s="435">
        <v>68833</v>
      </c>
      <c r="L23768" t="s">
        <v>214</v>
      </c>
    </row>
    <row r="23769" spans="11:12">
      <c r="K23769" s="435">
        <v>68834</v>
      </c>
      <c r="L23769" t="s">
        <v>214</v>
      </c>
    </row>
    <row r="23770" spans="11:12">
      <c r="K23770" s="435">
        <v>68835</v>
      </c>
      <c r="L23770" t="s">
        <v>214</v>
      </c>
    </row>
    <row r="23771" spans="11:12">
      <c r="K23771" s="435">
        <v>68836</v>
      </c>
      <c r="L23771" t="s">
        <v>214</v>
      </c>
    </row>
    <row r="23772" spans="11:12">
      <c r="K23772" s="435">
        <v>68837</v>
      </c>
      <c r="L23772" t="s">
        <v>214</v>
      </c>
    </row>
    <row r="23773" spans="11:12">
      <c r="K23773" s="435">
        <v>68838</v>
      </c>
      <c r="L23773" t="s">
        <v>214</v>
      </c>
    </row>
    <row r="23774" spans="11:12">
      <c r="K23774" s="435">
        <v>68840</v>
      </c>
      <c r="L23774" t="s">
        <v>214</v>
      </c>
    </row>
    <row r="23775" spans="11:12">
      <c r="K23775" s="435">
        <v>68841</v>
      </c>
      <c r="L23775" t="s">
        <v>214</v>
      </c>
    </row>
    <row r="23776" spans="11:12">
      <c r="K23776" s="435">
        <v>68842</v>
      </c>
      <c r="L23776" t="s">
        <v>214</v>
      </c>
    </row>
    <row r="23777" spans="11:12">
      <c r="K23777" s="435">
        <v>68843</v>
      </c>
      <c r="L23777" t="s">
        <v>214</v>
      </c>
    </row>
    <row r="23778" spans="11:12">
      <c r="K23778" s="435">
        <v>68844</v>
      </c>
      <c r="L23778" t="s">
        <v>214</v>
      </c>
    </row>
    <row r="23779" spans="11:12">
      <c r="K23779" s="435">
        <v>68845</v>
      </c>
      <c r="L23779" t="s">
        <v>214</v>
      </c>
    </row>
    <row r="23780" spans="11:12">
      <c r="K23780" s="435">
        <v>68846</v>
      </c>
      <c r="L23780" t="s">
        <v>214</v>
      </c>
    </row>
    <row r="23781" spans="11:12">
      <c r="K23781" s="435">
        <v>68847</v>
      </c>
      <c r="L23781" t="s">
        <v>214</v>
      </c>
    </row>
    <row r="23782" spans="11:12">
      <c r="K23782" s="435">
        <v>68849</v>
      </c>
      <c r="L23782" t="s">
        <v>214</v>
      </c>
    </row>
    <row r="23783" spans="11:12">
      <c r="K23783" s="435">
        <v>68850</v>
      </c>
      <c r="L23783" t="s">
        <v>214</v>
      </c>
    </row>
    <row r="23784" spans="11:12">
      <c r="K23784" s="435">
        <v>68852</v>
      </c>
      <c r="L23784" t="s">
        <v>214</v>
      </c>
    </row>
    <row r="23785" spans="11:12">
      <c r="K23785" s="435">
        <v>68853</v>
      </c>
      <c r="L23785" t="s">
        <v>214</v>
      </c>
    </row>
    <row r="23786" spans="11:12">
      <c r="K23786" s="435">
        <v>68854</v>
      </c>
      <c r="L23786" t="s">
        <v>214</v>
      </c>
    </row>
    <row r="23787" spans="11:12">
      <c r="K23787" s="435">
        <v>68855</v>
      </c>
      <c r="L23787" t="s">
        <v>214</v>
      </c>
    </row>
    <row r="23788" spans="11:12">
      <c r="K23788" s="435">
        <v>68856</v>
      </c>
      <c r="L23788" t="s">
        <v>214</v>
      </c>
    </row>
    <row r="23789" spans="11:12">
      <c r="K23789" s="435">
        <v>68858</v>
      </c>
      <c r="L23789" t="s">
        <v>214</v>
      </c>
    </row>
    <row r="23790" spans="11:12">
      <c r="K23790" s="435">
        <v>68859</v>
      </c>
      <c r="L23790" t="s">
        <v>214</v>
      </c>
    </row>
    <row r="23791" spans="11:12">
      <c r="K23791" s="435">
        <v>68860</v>
      </c>
      <c r="L23791" t="s">
        <v>214</v>
      </c>
    </row>
    <row r="23792" spans="11:12">
      <c r="K23792" s="435">
        <v>68861</v>
      </c>
      <c r="L23792" t="s">
        <v>214</v>
      </c>
    </row>
    <row r="23793" spans="11:12">
      <c r="K23793" s="435">
        <v>68862</v>
      </c>
      <c r="L23793" t="s">
        <v>214</v>
      </c>
    </row>
    <row r="23794" spans="11:12">
      <c r="K23794" s="435">
        <v>68863</v>
      </c>
      <c r="L23794" t="s">
        <v>214</v>
      </c>
    </row>
    <row r="23795" spans="11:12">
      <c r="K23795" s="435">
        <v>68864</v>
      </c>
      <c r="L23795" t="s">
        <v>214</v>
      </c>
    </row>
    <row r="23796" spans="11:12">
      <c r="K23796" s="435">
        <v>68865</v>
      </c>
      <c r="L23796" t="s">
        <v>214</v>
      </c>
    </row>
    <row r="23797" spans="11:12">
      <c r="K23797" s="435">
        <v>68866</v>
      </c>
      <c r="L23797" t="s">
        <v>214</v>
      </c>
    </row>
    <row r="23798" spans="11:12">
      <c r="K23798" s="435">
        <v>68869</v>
      </c>
      <c r="L23798" t="s">
        <v>214</v>
      </c>
    </row>
    <row r="23799" spans="11:12">
      <c r="K23799" s="435">
        <v>68870</v>
      </c>
      <c r="L23799" t="s">
        <v>214</v>
      </c>
    </row>
    <row r="23800" spans="11:12">
      <c r="K23800" s="435">
        <v>68871</v>
      </c>
      <c r="L23800" t="s">
        <v>214</v>
      </c>
    </row>
    <row r="23801" spans="11:12">
      <c r="K23801" s="435">
        <v>68872</v>
      </c>
      <c r="L23801" t="s">
        <v>214</v>
      </c>
    </row>
    <row r="23802" spans="11:12">
      <c r="K23802" s="435">
        <v>68873</v>
      </c>
      <c r="L23802" t="s">
        <v>214</v>
      </c>
    </row>
    <row r="23803" spans="11:12">
      <c r="K23803" s="435">
        <v>68874</v>
      </c>
      <c r="L23803" t="s">
        <v>214</v>
      </c>
    </row>
    <row r="23804" spans="11:12">
      <c r="K23804" s="435">
        <v>68875</v>
      </c>
      <c r="L23804" t="s">
        <v>214</v>
      </c>
    </row>
    <row r="23805" spans="11:12">
      <c r="K23805" s="435">
        <v>68876</v>
      </c>
      <c r="L23805" t="s">
        <v>214</v>
      </c>
    </row>
    <row r="23806" spans="11:12">
      <c r="K23806" s="435">
        <v>68878</v>
      </c>
      <c r="L23806" t="s">
        <v>214</v>
      </c>
    </row>
    <row r="23807" spans="11:12">
      <c r="K23807" s="435">
        <v>68879</v>
      </c>
      <c r="L23807" t="s">
        <v>214</v>
      </c>
    </row>
    <row r="23808" spans="11:12">
      <c r="K23808" s="435">
        <v>68881</v>
      </c>
      <c r="L23808" t="s">
        <v>214</v>
      </c>
    </row>
    <row r="23809" spans="11:12">
      <c r="K23809" s="435">
        <v>68882</v>
      </c>
      <c r="L23809" t="s">
        <v>214</v>
      </c>
    </row>
    <row r="23810" spans="11:12">
      <c r="K23810" s="435">
        <v>68883</v>
      </c>
      <c r="L23810" t="s">
        <v>214</v>
      </c>
    </row>
    <row r="23811" spans="11:12">
      <c r="K23811" s="435">
        <v>68901</v>
      </c>
      <c r="L23811" t="s">
        <v>214</v>
      </c>
    </row>
    <row r="23812" spans="11:12">
      <c r="K23812" s="435">
        <v>68920</v>
      </c>
      <c r="L23812" t="s">
        <v>214</v>
      </c>
    </row>
    <row r="23813" spans="11:12">
      <c r="K23813" s="435">
        <v>68922</v>
      </c>
      <c r="L23813" t="s">
        <v>214</v>
      </c>
    </row>
    <row r="23814" spans="11:12">
      <c r="K23814" s="435">
        <v>68923</v>
      </c>
      <c r="L23814" t="s">
        <v>214</v>
      </c>
    </row>
    <row r="23815" spans="11:12">
      <c r="K23815" s="435">
        <v>68924</v>
      </c>
      <c r="L23815" t="s">
        <v>214</v>
      </c>
    </row>
    <row r="23816" spans="11:12">
      <c r="K23816" s="435">
        <v>68925</v>
      </c>
      <c r="L23816" t="s">
        <v>214</v>
      </c>
    </row>
    <row r="23817" spans="11:12">
      <c r="K23817" s="435">
        <v>68926</v>
      </c>
      <c r="L23817" t="s">
        <v>214</v>
      </c>
    </row>
    <row r="23818" spans="11:12">
      <c r="K23818" s="435">
        <v>68927</v>
      </c>
      <c r="L23818" t="s">
        <v>214</v>
      </c>
    </row>
    <row r="23819" spans="11:12">
      <c r="K23819" s="435">
        <v>68928</v>
      </c>
      <c r="L23819" t="s">
        <v>214</v>
      </c>
    </row>
    <row r="23820" spans="11:12">
      <c r="K23820" s="435">
        <v>68929</v>
      </c>
      <c r="L23820" t="s">
        <v>214</v>
      </c>
    </row>
    <row r="23821" spans="11:12">
      <c r="K23821" s="435">
        <v>68930</v>
      </c>
      <c r="L23821" t="s">
        <v>214</v>
      </c>
    </row>
    <row r="23822" spans="11:12">
      <c r="K23822" s="435">
        <v>68932</v>
      </c>
      <c r="L23822" t="s">
        <v>214</v>
      </c>
    </row>
    <row r="23823" spans="11:12">
      <c r="K23823" s="435">
        <v>68933</v>
      </c>
      <c r="L23823" t="s">
        <v>214</v>
      </c>
    </row>
    <row r="23824" spans="11:12">
      <c r="K23824" s="435">
        <v>68934</v>
      </c>
      <c r="L23824" t="s">
        <v>214</v>
      </c>
    </row>
    <row r="23825" spans="11:12">
      <c r="K23825" s="435">
        <v>68935</v>
      </c>
      <c r="L23825" t="s">
        <v>214</v>
      </c>
    </row>
    <row r="23826" spans="11:12">
      <c r="K23826" s="435">
        <v>68936</v>
      </c>
      <c r="L23826" t="s">
        <v>214</v>
      </c>
    </row>
    <row r="23827" spans="11:12">
      <c r="K23827" s="435">
        <v>68937</v>
      </c>
      <c r="L23827" t="s">
        <v>214</v>
      </c>
    </row>
    <row r="23828" spans="11:12">
      <c r="K23828" s="435">
        <v>68938</v>
      </c>
      <c r="L23828" t="s">
        <v>214</v>
      </c>
    </row>
    <row r="23829" spans="11:12">
      <c r="K23829" s="435">
        <v>68939</v>
      </c>
      <c r="L23829" t="s">
        <v>214</v>
      </c>
    </row>
    <row r="23830" spans="11:12">
      <c r="K23830" s="435">
        <v>68940</v>
      </c>
      <c r="L23830" t="s">
        <v>214</v>
      </c>
    </row>
    <row r="23831" spans="11:12">
      <c r="K23831" s="435">
        <v>68941</v>
      </c>
      <c r="L23831" t="s">
        <v>214</v>
      </c>
    </row>
    <row r="23832" spans="11:12">
      <c r="K23832" s="435">
        <v>68942</v>
      </c>
      <c r="L23832" t="s">
        <v>214</v>
      </c>
    </row>
    <row r="23833" spans="11:12">
      <c r="K23833" s="435">
        <v>68943</v>
      </c>
      <c r="L23833" t="s">
        <v>214</v>
      </c>
    </row>
    <row r="23834" spans="11:12">
      <c r="K23834" s="435">
        <v>68944</v>
      </c>
      <c r="L23834" t="s">
        <v>214</v>
      </c>
    </row>
    <row r="23835" spans="11:12">
      <c r="K23835" s="435">
        <v>68945</v>
      </c>
      <c r="L23835" t="s">
        <v>214</v>
      </c>
    </row>
    <row r="23836" spans="11:12">
      <c r="K23836" s="435">
        <v>68946</v>
      </c>
      <c r="L23836" t="s">
        <v>214</v>
      </c>
    </row>
    <row r="23837" spans="11:12">
      <c r="K23837" s="435">
        <v>68947</v>
      </c>
      <c r="L23837" t="s">
        <v>214</v>
      </c>
    </row>
    <row r="23838" spans="11:12">
      <c r="K23838" s="435">
        <v>68948</v>
      </c>
      <c r="L23838" t="s">
        <v>214</v>
      </c>
    </row>
    <row r="23839" spans="11:12">
      <c r="K23839" s="435">
        <v>68949</v>
      </c>
      <c r="L23839" t="s">
        <v>214</v>
      </c>
    </row>
    <row r="23840" spans="11:12">
      <c r="K23840" s="435">
        <v>68950</v>
      </c>
      <c r="L23840" t="s">
        <v>214</v>
      </c>
    </row>
    <row r="23841" spans="11:12">
      <c r="K23841" s="435">
        <v>68952</v>
      </c>
      <c r="L23841" t="s">
        <v>214</v>
      </c>
    </row>
    <row r="23842" spans="11:12">
      <c r="K23842" s="435">
        <v>68954</v>
      </c>
      <c r="L23842" t="s">
        <v>214</v>
      </c>
    </row>
    <row r="23843" spans="11:12">
      <c r="K23843" s="435">
        <v>68955</v>
      </c>
      <c r="L23843" t="s">
        <v>214</v>
      </c>
    </row>
    <row r="23844" spans="11:12">
      <c r="K23844" s="435">
        <v>68956</v>
      </c>
      <c r="L23844" t="s">
        <v>214</v>
      </c>
    </row>
    <row r="23845" spans="11:12">
      <c r="K23845" s="435">
        <v>68957</v>
      </c>
      <c r="L23845" t="s">
        <v>214</v>
      </c>
    </row>
    <row r="23846" spans="11:12">
      <c r="K23846" s="435">
        <v>68958</v>
      </c>
      <c r="L23846" t="s">
        <v>214</v>
      </c>
    </row>
    <row r="23847" spans="11:12">
      <c r="K23847" s="435">
        <v>68959</v>
      </c>
      <c r="L23847" t="s">
        <v>214</v>
      </c>
    </row>
    <row r="23848" spans="11:12">
      <c r="K23848" s="435">
        <v>68960</v>
      </c>
      <c r="L23848" t="s">
        <v>214</v>
      </c>
    </row>
    <row r="23849" spans="11:12">
      <c r="K23849" s="435">
        <v>68961</v>
      </c>
      <c r="L23849" t="s">
        <v>214</v>
      </c>
    </row>
    <row r="23850" spans="11:12">
      <c r="K23850" s="435">
        <v>68964</v>
      </c>
      <c r="L23850" t="s">
        <v>214</v>
      </c>
    </row>
    <row r="23851" spans="11:12">
      <c r="K23851" s="435">
        <v>68966</v>
      </c>
      <c r="L23851" t="s">
        <v>214</v>
      </c>
    </row>
    <row r="23852" spans="11:12">
      <c r="K23852" s="435">
        <v>68967</v>
      </c>
      <c r="L23852" t="s">
        <v>214</v>
      </c>
    </row>
    <row r="23853" spans="11:12">
      <c r="K23853" s="435">
        <v>68969</v>
      </c>
      <c r="L23853" t="s">
        <v>214</v>
      </c>
    </row>
    <row r="23854" spans="11:12">
      <c r="K23854" s="435">
        <v>68970</v>
      </c>
      <c r="L23854" t="s">
        <v>214</v>
      </c>
    </row>
    <row r="23855" spans="11:12">
      <c r="K23855" s="435">
        <v>68971</v>
      </c>
      <c r="L23855" t="s">
        <v>214</v>
      </c>
    </row>
    <row r="23856" spans="11:12">
      <c r="K23856" s="435">
        <v>68972</v>
      </c>
      <c r="L23856" t="s">
        <v>214</v>
      </c>
    </row>
    <row r="23857" spans="11:12">
      <c r="K23857" s="435">
        <v>68973</v>
      </c>
      <c r="L23857" t="s">
        <v>214</v>
      </c>
    </row>
    <row r="23858" spans="11:12">
      <c r="K23858" s="435">
        <v>68974</v>
      </c>
      <c r="L23858" t="s">
        <v>214</v>
      </c>
    </row>
    <row r="23859" spans="11:12">
      <c r="K23859" s="435">
        <v>68975</v>
      </c>
      <c r="L23859" t="s">
        <v>214</v>
      </c>
    </row>
    <row r="23860" spans="11:12">
      <c r="K23860" s="435">
        <v>68976</v>
      </c>
      <c r="L23860" t="s">
        <v>214</v>
      </c>
    </row>
    <row r="23861" spans="11:12">
      <c r="K23861" s="435">
        <v>68977</v>
      </c>
      <c r="L23861" t="s">
        <v>214</v>
      </c>
    </row>
    <row r="23862" spans="11:12">
      <c r="K23862" s="435">
        <v>68978</v>
      </c>
      <c r="L23862" t="s">
        <v>214</v>
      </c>
    </row>
    <row r="23863" spans="11:12">
      <c r="K23863" s="435">
        <v>68979</v>
      </c>
      <c r="L23863" t="s">
        <v>214</v>
      </c>
    </row>
    <row r="23864" spans="11:12">
      <c r="K23864" s="435">
        <v>68980</v>
      </c>
      <c r="L23864" t="s">
        <v>214</v>
      </c>
    </row>
    <row r="23865" spans="11:12">
      <c r="K23865" s="435">
        <v>68981</v>
      </c>
      <c r="L23865" t="s">
        <v>214</v>
      </c>
    </row>
    <row r="23866" spans="11:12">
      <c r="K23866" s="435">
        <v>68982</v>
      </c>
      <c r="L23866" t="s">
        <v>214</v>
      </c>
    </row>
    <row r="23867" spans="11:12">
      <c r="K23867" s="435">
        <v>69001</v>
      </c>
      <c r="L23867" t="s">
        <v>214</v>
      </c>
    </row>
    <row r="23868" spans="11:12">
      <c r="K23868" s="435">
        <v>69020</v>
      </c>
      <c r="L23868" t="s">
        <v>214</v>
      </c>
    </row>
    <row r="23869" spans="11:12">
      <c r="K23869" s="435">
        <v>69021</v>
      </c>
      <c r="L23869" t="s">
        <v>214</v>
      </c>
    </row>
    <row r="23870" spans="11:12">
      <c r="K23870" s="435">
        <v>69022</v>
      </c>
      <c r="L23870" t="s">
        <v>214</v>
      </c>
    </row>
    <row r="23871" spans="11:12">
      <c r="K23871" s="435">
        <v>69023</v>
      </c>
      <c r="L23871" t="s">
        <v>214</v>
      </c>
    </row>
    <row r="23872" spans="11:12">
      <c r="K23872" s="435">
        <v>69024</v>
      </c>
      <c r="L23872" t="s">
        <v>214</v>
      </c>
    </row>
    <row r="23873" spans="11:12">
      <c r="K23873" s="435">
        <v>69025</v>
      </c>
      <c r="L23873" t="s">
        <v>214</v>
      </c>
    </row>
    <row r="23874" spans="11:12">
      <c r="K23874" s="435">
        <v>69026</v>
      </c>
      <c r="L23874" t="s">
        <v>214</v>
      </c>
    </row>
    <row r="23875" spans="11:12">
      <c r="K23875" s="435">
        <v>69027</v>
      </c>
      <c r="L23875" t="s">
        <v>214</v>
      </c>
    </row>
    <row r="23876" spans="11:12">
      <c r="K23876" s="435">
        <v>69028</v>
      </c>
      <c r="L23876" t="s">
        <v>214</v>
      </c>
    </row>
    <row r="23877" spans="11:12">
      <c r="K23877" s="435">
        <v>69029</v>
      </c>
      <c r="L23877" t="s">
        <v>214</v>
      </c>
    </row>
    <row r="23878" spans="11:12">
      <c r="K23878" s="435">
        <v>69030</v>
      </c>
      <c r="L23878" t="s">
        <v>214</v>
      </c>
    </row>
    <row r="23879" spans="11:12">
      <c r="K23879" s="435">
        <v>69032</v>
      </c>
      <c r="L23879" t="s">
        <v>214</v>
      </c>
    </row>
    <row r="23880" spans="11:12">
      <c r="K23880" s="435">
        <v>69033</v>
      </c>
      <c r="L23880" t="s">
        <v>214</v>
      </c>
    </row>
    <row r="23881" spans="11:12">
      <c r="K23881" s="435">
        <v>69034</v>
      </c>
      <c r="L23881" t="s">
        <v>214</v>
      </c>
    </row>
    <row r="23882" spans="11:12">
      <c r="K23882" s="435">
        <v>69036</v>
      </c>
      <c r="L23882" t="s">
        <v>214</v>
      </c>
    </row>
    <row r="23883" spans="11:12">
      <c r="K23883" s="435">
        <v>69037</v>
      </c>
      <c r="L23883" t="s">
        <v>214</v>
      </c>
    </row>
    <row r="23884" spans="11:12">
      <c r="K23884" s="435">
        <v>69038</v>
      </c>
      <c r="L23884" t="s">
        <v>214</v>
      </c>
    </row>
    <row r="23885" spans="11:12">
      <c r="K23885" s="435">
        <v>69039</v>
      </c>
      <c r="L23885" t="s">
        <v>214</v>
      </c>
    </row>
    <row r="23886" spans="11:12">
      <c r="K23886" s="435">
        <v>69040</v>
      </c>
      <c r="L23886" t="s">
        <v>214</v>
      </c>
    </row>
    <row r="23887" spans="11:12">
      <c r="K23887" s="435">
        <v>69041</v>
      </c>
      <c r="L23887" t="s">
        <v>214</v>
      </c>
    </row>
    <row r="23888" spans="11:12">
      <c r="K23888" s="435">
        <v>69042</v>
      </c>
      <c r="L23888" t="s">
        <v>214</v>
      </c>
    </row>
    <row r="23889" spans="11:12">
      <c r="K23889" s="435">
        <v>69043</v>
      </c>
      <c r="L23889" t="s">
        <v>214</v>
      </c>
    </row>
    <row r="23890" spans="11:12">
      <c r="K23890" s="435">
        <v>69044</v>
      </c>
      <c r="L23890" t="s">
        <v>214</v>
      </c>
    </row>
    <row r="23891" spans="11:12">
      <c r="K23891" s="435">
        <v>69045</v>
      </c>
      <c r="L23891" t="s">
        <v>214</v>
      </c>
    </row>
    <row r="23892" spans="11:12">
      <c r="K23892" s="435">
        <v>69046</v>
      </c>
      <c r="L23892" t="s">
        <v>214</v>
      </c>
    </row>
    <row r="23893" spans="11:12">
      <c r="K23893" s="435">
        <v>69101</v>
      </c>
      <c r="L23893" t="s">
        <v>214</v>
      </c>
    </row>
    <row r="23894" spans="11:12">
      <c r="K23894" s="435">
        <v>69120</v>
      </c>
      <c r="L23894" t="s">
        <v>214</v>
      </c>
    </row>
    <row r="23895" spans="11:12">
      <c r="K23895" s="435">
        <v>69121</v>
      </c>
      <c r="L23895" t="s">
        <v>214</v>
      </c>
    </row>
    <row r="23896" spans="11:12">
      <c r="K23896" s="435">
        <v>69122</v>
      </c>
      <c r="L23896" t="s">
        <v>214</v>
      </c>
    </row>
    <row r="23897" spans="11:12">
      <c r="K23897" s="435">
        <v>69123</v>
      </c>
      <c r="L23897" t="s">
        <v>214</v>
      </c>
    </row>
    <row r="23898" spans="11:12">
      <c r="K23898" s="435">
        <v>69125</v>
      </c>
      <c r="L23898" t="s">
        <v>214</v>
      </c>
    </row>
    <row r="23899" spans="11:12">
      <c r="K23899" s="435">
        <v>69127</v>
      </c>
      <c r="L23899" t="s">
        <v>214</v>
      </c>
    </row>
    <row r="23900" spans="11:12">
      <c r="K23900" s="435">
        <v>69128</v>
      </c>
      <c r="L23900" t="s">
        <v>214</v>
      </c>
    </row>
    <row r="23901" spans="11:12">
      <c r="K23901" s="435">
        <v>69129</v>
      </c>
      <c r="L23901" t="s">
        <v>214</v>
      </c>
    </row>
    <row r="23902" spans="11:12">
      <c r="K23902" s="435">
        <v>69130</v>
      </c>
      <c r="L23902" t="s">
        <v>214</v>
      </c>
    </row>
    <row r="23903" spans="11:12">
      <c r="K23903" s="435">
        <v>69131</v>
      </c>
      <c r="L23903" t="s">
        <v>214</v>
      </c>
    </row>
    <row r="23904" spans="11:12">
      <c r="K23904" s="435">
        <v>69132</v>
      </c>
      <c r="L23904" t="s">
        <v>214</v>
      </c>
    </row>
    <row r="23905" spans="11:12">
      <c r="K23905" s="435">
        <v>69133</v>
      </c>
      <c r="L23905" t="s">
        <v>214</v>
      </c>
    </row>
    <row r="23906" spans="11:12">
      <c r="K23906" s="435">
        <v>69134</v>
      </c>
      <c r="L23906" t="s">
        <v>214</v>
      </c>
    </row>
    <row r="23907" spans="11:12">
      <c r="K23907" s="435">
        <v>69135</v>
      </c>
      <c r="L23907" t="s">
        <v>214</v>
      </c>
    </row>
    <row r="23908" spans="11:12">
      <c r="K23908" s="435">
        <v>69138</v>
      </c>
      <c r="L23908" t="s">
        <v>214</v>
      </c>
    </row>
    <row r="23909" spans="11:12">
      <c r="K23909" s="435">
        <v>69140</v>
      </c>
      <c r="L23909" t="s">
        <v>214</v>
      </c>
    </row>
    <row r="23910" spans="11:12">
      <c r="K23910" s="435">
        <v>69141</v>
      </c>
      <c r="L23910" t="s">
        <v>214</v>
      </c>
    </row>
    <row r="23911" spans="11:12">
      <c r="K23911" s="435">
        <v>69142</v>
      </c>
      <c r="L23911" t="s">
        <v>214</v>
      </c>
    </row>
    <row r="23912" spans="11:12">
      <c r="K23912" s="435">
        <v>69143</v>
      </c>
      <c r="L23912" t="s">
        <v>214</v>
      </c>
    </row>
    <row r="23913" spans="11:12">
      <c r="K23913" s="435">
        <v>69144</v>
      </c>
      <c r="L23913" t="s">
        <v>214</v>
      </c>
    </row>
    <row r="23914" spans="11:12">
      <c r="K23914" s="435">
        <v>69145</v>
      </c>
      <c r="L23914" t="s">
        <v>214</v>
      </c>
    </row>
    <row r="23915" spans="11:12">
      <c r="K23915" s="435">
        <v>69146</v>
      </c>
      <c r="L23915" t="s">
        <v>214</v>
      </c>
    </row>
    <row r="23916" spans="11:12">
      <c r="K23916" s="435">
        <v>69147</v>
      </c>
      <c r="L23916" t="s">
        <v>214</v>
      </c>
    </row>
    <row r="23917" spans="11:12">
      <c r="K23917" s="435">
        <v>69148</v>
      </c>
      <c r="L23917" t="s">
        <v>214</v>
      </c>
    </row>
    <row r="23918" spans="11:12">
      <c r="K23918" s="435">
        <v>69149</v>
      </c>
      <c r="L23918" t="s">
        <v>214</v>
      </c>
    </row>
    <row r="23919" spans="11:12">
      <c r="K23919" s="435">
        <v>69150</v>
      </c>
      <c r="L23919" t="s">
        <v>214</v>
      </c>
    </row>
    <row r="23920" spans="11:12">
      <c r="K23920" s="435">
        <v>69151</v>
      </c>
      <c r="L23920" t="s">
        <v>214</v>
      </c>
    </row>
    <row r="23921" spans="11:12">
      <c r="K23921" s="435">
        <v>69152</v>
      </c>
      <c r="L23921" t="s">
        <v>214</v>
      </c>
    </row>
    <row r="23922" spans="11:12">
      <c r="K23922" s="435">
        <v>69153</v>
      </c>
      <c r="L23922" t="s">
        <v>214</v>
      </c>
    </row>
    <row r="23923" spans="11:12">
      <c r="K23923" s="435">
        <v>69154</v>
      </c>
      <c r="L23923" t="s">
        <v>214</v>
      </c>
    </row>
    <row r="23924" spans="11:12">
      <c r="K23924" s="435">
        <v>69155</v>
      </c>
      <c r="L23924" t="s">
        <v>214</v>
      </c>
    </row>
    <row r="23925" spans="11:12">
      <c r="K23925" s="435">
        <v>69156</v>
      </c>
      <c r="L23925" t="s">
        <v>214</v>
      </c>
    </row>
    <row r="23926" spans="11:12">
      <c r="K23926" s="435">
        <v>69157</v>
      </c>
      <c r="L23926" t="s">
        <v>214</v>
      </c>
    </row>
    <row r="23927" spans="11:12">
      <c r="K23927" s="435">
        <v>69161</v>
      </c>
      <c r="L23927" t="s">
        <v>214</v>
      </c>
    </row>
    <row r="23928" spans="11:12">
      <c r="K23928" s="435">
        <v>69162</v>
      </c>
      <c r="L23928" t="s">
        <v>214</v>
      </c>
    </row>
    <row r="23929" spans="11:12">
      <c r="K23929" s="435">
        <v>69163</v>
      </c>
      <c r="L23929" t="s">
        <v>214</v>
      </c>
    </row>
    <row r="23930" spans="11:12">
      <c r="K23930" s="435">
        <v>69165</v>
      </c>
      <c r="L23930" t="s">
        <v>214</v>
      </c>
    </row>
    <row r="23931" spans="11:12">
      <c r="K23931" s="435">
        <v>69166</v>
      </c>
      <c r="L23931" t="s">
        <v>214</v>
      </c>
    </row>
    <row r="23932" spans="11:12">
      <c r="K23932" s="435">
        <v>69167</v>
      </c>
      <c r="L23932" t="s">
        <v>214</v>
      </c>
    </row>
    <row r="23933" spans="11:12">
      <c r="K23933" s="435">
        <v>69168</v>
      </c>
      <c r="L23933" t="s">
        <v>214</v>
      </c>
    </row>
    <row r="23934" spans="11:12">
      <c r="K23934" s="435">
        <v>69169</v>
      </c>
      <c r="L23934" t="s">
        <v>214</v>
      </c>
    </row>
    <row r="23935" spans="11:12">
      <c r="K23935" s="435">
        <v>69170</v>
      </c>
      <c r="L23935" t="s">
        <v>214</v>
      </c>
    </row>
    <row r="23936" spans="11:12">
      <c r="K23936" s="435">
        <v>69171</v>
      </c>
      <c r="L23936" t="s">
        <v>214</v>
      </c>
    </row>
    <row r="23937" spans="11:12">
      <c r="K23937" s="435">
        <v>69201</v>
      </c>
      <c r="L23937" t="s">
        <v>214</v>
      </c>
    </row>
    <row r="23938" spans="11:12">
      <c r="K23938" s="435">
        <v>69210</v>
      </c>
      <c r="L23938" t="s">
        <v>214</v>
      </c>
    </row>
    <row r="23939" spans="11:12">
      <c r="K23939" s="435">
        <v>69211</v>
      </c>
      <c r="L23939" t="s">
        <v>214</v>
      </c>
    </row>
    <row r="23940" spans="11:12">
      <c r="K23940" s="435">
        <v>69212</v>
      </c>
      <c r="L23940" t="s">
        <v>214</v>
      </c>
    </row>
    <row r="23941" spans="11:12">
      <c r="K23941" s="435">
        <v>69214</v>
      </c>
      <c r="L23941" t="s">
        <v>214</v>
      </c>
    </row>
    <row r="23942" spans="11:12">
      <c r="K23942" s="435">
        <v>69216</v>
      </c>
      <c r="L23942" t="s">
        <v>214</v>
      </c>
    </row>
    <row r="23943" spans="11:12">
      <c r="K23943" s="435">
        <v>69217</v>
      </c>
      <c r="L23943" t="s">
        <v>214</v>
      </c>
    </row>
    <row r="23944" spans="11:12">
      <c r="K23944" s="435">
        <v>69218</v>
      </c>
      <c r="L23944" t="s">
        <v>214</v>
      </c>
    </row>
    <row r="23945" spans="11:12">
      <c r="K23945" s="435">
        <v>69219</v>
      </c>
      <c r="L23945" t="s">
        <v>214</v>
      </c>
    </row>
    <row r="23946" spans="11:12">
      <c r="K23946" s="435">
        <v>69220</v>
      </c>
      <c r="L23946" t="s">
        <v>214</v>
      </c>
    </row>
    <row r="23947" spans="11:12">
      <c r="K23947" s="435">
        <v>69221</v>
      </c>
      <c r="L23947" t="s">
        <v>214</v>
      </c>
    </row>
    <row r="23948" spans="11:12">
      <c r="K23948" s="435">
        <v>69301</v>
      </c>
      <c r="L23948" t="s">
        <v>214</v>
      </c>
    </row>
    <row r="23949" spans="11:12">
      <c r="K23949" s="435">
        <v>69331</v>
      </c>
      <c r="L23949" t="s">
        <v>214</v>
      </c>
    </row>
    <row r="23950" spans="11:12">
      <c r="K23950" s="435">
        <v>69333</v>
      </c>
      <c r="L23950" t="s">
        <v>214</v>
      </c>
    </row>
    <row r="23951" spans="11:12">
      <c r="K23951" s="435">
        <v>69334</v>
      </c>
      <c r="L23951" t="s">
        <v>214</v>
      </c>
    </row>
    <row r="23952" spans="11:12">
      <c r="K23952" s="435">
        <v>69335</v>
      </c>
      <c r="L23952" t="s">
        <v>214</v>
      </c>
    </row>
    <row r="23953" spans="11:12">
      <c r="K23953" s="435">
        <v>69336</v>
      </c>
      <c r="L23953" t="s">
        <v>214</v>
      </c>
    </row>
    <row r="23954" spans="11:12">
      <c r="K23954" s="435">
        <v>69337</v>
      </c>
      <c r="L23954" t="s">
        <v>214</v>
      </c>
    </row>
    <row r="23955" spans="11:12">
      <c r="K23955" s="435">
        <v>69339</v>
      </c>
      <c r="L23955" t="s">
        <v>214</v>
      </c>
    </row>
    <row r="23956" spans="11:12">
      <c r="K23956" s="435">
        <v>69340</v>
      </c>
      <c r="L23956" t="s">
        <v>214</v>
      </c>
    </row>
    <row r="23957" spans="11:12">
      <c r="K23957" s="435">
        <v>69341</v>
      </c>
      <c r="L23957" t="s">
        <v>214</v>
      </c>
    </row>
    <row r="23958" spans="11:12">
      <c r="K23958" s="435">
        <v>69343</v>
      </c>
      <c r="L23958" t="s">
        <v>214</v>
      </c>
    </row>
    <row r="23959" spans="11:12">
      <c r="K23959" s="435">
        <v>69345</v>
      </c>
      <c r="L23959" t="s">
        <v>214</v>
      </c>
    </row>
    <row r="23960" spans="11:12">
      <c r="K23960" s="435">
        <v>69346</v>
      </c>
      <c r="L23960" t="s">
        <v>214</v>
      </c>
    </row>
    <row r="23961" spans="11:12">
      <c r="K23961" s="435">
        <v>69347</v>
      </c>
      <c r="L23961" t="s">
        <v>214</v>
      </c>
    </row>
    <row r="23962" spans="11:12">
      <c r="K23962" s="435">
        <v>69348</v>
      </c>
      <c r="L23962" t="s">
        <v>214</v>
      </c>
    </row>
    <row r="23963" spans="11:12">
      <c r="K23963" s="435">
        <v>69350</v>
      </c>
      <c r="L23963" t="s">
        <v>214</v>
      </c>
    </row>
    <row r="23964" spans="11:12">
      <c r="K23964" s="435">
        <v>69351</v>
      </c>
      <c r="L23964" t="s">
        <v>214</v>
      </c>
    </row>
    <row r="23965" spans="11:12">
      <c r="K23965" s="435">
        <v>69352</v>
      </c>
      <c r="L23965" t="s">
        <v>214</v>
      </c>
    </row>
    <row r="23966" spans="11:12">
      <c r="K23966" s="435">
        <v>69353</v>
      </c>
      <c r="L23966" t="s">
        <v>214</v>
      </c>
    </row>
    <row r="23967" spans="11:12">
      <c r="K23967" s="435">
        <v>69354</v>
      </c>
      <c r="L23967" t="s">
        <v>214</v>
      </c>
    </row>
    <row r="23968" spans="11:12">
      <c r="K23968" s="435">
        <v>69355</v>
      </c>
      <c r="L23968" t="s">
        <v>214</v>
      </c>
    </row>
    <row r="23969" spans="11:12">
      <c r="K23969" s="435">
        <v>69356</v>
      </c>
      <c r="L23969" t="s">
        <v>214</v>
      </c>
    </row>
    <row r="23970" spans="11:12">
      <c r="K23970" s="435">
        <v>69357</v>
      </c>
      <c r="L23970" t="s">
        <v>214</v>
      </c>
    </row>
    <row r="23971" spans="11:12">
      <c r="K23971" s="435">
        <v>69358</v>
      </c>
      <c r="L23971" t="s">
        <v>214</v>
      </c>
    </row>
    <row r="23972" spans="11:12">
      <c r="K23972" s="435">
        <v>69360</v>
      </c>
      <c r="L23972" t="s">
        <v>214</v>
      </c>
    </row>
    <row r="23973" spans="11:12">
      <c r="K23973" s="435">
        <v>69361</v>
      </c>
      <c r="L23973" t="s">
        <v>214</v>
      </c>
    </row>
    <row r="23974" spans="11:12">
      <c r="K23974" s="435">
        <v>69365</v>
      </c>
      <c r="L23974" t="s">
        <v>214</v>
      </c>
    </row>
    <row r="23975" spans="11:12">
      <c r="K23975" s="435">
        <v>69366</v>
      </c>
      <c r="L23975" t="s">
        <v>214</v>
      </c>
    </row>
    <row r="23976" spans="11:12">
      <c r="K23976" s="435">
        <v>69367</v>
      </c>
      <c r="L23976" t="s">
        <v>214</v>
      </c>
    </row>
    <row r="23977" spans="11:12">
      <c r="K23977" s="435">
        <v>70001</v>
      </c>
      <c r="L23977" t="s">
        <v>198</v>
      </c>
    </row>
    <row r="23978" spans="11:12">
      <c r="K23978" s="435">
        <v>70002</v>
      </c>
      <c r="L23978" t="s">
        <v>198</v>
      </c>
    </row>
    <row r="23979" spans="11:12">
      <c r="K23979" s="435">
        <v>70003</v>
      </c>
      <c r="L23979" t="s">
        <v>198</v>
      </c>
    </row>
    <row r="23980" spans="11:12">
      <c r="K23980" s="435">
        <v>70005</v>
      </c>
      <c r="L23980" t="s">
        <v>198</v>
      </c>
    </row>
    <row r="23981" spans="11:12">
      <c r="K23981" s="435">
        <v>70006</v>
      </c>
      <c r="L23981" t="s">
        <v>198</v>
      </c>
    </row>
    <row r="23982" spans="11:12">
      <c r="K23982" s="435">
        <v>70030</v>
      </c>
      <c r="L23982" t="s">
        <v>198</v>
      </c>
    </row>
    <row r="23983" spans="11:12">
      <c r="K23983" s="435">
        <v>70031</v>
      </c>
      <c r="L23983" t="s">
        <v>198</v>
      </c>
    </row>
    <row r="23984" spans="11:12">
      <c r="K23984" s="435">
        <v>70032</v>
      </c>
      <c r="L23984" t="s">
        <v>198</v>
      </c>
    </row>
    <row r="23985" spans="11:12">
      <c r="K23985" s="435">
        <v>70036</v>
      </c>
      <c r="L23985" t="s">
        <v>198</v>
      </c>
    </row>
    <row r="23986" spans="11:12">
      <c r="K23986" s="435">
        <v>70037</v>
      </c>
      <c r="L23986" t="s">
        <v>198</v>
      </c>
    </row>
    <row r="23987" spans="11:12">
      <c r="K23987" s="435">
        <v>70038</v>
      </c>
      <c r="L23987" t="s">
        <v>198</v>
      </c>
    </row>
    <row r="23988" spans="11:12">
      <c r="K23988" s="435">
        <v>70039</v>
      </c>
      <c r="L23988" t="s">
        <v>198</v>
      </c>
    </row>
    <row r="23989" spans="11:12">
      <c r="K23989" s="435">
        <v>70040</v>
      </c>
      <c r="L23989" t="s">
        <v>198</v>
      </c>
    </row>
    <row r="23990" spans="11:12">
      <c r="K23990" s="435">
        <v>70041</v>
      </c>
      <c r="L23990" t="s">
        <v>198</v>
      </c>
    </row>
    <row r="23991" spans="11:12">
      <c r="K23991" s="435">
        <v>70043</v>
      </c>
      <c r="L23991" t="s">
        <v>198</v>
      </c>
    </row>
    <row r="23992" spans="11:12">
      <c r="K23992" s="435">
        <v>70047</v>
      </c>
      <c r="L23992" t="s">
        <v>198</v>
      </c>
    </row>
    <row r="23993" spans="11:12">
      <c r="K23993" s="435">
        <v>70049</v>
      </c>
      <c r="L23993" t="s">
        <v>198</v>
      </c>
    </row>
    <row r="23994" spans="11:12">
      <c r="K23994" s="435">
        <v>70050</v>
      </c>
      <c r="L23994" t="s">
        <v>198</v>
      </c>
    </row>
    <row r="23995" spans="11:12">
      <c r="K23995" s="435">
        <v>70051</v>
      </c>
      <c r="L23995" t="s">
        <v>198</v>
      </c>
    </row>
    <row r="23996" spans="11:12">
      <c r="K23996" s="435">
        <v>70052</v>
      </c>
      <c r="L23996" t="s">
        <v>198</v>
      </c>
    </row>
    <row r="23997" spans="11:12">
      <c r="K23997" s="435">
        <v>70053</v>
      </c>
      <c r="L23997" t="s">
        <v>198</v>
      </c>
    </row>
    <row r="23998" spans="11:12">
      <c r="K23998" s="435">
        <v>70056</v>
      </c>
      <c r="L23998" t="s">
        <v>198</v>
      </c>
    </row>
    <row r="23999" spans="11:12">
      <c r="K23999" s="435">
        <v>70057</v>
      </c>
      <c r="L23999" t="s">
        <v>198</v>
      </c>
    </row>
    <row r="24000" spans="11:12">
      <c r="K24000" s="435">
        <v>70058</v>
      </c>
      <c r="L24000" t="s">
        <v>198</v>
      </c>
    </row>
    <row r="24001" spans="11:12">
      <c r="K24001" s="435">
        <v>70062</v>
      </c>
      <c r="L24001" t="s">
        <v>198</v>
      </c>
    </row>
    <row r="24002" spans="11:12">
      <c r="K24002" s="435">
        <v>70065</v>
      </c>
      <c r="L24002" t="s">
        <v>198</v>
      </c>
    </row>
    <row r="24003" spans="11:12">
      <c r="K24003" s="435">
        <v>70067</v>
      </c>
      <c r="L24003" t="s">
        <v>198</v>
      </c>
    </row>
    <row r="24004" spans="11:12">
      <c r="K24004" s="435">
        <v>70068</v>
      </c>
      <c r="L24004" t="s">
        <v>198</v>
      </c>
    </row>
    <row r="24005" spans="11:12">
      <c r="K24005" s="435">
        <v>70070</v>
      </c>
      <c r="L24005" t="s">
        <v>198</v>
      </c>
    </row>
    <row r="24006" spans="11:12">
      <c r="K24006" s="435">
        <v>70071</v>
      </c>
      <c r="L24006" t="s">
        <v>198</v>
      </c>
    </row>
    <row r="24007" spans="11:12">
      <c r="K24007" s="435">
        <v>70072</v>
      </c>
      <c r="L24007" t="s">
        <v>198</v>
      </c>
    </row>
    <row r="24008" spans="11:12">
      <c r="K24008" s="435">
        <v>70075</v>
      </c>
      <c r="L24008" t="s">
        <v>198</v>
      </c>
    </row>
    <row r="24009" spans="11:12">
      <c r="K24009" s="435">
        <v>70076</v>
      </c>
      <c r="L24009" t="s">
        <v>198</v>
      </c>
    </row>
    <row r="24010" spans="11:12">
      <c r="K24010" s="435">
        <v>70079</v>
      </c>
      <c r="L24010" t="s">
        <v>198</v>
      </c>
    </row>
    <row r="24011" spans="11:12">
      <c r="K24011" s="435">
        <v>70080</v>
      </c>
      <c r="L24011" t="s">
        <v>198</v>
      </c>
    </row>
    <row r="24012" spans="11:12">
      <c r="K24012" s="435">
        <v>70082</v>
      </c>
      <c r="L24012" t="s">
        <v>198</v>
      </c>
    </row>
    <row r="24013" spans="11:12">
      <c r="K24013" s="435">
        <v>70083</v>
      </c>
      <c r="L24013" t="s">
        <v>198</v>
      </c>
    </row>
    <row r="24014" spans="11:12">
      <c r="K24014" s="435">
        <v>70084</v>
      </c>
      <c r="L24014" t="s">
        <v>198</v>
      </c>
    </row>
    <row r="24015" spans="11:12">
      <c r="K24015" s="435">
        <v>70085</v>
      </c>
      <c r="L24015" t="s">
        <v>198</v>
      </c>
    </row>
    <row r="24016" spans="11:12">
      <c r="K24016" s="435">
        <v>70086</v>
      </c>
      <c r="L24016" t="s">
        <v>198</v>
      </c>
    </row>
    <row r="24017" spans="11:12">
      <c r="K24017" s="435">
        <v>70087</v>
      </c>
      <c r="L24017" t="s">
        <v>198</v>
      </c>
    </row>
    <row r="24018" spans="11:12">
      <c r="K24018" s="435">
        <v>70090</v>
      </c>
      <c r="L24018" t="s">
        <v>198</v>
      </c>
    </row>
    <row r="24019" spans="11:12">
      <c r="K24019" s="435">
        <v>70091</v>
      </c>
      <c r="L24019" t="s">
        <v>198</v>
      </c>
    </row>
    <row r="24020" spans="11:12">
      <c r="K24020" s="435">
        <v>70092</v>
      </c>
      <c r="L24020" t="s">
        <v>198</v>
      </c>
    </row>
    <row r="24021" spans="11:12">
      <c r="K24021" s="435">
        <v>70094</v>
      </c>
      <c r="L24021" t="s">
        <v>198</v>
      </c>
    </row>
    <row r="24022" spans="11:12">
      <c r="K24022" s="435">
        <v>70112</v>
      </c>
      <c r="L24022" t="s">
        <v>198</v>
      </c>
    </row>
    <row r="24023" spans="11:12">
      <c r="K24023" s="435">
        <v>70113</v>
      </c>
      <c r="L24023" t="s">
        <v>198</v>
      </c>
    </row>
    <row r="24024" spans="11:12">
      <c r="K24024" s="435">
        <v>70114</v>
      </c>
      <c r="L24024" t="s">
        <v>198</v>
      </c>
    </row>
    <row r="24025" spans="11:12">
      <c r="K24025" s="435">
        <v>70115</v>
      </c>
      <c r="L24025" t="s">
        <v>198</v>
      </c>
    </row>
    <row r="24026" spans="11:12">
      <c r="K24026" s="435">
        <v>70116</v>
      </c>
      <c r="L24026" t="s">
        <v>198</v>
      </c>
    </row>
    <row r="24027" spans="11:12">
      <c r="K24027" s="435">
        <v>70117</v>
      </c>
      <c r="L24027" t="s">
        <v>198</v>
      </c>
    </row>
    <row r="24028" spans="11:12">
      <c r="K24028" s="435">
        <v>70118</v>
      </c>
      <c r="L24028" t="s">
        <v>198</v>
      </c>
    </row>
    <row r="24029" spans="11:12">
      <c r="K24029" s="435">
        <v>70119</v>
      </c>
      <c r="L24029" t="s">
        <v>198</v>
      </c>
    </row>
    <row r="24030" spans="11:12">
      <c r="K24030" s="435">
        <v>70121</v>
      </c>
      <c r="L24030" t="s">
        <v>198</v>
      </c>
    </row>
    <row r="24031" spans="11:12">
      <c r="K24031" s="435">
        <v>70122</v>
      </c>
      <c r="L24031" t="s">
        <v>198</v>
      </c>
    </row>
    <row r="24032" spans="11:12">
      <c r="K24032" s="435">
        <v>70123</v>
      </c>
      <c r="L24032" t="s">
        <v>198</v>
      </c>
    </row>
    <row r="24033" spans="11:12">
      <c r="K24033" s="435">
        <v>70124</v>
      </c>
      <c r="L24033" t="s">
        <v>198</v>
      </c>
    </row>
    <row r="24034" spans="11:12">
      <c r="K24034" s="435">
        <v>70125</v>
      </c>
      <c r="L24034" t="s">
        <v>198</v>
      </c>
    </row>
    <row r="24035" spans="11:12">
      <c r="K24035" s="435">
        <v>70126</v>
      </c>
      <c r="L24035" t="s">
        <v>198</v>
      </c>
    </row>
    <row r="24036" spans="11:12">
      <c r="K24036" s="435">
        <v>70127</v>
      </c>
      <c r="L24036" t="s">
        <v>198</v>
      </c>
    </row>
    <row r="24037" spans="11:12">
      <c r="K24037" s="435">
        <v>70128</v>
      </c>
      <c r="L24037" t="s">
        <v>198</v>
      </c>
    </row>
    <row r="24038" spans="11:12">
      <c r="K24038" s="435">
        <v>70129</v>
      </c>
      <c r="L24038" t="s">
        <v>198</v>
      </c>
    </row>
    <row r="24039" spans="11:12">
      <c r="K24039" s="435">
        <v>70130</v>
      </c>
      <c r="L24039" t="s">
        <v>198</v>
      </c>
    </row>
    <row r="24040" spans="11:12">
      <c r="K24040" s="435">
        <v>70131</v>
      </c>
      <c r="L24040" t="s">
        <v>198</v>
      </c>
    </row>
    <row r="24041" spans="11:12">
      <c r="K24041" s="435">
        <v>70139</v>
      </c>
      <c r="L24041" t="s">
        <v>198</v>
      </c>
    </row>
    <row r="24042" spans="11:12">
      <c r="K24042" s="435">
        <v>70163</v>
      </c>
      <c r="L24042" t="s">
        <v>198</v>
      </c>
    </row>
    <row r="24043" spans="11:12">
      <c r="K24043" s="435">
        <v>70301</v>
      </c>
      <c r="L24043" t="s">
        <v>198</v>
      </c>
    </row>
    <row r="24044" spans="11:12">
      <c r="K24044" s="435">
        <v>70339</v>
      </c>
      <c r="L24044" t="s">
        <v>198</v>
      </c>
    </row>
    <row r="24045" spans="11:12">
      <c r="K24045" s="435">
        <v>70340</v>
      </c>
      <c r="L24045" t="s">
        <v>198</v>
      </c>
    </row>
    <row r="24046" spans="11:12">
      <c r="K24046" s="435">
        <v>70341</v>
      </c>
      <c r="L24046" t="s">
        <v>198</v>
      </c>
    </row>
    <row r="24047" spans="11:12">
      <c r="K24047" s="435">
        <v>70342</v>
      </c>
      <c r="L24047" t="s">
        <v>198</v>
      </c>
    </row>
    <row r="24048" spans="11:12">
      <c r="K24048" s="435">
        <v>70343</v>
      </c>
      <c r="L24048" t="s">
        <v>198</v>
      </c>
    </row>
    <row r="24049" spans="11:12">
      <c r="K24049" s="435">
        <v>70344</v>
      </c>
      <c r="L24049" t="s">
        <v>198</v>
      </c>
    </row>
    <row r="24050" spans="11:12">
      <c r="K24050" s="435">
        <v>70345</v>
      </c>
      <c r="L24050" t="s">
        <v>198</v>
      </c>
    </row>
    <row r="24051" spans="11:12">
      <c r="K24051" s="435">
        <v>70346</v>
      </c>
      <c r="L24051" t="s">
        <v>198</v>
      </c>
    </row>
    <row r="24052" spans="11:12">
      <c r="K24052" s="435">
        <v>70352</v>
      </c>
      <c r="L24052" t="s">
        <v>198</v>
      </c>
    </row>
    <row r="24053" spans="11:12">
      <c r="K24053" s="435">
        <v>70353</v>
      </c>
      <c r="L24053" t="s">
        <v>198</v>
      </c>
    </row>
    <row r="24054" spans="11:12">
      <c r="K24054" s="435">
        <v>70354</v>
      </c>
      <c r="L24054" t="s">
        <v>198</v>
      </c>
    </row>
    <row r="24055" spans="11:12">
      <c r="K24055" s="435">
        <v>70355</v>
      </c>
      <c r="L24055" t="s">
        <v>198</v>
      </c>
    </row>
    <row r="24056" spans="11:12">
      <c r="K24056" s="435">
        <v>70356</v>
      </c>
      <c r="L24056" t="s">
        <v>198</v>
      </c>
    </row>
    <row r="24057" spans="11:12">
      <c r="K24057" s="435">
        <v>70357</v>
      </c>
      <c r="L24057" t="s">
        <v>198</v>
      </c>
    </row>
    <row r="24058" spans="11:12">
      <c r="K24058" s="435">
        <v>70358</v>
      </c>
      <c r="L24058" t="s">
        <v>198</v>
      </c>
    </row>
    <row r="24059" spans="11:12">
      <c r="K24059" s="435">
        <v>70359</v>
      </c>
      <c r="L24059" t="s">
        <v>198</v>
      </c>
    </row>
    <row r="24060" spans="11:12">
      <c r="K24060" s="435">
        <v>70360</v>
      </c>
      <c r="L24060" t="s">
        <v>198</v>
      </c>
    </row>
    <row r="24061" spans="11:12">
      <c r="K24061" s="435">
        <v>70363</v>
      </c>
      <c r="L24061" t="s">
        <v>198</v>
      </c>
    </row>
    <row r="24062" spans="11:12">
      <c r="K24062" s="435">
        <v>70364</v>
      </c>
      <c r="L24062" t="s">
        <v>198</v>
      </c>
    </row>
    <row r="24063" spans="11:12">
      <c r="K24063" s="435">
        <v>70372</v>
      </c>
      <c r="L24063" t="s">
        <v>198</v>
      </c>
    </row>
    <row r="24064" spans="11:12">
      <c r="K24064" s="435">
        <v>70373</v>
      </c>
      <c r="L24064" t="s">
        <v>198</v>
      </c>
    </row>
    <row r="24065" spans="11:12">
      <c r="K24065" s="435">
        <v>70374</v>
      </c>
      <c r="L24065" t="s">
        <v>198</v>
      </c>
    </row>
    <row r="24066" spans="11:12">
      <c r="K24066" s="435">
        <v>70375</v>
      </c>
      <c r="L24066" t="s">
        <v>198</v>
      </c>
    </row>
    <row r="24067" spans="11:12">
      <c r="K24067" s="435">
        <v>70377</v>
      </c>
      <c r="L24067" t="s">
        <v>198</v>
      </c>
    </row>
    <row r="24068" spans="11:12">
      <c r="K24068" s="435">
        <v>70380</v>
      </c>
      <c r="L24068" t="s">
        <v>198</v>
      </c>
    </row>
    <row r="24069" spans="11:12">
      <c r="K24069" s="435">
        <v>70390</v>
      </c>
      <c r="L24069" t="s">
        <v>198</v>
      </c>
    </row>
    <row r="24070" spans="11:12">
      <c r="K24070" s="435">
        <v>70391</v>
      </c>
      <c r="L24070" t="s">
        <v>198</v>
      </c>
    </row>
    <row r="24071" spans="11:12">
      <c r="K24071" s="435">
        <v>70392</v>
      </c>
      <c r="L24071" t="s">
        <v>198</v>
      </c>
    </row>
    <row r="24072" spans="11:12">
      <c r="K24072" s="435">
        <v>70393</v>
      </c>
      <c r="L24072" t="s">
        <v>198</v>
      </c>
    </row>
    <row r="24073" spans="11:12">
      <c r="K24073" s="435">
        <v>70394</v>
      </c>
      <c r="L24073" t="s">
        <v>198</v>
      </c>
    </row>
    <row r="24074" spans="11:12">
      <c r="K24074" s="435">
        <v>70395</v>
      </c>
      <c r="L24074" t="s">
        <v>198</v>
      </c>
    </row>
    <row r="24075" spans="11:12">
      <c r="K24075" s="435">
        <v>70397</v>
      </c>
      <c r="L24075" t="s">
        <v>198</v>
      </c>
    </row>
    <row r="24076" spans="11:12">
      <c r="K24076" s="435">
        <v>70401</v>
      </c>
      <c r="L24076" t="s">
        <v>198</v>
      </c>
    </row>
    <row r="24077" spans="11:12">
      <c r="K24077" s="435">
        <v>70402</v>
      </c>
      <c r="L24077" t="s">
        <v>198</v>
      </c>
    </row>
    <row r="24078" spans="11:12">
      <c r="K24078" s="435">
        <v>70403</v>
      </c>
      <c r="L24078" t="s">
        <v>198</v>
      </c>
    </row>
    <row r="24079" spans="11:12">
      <c r="K24079" s="435">
        <v>70420</v>
      </c>
      <c r="L24079" t="s">
        <v>198</v>
      </c>
    </row>
    <row r="24080" spans="11:12">
      <c r="K24080" s="435">
        <v>70422</v>
      </c>
      <c r="L24080" t="s">
        <v>198</v>
      </c>
    </row>
    <row r="24081" spans="11:12">
      <c r="K24081" s="435">
        <v>70426</v>
      </c>
      <c r="L24081" t="s">
        <v>202</v>
      </c>
    </row>
    <row r="24082" spans="11:12">
      <c r="K24082" s="435">
        <v>70427</v>
      </c>
      <c r="L24082" t="s">
        <v>198</v>
      </c>
    </row>
    <row r="24083" spans="11:12">
      <c r="K24083" s="435">
        <v>70431</v>
      </c>
      <c r="L24083" t="s">
        <v>198</v>
      </c>
    </row>
    <row r="24084" spans="11:12">
      <c r="K24084" s="435">
        <v>70433</v>
      </c>
      <c r="L24084" t="s">
        <v>198</v>
      </c>
    </row>
    <row r="24085" spans="11:12">
      <c r="K24085" s="435">
        <v>70435</v>
      </c>
      <c r="L24085" t="s">
        <v>198</v>
      </c>
    </row>
    <row r="24086" spans="11:12">
      <c r="K24086" s="435">
        <v>70436</v>
      </c>
      <c r="L24086" t="s">
        <v>202</v>
      </c>
    </row>
    <row r="24087" spans="11:12">
      <c r="K24087" s="435">
        <v>70437</v>
      </c>
      <c r="L24087" t="s">
        <v>198</v>
      </c>
    </row>
    <row r="24088" spans="11:12">
      <c r="K24088" s="435">
        <v>70438</v>
      </c>
      <c r="L24088" t="s">
        <v>198</v>
      </c>
    </row>
    <row r="24089" spans="11:12">
      <c r="K24089" s="435">
        <v>70441</v>
      </c>
      <c r="L24089" t="s">
        <v>198</v>
      </c>
    </row>
    <row r="24090" spans="11:12">
      <c r="K24090" s="435">
        <v>70442</v>
      </c>
      <c r="L24090" t="s">
        <v>202</v>
      </c>
    </row>
    <row r="24091" spans="11:12">
      <c r="K24091" s="435">
        <v>70443</v>
      </c>
      <c r="L24091" t="s">
        <v>198</v>
      </c>
    </row>
    <row r="24092" spans="11:12">
      <c r="K24092" s="435">
        <v>70444</v>
      </c>
      <c r="L24092" t="s">
        <v>202</v>
      </c>
    </row>
    <row r="24093" spans="11:12">
      <c r="K24093" s="435">
        <v>70445</v>
      </c>
      <c r="L24093" t="s">
        <v>198</v>
      </c>
    </row>
    <row r="24094" spans="11:12">
      <c r="K24094" s="435">
        <v>70446</v>
      </c>
      <c r="L24094" t="s">
        <v>198</v>
      </c>
    </row>
    <row r="24095" spans="11:12">
      <c r="K24095" s="435">
        <v>70447</v>
      </c>
      <c r="L24095" t="s">
        <v>198</v>
      </c>
    </row>
    <row r="24096" spans="11:12">
      <c r="K24096" s="435">
        <v>70448</v>
      </c>
      <c r="L24096" t="s">
        <v>198</v>
      </c>
    </row>
    <row r="24097" spans="11:12">
      <c r="K24097" s="435">
        <v>70449</v>
      </c>
      <c r="L24097" t="s">
        <v>198</v>
      </c>
    </row>
    <row r="24098" spans="11:12">
      <c r="K24098" s="435">
        <v>70450</v>
      </c>
      <c r="L24098" t="s">
        <v>202</v>
      </c>
    </row>
    <row r="24099" spans="11:12">
      <c r="K24099" s="435">
        <v>70451</v>
      </c>
      <c r="L24099" t="s">
        <v>198</v>
      </c>
    </row>
    <row r="24100" spans="11:12">
      <c r="K24100" s="435">
        <v>70452</v>
      </c>
      <c r="L24100" t="s">
        <v>198</v>
      </c>
    </row>
    <row r="24101" spans="11:12">
      <c r="K24101" s="435">
        <v>70453</v>
      </c>
      <c r="L24101" t="s">
        <v>198</v>
      </c>
    </row>
    <row r="24102" spans="11:12">
      <c r="K24102" s="435">
        <v>70454</v>
      </c>
      <c r="L24102" t="s">
        <v>198</v>
      </c>
    </row>
    <row r="24103" spans="11:12">
      <c r="K24103" s="435">
        <v>70455</v>
      </c>
      <c r="L24103" t="s">
        <v>198</v>
      </c>
    </row>
    <row r="24104" spans="11:12">
      <c r="K24104" s="435">
        <v>70456</v>
      </c>
      <c r="L24104" t="s">
        <v>198</v>
      </c>
    </row>
    <row r="24105" spans="11:12">
      <c r="K24105" s="435">
        <v>70458</v>
      </c>
      <c r="L24105" t="s">
        <v>198</v>
      </c>
    </row>
    <row r="24106" spans="11:12">
      <c r="K24106" s="435">
        <v>70460</v>
      </c>
      <c r="L24106" t="s">
        <v>198</v>
      </c>
    </row>
    <row r="24107" spans="11:12">
      <c r="K24107" s="435">
        <v>70461</v>
      </c>
      <c r="L24107" t="s">
        <v>198</v>
      </c>
    </row>
    <row r="24108" spans="11:12">
      <c r="K24108" s="435">
        <v>70462</v>
      </c>
      <c r="L24108" t="s">
        <v>198</v>
      </c>
    </row>
    <row r="24109" spans="11:12">
      <c r="K24109" s="435">
        <v>70463</v>
      </c>
      <c r="L24109" t="s">
        <v>198</v>
      </c>
    </row>
    <row r="24110" spans="11:12">
      <c r="K24110" s="435">
        <v>70464</v>
      </c>
      <c r="L24110" t="s">
        <v>198</v>
      </c>
    </row>
    <row r="24111" spans="11:12">
      <c r="K24111" s="435">
        <v>70465</v>
      </c>
      <c r="L24111" t="s">
        <v>202</v>
      </c>
    </row>
    <row r="24112" spans="11:12">
      <c r="K24112" s="435">
        <v>70466</v>
      </c>
      <c r="L24112" t="s">
        <v>198</v>
      </c>
    </row>
    <row r="24113" spans="11:12">
      <c r="K24113" s="435">
        <v>70471</v>
      </c>
      <c r="L24113" t="s">
        <v>198</v>
      </c>
    </row>
    <row r="24114" spans="11:12">
      <c r="K24114" s="435">
        <v>70501</v>
      </c>
      <c r="L24114" t="s">
        <v>198</v>
      </c>
    </row>
    <row r="24115" spans="11:12">
      <c r="K24115" s="435">
        <v>70503</v>
      </c>
      <c r="L24115" t="s">
        <v>198</v>
      </c>
    </row>
    <row r="24116" spans="11:12">
      <c r="K24116" s="435">
        <v>70506</v>
      </c>
      <c r="L24116" t="s">
        <v>198</v>
      </c>
    </row>
    <row r="24117" spans="11:12">
      <c r="K24117" s="435">
        <v>70507</v>
      </c>
      <c r="L24117" t="s">
        <v>198</v>
      </c>
    </row>
    <row r="24118" spans="11:12">
      <c r="K24118" s="435">
        <v>70508</v>
      </c>
      <c r="L24118" t="s">
        <v>198</v>
      </c>
    </row>
    <row r="24119" spans="11:12">
      <c r="K24119" s="435">
        <v>70510</v>
      </c>
      <c r="L24119" t="s">
        <v>198</v>
      </c>
    </row>
    <row r="24120" spans="11:12">
      <c r="K24120" s="435">
        <v>70512</v>
      </c>
      <c r="L24120" t="s">
        <v>198</v>
      </c>
    </row>
    <row r="24121" spans="11:12">
      <c r="K24121" s="435">
        <v>70513</v>
      </c>
      <c r="L24121" t="s">
        <v>198</v>
      </c>
    </row>
    <row r="24122" spans="11:12">
      <c r="K24122" s="435">
        <v>70514</v>
      </c>
      <c r="L24122" t="s">
        <v>198</v>
      </c>
    </row>
    <row r="24123" spans="11:12">
      <c r="K24123" s="435">
        <v>70515</v>
      </c>
      <c r="L24123" t="s">
        <v>198</v>
      </c>
    </row>
    <row r="24124" spans="11:12">
      <c r="K24124" s="435">
        <v>70516</v>
      </c>
      <c r="L24124" t="s">
        <v>198</v>
      </c>
    </row>
    <row r="24125" spans="11:12">
      <c r="K24125" s="435">
        <v>70517</v>
      </c>
      <c r="L24125" t="s">
        <v>198</v>
      </c>
    </row>
    <row r="24126" spans="11:12">
      <c r="K24126" s="435">
        <v>70518</v>
      </c>
      <c r="L24126" t="s">
        <v>198</v>
      </c>
    </row>
    <row r="24127" spans="11:12">
      <c r="K24127" s="435">
        <v>70519</v>
      </c>
      <c r="L24127" t="s">
        <v>198</v>
      </c>
    </row>
    <row r="24128" spans="11:12">
      <c r="K24128" s="435">
        <v>70520</v>
      </c>
      <c r="L24128" t="s">
        <v>198</v>
      </c>
    </row>
    <row r="24129" spans="11:12">
      <c r="K24129" s="435">
        <v>70523</v>
      </c>
      <c r="L24129" t="s">
        <v>198</v>
      </c>
    </row>
    <row r="24130" spans="11:12">
      <c r="K24130" s="435">
        <v>70524</v>
      </c>
      <c r="L24130" t="s">
        <v>198</v>
      </c>
    </row>
    <row r="24131" spans="11:12">
      <c r="K24131" s="435">
        <v>70525</v>
      </c>
      <c r="L24131" t="s">
        <v>198</v>
      </c>
    </row>
    <row r="24132" spans="11:12">
      <c r="K24132" s="435">
        <v>70526</v>
      </c>
      <c r="L24132" t="s">
        <v>198</v>
      </c>
    </row>
    <row r="24133" spans="11:12">
      <c r="K24133" s="435">
        <v>70528</v>
      </c>
      <c r="L24133" t="s">
        <v>198</v>
      </c>
    </row>
    <row r="24134" spans="11:12">
      <c r="K24134" s="435">
        <v>70529</v>
      </c>
      <c r="L24134" t="s">
        <v>198</v>
      </c>
    </row>
    <row r="24135" spans="11:12">
      <c r="K24135" s="435">
        <v>70531</v>
      </c>
      <c r="L24135" t="s">
        <v>198</v>
      </c>
    </row>
    <row r="24136" spans="11:12">
      <c r="K24136" s="435">
        <v>70532</v>
      </c>
      <c r="L24136" t="s">
        <v>198</v>
      </c>
    </row>
    <row r="24137" spans="11:12">
      <c r="K24137" s="435">
        <v>70533</v>
      </c>
      <c r="L24137" t="s">
        <v>198</v>
      </c>
    </row>
    <row r="24138" spans="11:12">
      <c r="K24138" s="435">
        <v>70534</v>
      </c>
      <c r="L24138" t="s">
        <v>198</v>
      </c>
    </row>
    <row r="24139" spans="11:12">
      <c r="K24139" s="435">
        <v>70535</v>
      </c>
      <c r="L24139" t="s">
        <v>198</v>
      </c>
    </row>
    <row r="24140" spans="11:12">
      <c r="K24140" s="435">
        <v>70537</v>
      </c>
      <c r="L24140" t="s">
        <v>198</v>
      </c>
    </row>
    <row r="24141" spans="11:12">
      <c r="K24141" s="435">
        <v>70538</v>
      </c>
      <c r="L24141" t="s">
        <v>198</v>
      </c>
    </row>
    <row r="24142" spans="11:12">
      <c r="K24142" s="435">
        <v>70541</v>
      </c>
      <c r="L24142" t="s">
        <v>198</v>
      </c>
    </row>
    <row r="24143" spans="11:12">
      <c r="K24143" s="435">
        <v>70542</v>
      </c>
      <c r="L24143" t="s">
        <v>198</v>
      </c>
    </row>
    <row r="24144" spans="11:12">
      <c r="K24144" s="435">
        <v>70543</v>
      </c>
      <c r="L24144" t="s">
        <v>198</v>
      </c>
    </row>
    <row r="24145" spans="11:12">
      <c r="K24145" s="435">
        <v>70544</v>
      </c>
      <c r="L24145" t="s">
        <v>198</v>
      </c>
    </row>
    <row r="24146" spans="11:12">
      <c r="K24146" s="435">
        <v>70546</v>
      </c>
      <c r="L24146" t="s">
        <v>198</v>
      </c>
    </row>
    <row r="24147" spans="11:12">
      <c r="K24147" s="435">
        <v>70548</v>
      </c>
      <c r="L24147" t="s">
        <v>198</v>
      </c>
    </row>
    <row r="24148" spans="11:12">
      <c r="K24148" s="435">
        <v>70549</v>
      </c>
      <c r="L24148" t="s">
        <v>198</v>
      </c>
    </row>
    <row r="24149" spans="11:12">
      <c r="K24149" s="435">
        <v>70550</v>
      </c>
      <c r="L24149" t="s">
        <v>198</v>
      </c>
    </row>
    <row r="24150" spans="11:12">
      <c r="K24150" s="435">
        <v>70552</v>
      </c>
      <c r="L24150" t="s">
        <v>198</v>
      </c>
    </row>
    <row r="24151" spans="11:12">
      <c r="K24151" s="435">
        <v>70554</v>
      </c>
      <c r="L24151" t="s">
        <v>198</v>
      </c>
    </row>
    <row r="24152" spans="11:12">
      <c r="K24152" s="435">
        <v>70555</v>
      </c>
      <c r="L24152" t="s">
        <v>198</v>
      </c>
    </row>
    <row r="24153" spans="11:12">
      <c r="K24153" s="435">
        <v>70556</v>
      </c>
      <c r="L24153" t="s">
        <v>198</v>
      </c>
    </row>
    <row r="24154" spans="11:12">
      <c r="K24154" s="435">
        <v>70558</v>
      </c>
      <c r="L24154" t="s">
        <v>198</v>
      </c>
    </row>
    <row r="24155" spans="11:12">
      <c r="K24155" s="435">
        <v>70559</v>
      </c>
      <c r="L24155" t="s">
        <v>198</v>
      </c>
    </row>
    <row r="24156" spans="11:12">
      <c r="K24156" s="435">
        <v>70560</v>
      </c>
      <c r="L24156" t="s">
        <v>198</v>
      </c>
    </row>
    <row r="24157" spans="11:12">
      <c r="K24157" s="435">
        <v>70563</v>
      </c>
      <c r="L24157" t="s">
        <v>198</v>
      </c>
    </row>
    <row r="24158" spans="11:12">
      <c r="K24158" s="435">
        <v>70570</v>
      </c>
      <c r="L24158" t="s">
        <v>198</v>
      </c>
    </row>
    <row r="24159" spans="11:12">
      <c r="K24159" s="435">
        <v>70575</v>
      </c>
      <c r="L24159" t="s">
        <v>198</v>
      </c>
    </row>
    <row r="24160" spans="11:12">
      <c r="K24160" s="435">
        <v>70576</v>
      </c>
      <c r="L24160" t="s">
        <v>198</v>
      </c>
    </row>
    <row r="24161" spans="11:12">
      <c r="K24161" s="435">
        <v>70577</v>
      </c>
      <c r="L24161" t="s">
        <v>198</v>
      </c>
    </row>
    <row r="24162" spans="11:12">
      <c r="K24162" s="435">
        <v>70578</v>
      </c>
      <c r="L24162" t="s">
        <v>198</v>
      </c>
    </row>
    <row r="24163" spans="11:12">
      <c r="K24163" s="435">
        <v>70580</v>
      </c>
      <c r="L24163" t="s">
        <v>198</v>
      </c>
    </row>
    <row r="24164" spans="11:12">
      <c r="K24164" s="435">
        <v>70581</v>
      </c>
      <c r="L24164" t="s">
        <v>198</v>
      </c>
    </row>
    <row r="24165" spans="11:12">
      <c r="K24165" s="435">
        <v>70582</v>
      </c>
      <c r="L24165" t="s">
        <v>198</v>
      </c>
    </row>
    <row r="24166" spans="11:12">
      <c r="K24166" s="435">
        <v>70583</v>
      </c>
      <c r="L24166" t="s">
        <v>198</v>
      </c>
    </row>
    <row r="24167" spans="11:12">
      <c r="K24167" s="435">
        <v>70584</v>
      </c>
      <c r="L24167" t="s">
        <v>198</v>
      </c>
    </row>
    <row r="24168" spans="11:12">
      <c r="K24168" s="435">
        <v>70585</v>
      </c>
      <c r="L24168" t="s">
        <v>198</v>
      </c>
    </row>
    <row r="24169" spans="11:12">
      <c r="K24169" s="435">
        <v>70586</v>
      </c>
      <c r="L24169" t="s">
        <v>198</v>
      </c>
    </row>
    <row r="24170" spans="11:12">
      <c r="K24170" s="435">
        <v>70589</v>
      </c>
      <c r="L24170" t="s">
        <v>198</v>
      </c>
    </row>
    <row r="24171" spans="11:12">
      <c r="K24171" s="435">
        <v>70591</v>
      </c>
      <c r="L24171" t="s">
        <v>198</v>
      </c>
    </row>
    <row r="24172" spans="11:12">
      <c r="K24172" s="435">
        <v>70592</v>
      </c>
      <c r="L24172" t="s">
        <v>198</v>
      </c>
    </row>
    <row r="24173" spans="11:12">
      <c r="K24173" s="435">
        <v>70601</v>
      </c>
      <c r="L24173" t="s">
        <v>198</v>
      </c>
    </row>
    <row r="24174" spans="11:12">
      <c r="K24174" s="435">
        <v>70605</v>
      </c>
      <c r="L24174" t="s">
        <v>198</v>
      </c>
    </row>
    <row r="24175" spans="11:12">
      <c r="K24175" s="435">
        <v>70607</v>
      </c>
      <c r="L24175" t="s">
        <v>198</v>
      </c>
    </row>
    <row r="24176" spans="11:12">
      <c r="K24176" s="435">
        <v>70611</v>
      </c>
      <c r="L24176" t="s">
        <v>198</v>
      </c>
    </row>
    <row r="24177" spans="11:12">
      <c r="K24177" s="435">
        <v>70615</v>
      </c>
      <c r="L24177" t="s">
        <v>198</v>
      </c>
    </row>
    <row r="24178" spans="11:12">
      <c r="K24178" s="435">
        <v>70630</v>
      </c>
      <c r="L24178" t="s">
        <v>198</v>
      </c>
    </row>
    <row r="24179" spans="11:12">
      <c r="K24179" s="435">
        <v>70631</v>
      </c>
      <c r="L24179" t="s">
        <v>198</v>
      </c>
    </row>
    <row r="24180" spans="11:12">
      <c r="K24180" s="435">
        <v>70632</v>
      </c>
      <c r="L24180" t="s">
        <v>198</v>
      </c>
    </row>
    <row r="24181" spans="11:12">
      <c r="K24181" s="435">
        <v>70633</v>
      </c>
      <c r="L24181" t="s">
        <v>198</v>
      </c>
    </row>
    <row r="24182" spans="11:12">
      <c r="K24182" s="435">
        <v>70634</v>
      </c>
      <c r="L24182" t="s">
        <v>202</v>
      </c>
    </row>
    <row r="24183" spans="11:12">
      <c r="K24183" s="435">
        <v>70637</v>
      </c>
      <c r="L24183" t="s">
        <v>202</v>
      </c>
    </row>
    <row r="24184" spans="11:12">
      <c r="K24184" s="435">
        <v>70638</v>
      </c>
      <c r="L24184" t="s">
        <v>202</v>
      </c>
    </row>
    <row r="24185" spans="11:12">
      <c r="K24185" s="435">
        <v>70639</v>
      </c>
      <c r="L24185" t="s">
        <v>202</v>
      </c>
    </row>
    <row r="24186" spans="11:12">
      <c r="K24186" s="435">
        <v>70640</v>
      </c>
      <c r="L24186" t="s">
        <v>198</v>
      </c>
    </row>
    <row r="24187" spans="11:12">
      <c r="K24187" s="435">
        <v>70643</v>
      </c>
      <c r="L24187" t="s">
        <v>198</v>
      </c>
    </row>
    <row r="24188" spans="11:12">
      <c r="K24188" s="435">
        <v>70644</v>
      </c>
      <c r="L24188" t="s">
        <v>198</v>
      </c>
    </row>
    <row r="24189" spans="11:12">
      <c r="K24189" s="435">
        <v>70645</v>
      </c>
      <c r="L24189" t="s">
        <v>198</v>
      </c>
    </row>
    <row r="24190" spans="11:12">
      <c r="K24190" s="435">
        <v>70646</v>
      </c>
      <c r="L24190" t="s">
        <v>198</v>
      </c>
    </row>
    <row r="24191" spans="11:12">
      <c r="K24191" s="435">
        <v>70647</v>
      </c>
      <c r="L24191" t="s">
        <v>198</v>
      </c>
    </row>
    <row r="24192" spans="11:12">
      <c r="K24192" s="435">
        <v>70648</v>
      </c>
      <c r="L24192" t="s">
        <v>198</v>
      </c>
    </row>
    <row r="24193" spans="11:12">
      <c r="K24193" s="435">
        <v>70650</v>
      </c>
      <c r="L24193" t="s">
        <v>198</v>
      </c>
    </row>
    <row r="24194" spans="11:12">
      <c r="K24194" s="435">
        <v>70651</v>
      </c>
      <c r="L24194" t="s">
        <v>198</v>
      </c>
    </row>
    <row r="24195" spans="11:12">
      <c r="K24195" s="435">
        <v>70652</v>
      </c>
      <c r="L24195" t="s">
        <v>198</v>
      </c>
    </row>
    <row r="24196" spans="11:12">
      <c r="K24196" s="435">
        <v>70653</v>
      </c>
      <c r="L24196" t="s">
        <v>198</v>
      </c>
    </row>
    <row r="24197" spans="11:12">
      <c r="K24197" s="435">
        <v>70654</v>
      </c>
      <c r="L24197" t="s">
        <v>202</v>
      </c>
    </row>
    <row r="24198" spans="11:12">
      <c r="K24198" s="435">
        <v>70655</v>
      </c>
      <c r="L24198" t="s">
        <v>198</v>
      </c>
    </row>
    <row r="24199" spans="11:12">
      <c r="K24199" s="435">
        <v>70656</v>
      </c>
      <c r="L24199" t="s">
        <v>202</v>
      </c>
    </row>
    <row r="24200" spans="11:12">
      <c r="K24200" s="435">
        <v>70657</v>
      </c>
      <c r="L24200" t="s">
        <v>198</v>
      </c>
    </row>
    <row r="24201" spans="11:12">
      <c r="K24201" s="435">
        <v>70658</v>
      </c>
      <c r="L24201" t="s">
        <v>198</v>
      </c>
    </row>
    <row r="24202" spans="11:12">
      <c r="K24202" s="435">
        <v>70659</v>
      </c>
      <c r="L24202" t="s">
        <v>202</v>
      </c>
    </row>
    <row r="24203" spans="11:12">
      <c r="K24203" s="435">
        <v>70660</v>
      </c>
      <c r="L24203" t="s">
        <v>198</v>
      </c>
    </row>
    <row r="24204" spans="11:12">
      <c r="K24204" s="435">
        <v>70661</v>
      </c>
      <c r="L24204" t="s">
        <v>198</v>
      </c>
    </row>
    <row r="24205" spans="11:12">
      <c r="K24205" s="435">
        <v>70662</v>
      </c>
      <c r="L24205" t="s">
        <v>202</v>
      </c>
    </row>
    <row r="24206" spans="11:12">
      <c r="K24206" s="435">
        <v>70663</v>
      </c>
      <c r="L24206" t="s">
        <v>198</v>
      </c>
    </row>
    <row r="24207" spans="11:12">
      <c r="K24207" s="435">
        <v>70665</v>
      </c>
      <c r="L24207" t="s">
        <v>198</v>
      </c>
    </row>
    <row r="24208" spans="11:12">
      <c r="K24208" s="435">
        <v>70668</v>
      </c>
      <c r="L24208" t="s">
        <v>198</v>
      </c>
    </row>
    <row r="24209" spans="11:12">
      <c r="K24209" s="435">
        <v>70669</v>
      </c>
      <c r="L24209" t="s">
        <v>198</v>
      </c>
    </row>
    <row r="24210" spans="11:12">
      <c r="K24210" s="435">
        <v>70706</v>
      </c>
      <c r="L24210" t="s">
        <v>198</v>
      </c>
    </row>
    <row r="24211" spans="11:12">
      <c r="K24211" s="435">
        <v>70710</v>
      </c>
      <c r="L24211" t="s">
        <v>198</v>
      </c>
    </row>
    <row r="24212" spans="11:12">
      <c r="K24212" s="435">
        <v>70711</v>
      </c>
      <c r="L24212" t="s">
        <v>198</v>
      </c>
    </row>
    <row r="24213" spans="11:12">
      <c r="K24213" s="435">
        <v>70712</v>
      </c>
      <c r="L24213" t="s">
        <v>198</v>
      </c>
    </row>
    <row r="24214" spans="11:12">
      <c r="K24214" s="435">
        <v>70714</v>
      </c>
      <c r="L24214" t="s">
        <v>198</v>
      </c>
    </row>
    <row r="24215" spans="11:12">
      <c r="K24215" s="435">
        <v>70715</v>
      </c>
      <c r="L24215" t="s">
        <v>198</v>
      </c>
    </row>
    <row r="24216" spans="11:12">
      <c r="K24216" s="435">
        <v>70719</v>
      </c>
      <c r="L24216" t="s">
        <v>198</v>
      </c>
    </row>
    <row r="24217" spans="11:12">
      <c r="K24217" s="435">
        <v>70721</v>
      </c>
      <c r="L24217" t="s">
        <v>198</v>
      </c>
    </row>
    <row r="24218" spans="11:12">
      <c r="K24218" s="435">
        <v>70722</v>
      </c>
      <c r="L24218" t="s">
        <v>198</v>
      </c>
    </row>
    <row r="24219" spans="11:12">
      <c r="K24219" s="435">
        <v>70723</v>
      </c>
      <c r="L24219" t="s">
        <v>198</v>
      </c>
    </row>
    <row r="24220" spans="11:12">
      <c r="K24220" s="435">
        <v>70725</v>
      </c>
      <c r="L24220" t="s">
        <v>198</v>
      </c>
    </row>
    <row r="24221" spans="11:12">
      <c r="K24221" s="435">
        <v>70726</v>
      </c>
      <c r="L24221" t="s">
        <v>198</v>
      </c>
    </row>
    <row r="24222" spans="11:12">
      <c r="K24222" s="435">
        <v>70729</v>
      </c>
      <c r="L24222" t="s">
        <v>198</v>
      </c>
    </row>
    <row r="24223" spans="11:12">
      <c r="K24223" s="435">
        <v>70730</v>
      </c>
      <c r="L24223" t="s">
        <v>198</v>
      </c>
    </row>
    <row r="24224" spans="11:12">
      <c r="K24224" s="435">
        <v>70732</v>
      </c>
      <c r="L24224" t="s">
        <v>198</v>
      </c>
    </row>
    <row r="24225" spans="11:12">
      <c r="K24225" s="435">
        <v>70733</v>
      </c>
      <c r="L24225" t="s">
        <v>198</v>
      </c>
    </row>
    <row r="24226" spans="11:12">
      <c r="K24226" s="435">
        <v>70734</v>
      </c>
      <c r="L24226" t="s">
        <v>198</v>
      </c>
    </row>
    <row r="24227" spans="11:12">
      <c r="K24227" s="435">
        <v>70736</v>
      </c>
      <c r="L24227" t="s">
        <v>198</v>
      </c>
    </row>
    <row r="24228" spans="11:12">
      <c r="K24228" s="435">
        <v>70737</v>
      </c>
      <c r="L24228" t="s">
        <v>198</v>
      </c>
    </row>
    <row r="24229" spans="11:12">
      <c r="K24229" s="435">
        <v>70739</v>
      </c>
      <c r="L24229" t="s">
        <v>198</v>
      </c>
    </row>
    <row r="24230" spans="11:12">
      <c r="K24230" s="435">
        <v>70740</v>
      </c>
      <c r="L24230" t="s">
        <v>198</v>
      </c>
    </row>
    <row r="24231" spans="11:12">
      <c r="K24231" s="435">
        <v>70743</v>
      </c>
      <c r="L24231" t="s">
        <v>198</v>
      </c>
    </row>
    <row r="24232" spans="11:12">
      <c r="K24232" s="435">
        <v>70744</v>
      </c>
      <c r="L24232" t="s">
        <v>198</v>
      </c>
    </row>
    <row r="24233" spans="11:12">
      <c r="K24233" s="435">
        <v>70747</v>
      </c>
      <c r="L24233" t="s">
        <v>198</v>
      </c>
    </row>
    <row r="24234" spans="11:12">
      <c r="K24234" s="435">
        <v>70748</v>
      </c>
      <c r="L24234" t="s">
        <v>198</v>
      </c>
    </row>
    <row r="24235" spans="11:12">
      <c r="K24235" s="435">
        <v>70749</v>
      </c>
      <c r="L24235" t="s">
        <v>198</v>
      </c>
    </row>
    <row r="24236" spans="11:12">
      <c r="K24236" s="435">
        <v>70750</v>
      </c>
      <c r="L24236" t="s">
        <v>198</v>
      </c>
    </row>
    <row r="24237" spans="11:12">
      <c r="K24237" s="435">
        <v>70752</v>
      </c>
      <c r="L24237" t="s">
        <v>198</v>
      </c>
    </row>
    <row r="24238" spans="11:12">
      <c r="K24238" s="435">
        <v>70753</v>
      </c>
      <c r="L24238" t="s">
        <v>198</v>
      </c>
    </row>
    <row r="24239" spans="11:12">
      <c r="K24239" s="435">
        <v>70754</v>
      </c>
      <c r="L24239" t="s">
        <v>198</v>
      </c>
    </row>
    <row r="24240" spans="11:12">
      <c r="K24240" s="435">
        <v>70755</v>
      </c>
      <c r="L24240" t="s">
        <v>198</v>
      </c>
    </row>
    <row r="24241" spans="11:12">
      <c r="K24241" s="435">
        <v>70756</v>
      </c>
      <c r="L24241" t="s">
        <v>198</v>
      </c>
    </row>
    <row r="24242" spans="11:12">
      <c r="K24242" s="435">
        <v>70757</v>
      </c>
      <c r="L24242" t="s">
        <v>198</v>
      </c>
    </row>
    <row r="24243" spans="11:12">
      <c r="K24243" s="435">
        <v>70759</v>
      </c>
      <c r="L24243" t="s">
        <v>198</v>
      </c>
    </row>
    <row r="24244" spans="11:12">
      <c r="K24244" s="435">
        <v>70760</v>
      </c>
      <c r="L24244" t="s">
        <v>198</v>
      </c>
    </row>
    <row r="24245" spans="11:12">
      <c r="K24245" s="435">
        <v>70761</v>
      </c>
      <c r="L24245" t="s">
        <v>198</v>
      </c>
    </row>
    <row r="24246" spans="11:12">
      <c r="K24246" s="435">
        <v>70762</v>
      </c>
      <c r="L24246" t="s">
        <v>198</v>
      </c>
    </row>
    <row r="24247" spans="11:12">
      <c r="K24247" s="435">
        <v>70763</v>
      </c>
      <c r="L24247" t="s">
        <v>198</v>
      </c>
    </row>
    <row r="24248" spans="11:12">
      <c r="K24248" s="435">
        <v>70764</v>
      </c>
      <c r="L24248" t="s">
        <v>198</v>
      </c>
    </row>
    <row r="24249" spans="11:12">
      <c r="K24249" s="435">
        <v>70767</v>
      </c>
      <c r="L24249" t="s">
        <v>198</v>
      </c>
    </row>
    <row r="24250" spans="11:12">
      <c r="K24250" s="435">
        <v>70769</v>
      </c>
      <c r="L24250" t="s">
        <v>198</v>
      </c>
    </row>
    <row r="24251" spans="11:12">
      <c r="K24251" s="435">
        <v>70770</v>
      </c>
      <c r="L24251" t="s">
        <v>198</v>
      </c>
    </row>
    <row r="24252" spans="11:12">
      <c r="K24252" s="435">
        <v>70772</v>
      </c>
      <c r="L24252" t="s">
        <v>198</v>
      </c>
    </row>
    <row r="24253" spans="11:12">
      <c r="K24253" s="435">
        <v>70773</v>
      </c>
      <c r="L24253" t="s">
        <v>198</v>
      </c>
    </row>
    <row r="24254" spans="11:12">
      <c r="K24254" s="435">
        <v>70774</v>
      </c>
      <c r="L24254" t="s">
        <v>198</v>
      </c>
    </row>
    <row r="24255" spans="11:12">
      <c r="K24255" s="435">
        <v>70775</v>
      </c>
      <c r="L24255" t="s">
        <v>198</v>
      </c>
    </row>
    <row r="24256" spans="11:12">
      <c r="K24256" s="435">
        <v>70776</v>
      </c>
      <c r="L24256" t="s">
        <v>198</v>
      </c>
    </row>
    <row r="24257" spans="11:12">
      <c r="K24257" s="435">
        <v>70777</v>
      </c>
      <c r="L24257" t="s">
        <v>198</v>
      </c>
    </row>
    <row r="24258" spans="11:12">
      <c r="K24258" s="435">
        <v>70778</v>
      </c>
      <c r="L24258" t="s">
        <v>198</v>
      </c>
    </row>
    <row r="24259" spans="11:12">
      <c r="K24259" s="435">
        <v>70780</v>
      </c>
      <c r="L24259" t="s">
        <v>198</v>
      </c>
    </row>
    <row r="24260" spans="11:12">
      <c r="K24260" s="435">
        <v>70782</v>
      </c>
      <c r="L24260" t="s">
        <v>198</v>
      </c>
    </row>
    <row r="24261" spans="11:12">
      <c r="K24261" s="435">
        <v>70783</v>
      </c>
      <c r="L24261" t="s">
        <v>198</v>
      </c>
    </row>
    <row r="24262" spans="11:12">
      <c r="K24262" s="435">
        <v>70785</v>
      </c>
      <c r="L24262" t="s">
        <v>198</v>
      </c>
    </row>
    <row r="24263" spans="11:12">
      <c r="K24263" s="435">
        <v>70787</v>
      </c>
      <c r="L24263" t="s">
        <v>198</v>
      </c>
    </row>
    <row r="24264" spans="11:12">
      <c r="K24264" s="435">
        <v>70788</v>
      </c>
      <c r="L24264" t="s">
        <v>198</v>
      </c>
    </row>
    <row r="24265" spans="11:12">
      <c r="K24265" s="435">
        <v>70789</v>
      </c>
      <c r="L24265" t="s">
        <v>202</v>
      </c>
    </row>
    <row r="24266" spans="11:12">
      <c r="K24266" s="435">
        <v>70791</v>
      </c>
      <c r="L24266" t="s">
        <v>198</v>
      </c>
    </row>
    <row r="24267" spans="11:12">
      <c r="K24267" s="435">
        <v>70801</v>
      </c>
      <c r="L24267" t="s">
        <v>198</v>
      </c>
    </row>
    <row r="24268" spans="11:12">
      <c r="K24268" s="435">
        <v>70802</v>
      </c>
      <c r="L24268" t="s">
        <v>198</v>
      </c>
    </row>
    <row r="24269" spans="11:12">
      <c r="K24269" s="435">
        <v>70803</v>
      </c>
      <c r="L24269" t="s">
        <v>198</v>
      </c>
    </row>
    <row r="24270" spans="11:12">
      <c r="K24270" s="435">
        <v>70805</v>
      </c>
      <c r="L24270" t="s">
        <v>198</v>
      </c>
    </row>
    <row r="24271" spans="11:12">
      <c r="K24271" s="435">
        <v>70806</v>
      </c>
      <c r="L24271" t="s">
        <v>198</v>
      </c>
    </row>
    <row r="24272" spans="11:12">
      <c r="K24272" s="435">
        <v>70807</v>
      </c>
      <c r="L24272" t="s">
        <v>198</v>
      </c>
    </row>
    <row r="24273" spans="11:12">
      <c r="K24273" s="435">
        <v>70808</v>
      </c>
      <c r="L24273" t="s">
        <v>198</v>
      </c>
    </row>
    <row r="24274" spans="11:12">
      <c r="K24274" s="435">
        <v>70809</v>
      </c>
      <c r="L24274" t="s">
        <v>198</v>
      </c>
    </row>
    <row r="24275" spans="11:12">
      <c r="K24275" s="435">
        <v>70810</v>
      </c>
      <c r="L24275" t="s">
        <v>198</v>
      </c>
    </row>
    <row r="24276" spans="11:12">
      <c r="K24276" s="435">
        <v>70811</v>
      </c>
      <c r="L24276" t="s">
        <v>198</v>
      </c>
    </row>
    <row r="24277" spans="11:12">
      <c r="K24277" s="435">
        <v>70812</v>
      </c>
      <c r="L24277" t="s">
        <v>198</v>
      </c>
    </row>
    <row r="24278" spans="11:12">
      <c r="K24278" s="435">
        <v>70814</v>
      </c>
      <c r="L24278" t="s">
        <v>198</v>
      </c>
    </row>
    <row r="24279" spans="11:12">
      <c r="K24279" s="435">
        <v>70815</v>
      </c>
      <c r="L24279" t="s">
        <v>198</v>
      </c>
    </row>
    <row r="24280" spans="11:12">
      <c r="K24280" s="435">
        <v>70816</v>
      </c>
      <c r="L24280" t="s">
        <v>198</v>
      </c>
    </row>
    <row r="24281" spans="11:12">
      <c r="K24281" s="435">
        <v>70817</v>
      </c>
      <c r="L24281" t="s">
        <v>198</v>
      </c>
    </row>
    <row r="24282" spans="11:12">
      <c r="K24282" s="435">
        <v>70818</v>
      </c>
      <c r="L24282" t="s">
        <v>198</v>
      </c>
    </row>
    <row r="24283" spans="11:12">
      <c r="K24283" s="435">
        <v>70819</v>
      </c>
      <c r="L24283" t="s">
        <v>198</v>
      </c>
    </row>
    <row r="24284" spans="11:12">
      <c r="K24284" s="435">
        <v>70820</v>
      </c>
      <c r="L24284" t="s">
        <v>198</v>
      </c>
    </row>
    <row r="24285" spans="11:12">
      <c r="K24285" s="435">
        <v>70836</v>
      </c>
      <c r="L24285" t="s">
        <v>198</v>
      </c>
    </row>
    <row r="24286" spans="11:12">
      <c r="K24286" s="435">
        <v>71001</v>
      </c>
      <c r="L24286" t="s">
        <v>202</v>
      </c>
    </row>
    <row r="24287" spans="11:12">
      <c r="K24287" s="435">
        <v>71003</v>
      </c>
      <c r="L24287" t="s">
        <v>202</v>
      </c>
    </row>
    <row r="24288" spans="11:12">
      <c r="K24288" s="435">
        <v>71004</v>
      </c>
      <c r="L24288" t="s">
        <v>202</v>
      </c>
    </row>
    <row r="24289" spans="11:12">
      <c r="K24289" s="435">
        <v>71006</v>
      </c>
      <c r="L24289" t="s">
        <v>202</v>
      </c>
    </row>
    <row r="24290" spans="11:12">
      <c r="K24290" s="435">
        <v>71007</v>
      </c>
      <c r="L24290" t="s">
        <v>202</v>
      </c>
    </row>
    <row r="24291" spans="11:12">
      <c r="K24291" s="435">
        <v>71008</v>
      </c>
      <c r="L24291" t="s">
        <v>202</v>
      </c>
    </row>
    <row r="24292" spans="11:12">
      <c r="K24292" s="435">
        <v>71016</v>
      </c>
      <c r="L24292" t="s">
        <v>202</v>
      </c>
    </row>
    <row r="24293" spans="11:12">
      <c r="K24293" s="435">
        <v>71018</v>
      </c>
      <c r="L24293" t="s">
        <v>202</v>
      </c>
    </row>
    <row r="24294" spans="11:12">
      <c r="K24294" s="435">
        <v>71019</v>
      </c>
      <c r="L24294" t="s">
        <v>202</v>
      </c>
    </row>
    <row r="24295" spans="11:12">
      <c r="K24295" s="435">
        <v>71021</v>
      </c>
      <c r="L24295" t="s">
        <v>202</v>
      </c>
    </row>
    <row r="24296" spans="11:12">
      <c r="K24296" s="435">
        <v>71023</v>
      </c>
      <c r="L24296" t="s">
        <v>202</v>
      </c>
    </row>
    <row r="24297" spans="11:12">
      <c r="K24297" s="435">
        <v>71024</v>
      </c>
      <c r="L24297" t="s">
        <v>202</v>
      </c>
    </row>
    <row r="24298" spans="11:12">
      <c r="K24298" s="435">
        <v>71027</v>
      </c>
      <c r="L24298" t="s">
        <v>202</v>
      </c>
    </row>
    <row r="24299" spans="11:12">
      <c r="K24299" s="435">
        <v>71028</v>
      </c>
      <c r="L24299" t="s">
        <v>202</v>
      </c>
    </row>
    <row r="24300" spans="11:12">
      <c r="K24300" s="435">
        <v>71029</v>
      </c>
      <c r="L24300" t="s">
        <v>202</v>
      </c>
    </row>
    <row r="24301" spans="11:12">
      <c r="K24301" s="435">
        <v>71030</v>
      </c>
      <c r="L24301" t="s">
        <v>202</v>
      </c>
    </row>
    <row r="24302" spans="11:12">
      <c r="K24302" s="435">
        <v>71031</v>
      </c>
      <c r="L24302" t="s">
        <v>198</v>
      </c>
    </row>
    <row r="24303" spans="11:12">
      <c r="K24303" s="435">
        <v>71032</v>
      </c>
      <c r="L24303" t="s">
        <v>202</v>
      </c>
    </row>
    <row r="24304" spans="11:12">
      <c r="K24304" s="435">
        <v>71033</v>
      </c>
      <c r="L24304" t="s">
        <v>202</v>
      </c>
    </row>
    <row r="24305" spans="11:12">
      <c r="K24305" s="435">
        <v>71034</v>
      </c>
      <c r="L24305" t="s">
        <v>202</v>
      </c>
    </row>
    <row r="24306" spans="11:12">
      <c r="K24306" s="435">
        <v>71037</v>
      </c>
      <c r="L24306" t="s">
        <v>202</v>
      </c>
    </row>
    <row r="24307" spans="11:12">
      <c r="K24307" s="435">
        <v>71038</v>
      </c>
      <c r="L24307" t="s">
        <v>202</v>
      </c>
    </row>
    <row r="24308" spans="11:12">
      <c r="K24308" s="435">
        <v>71039</v>
      </c>
      <c r="L24308" t="s">
        <v>202</v>
      </c>
    </row>
    <row r="24309" spans="11:12">
      <c r="K24309" s="435">
        <v>71040</v>
      </c>
      <c r="L24309" t="s">
        <v>202</v>
      </c>
    </row>
    <row r="24310" spans="11:12">
      <c r="K24310" s="435">
        <v>71043</v>
      </c>
      <c r="L24310" t="s">
        <v>202</v>
      </c>
    </row>
    <row r="24311" spans="11:12">
      <c r="K24311" s="435">
        <v>71044</v>
      </c>
      <c r="L24311" t="s">
        <v>202</v>
      </c>
    </row>
    <row r="24312" spans="11:12">
      <c r="K24312" s="435">
        <v>71045</v>
      </c>
      <c r="L24312" t="s">
        <v>202</v>
      </c>
    </row>
    <row r="24313" spans="11:12">
      <c r="K24313" s="435">
        <v>71046</v>
      </c>
      <c r="L24313" t="s">
        <v>202</v>
      </c>
    </row>
    <row r="24314" spans="11:12">
      <c r="K24314" s="435">
        <v>71047</v>
      </c>
      <c r="L24314" t="s">
        <v>202</v>
      </c>
    </row>
    <row r="24315" spans="11:12">
      <c r="K24315" s="435">
        <v>71048</v>
      </c>
      <c r="L24315" t="s">
        <v>202</v>
      </c>
    </row>
    <row r="24316" spans="11:12">
      <c r="K24316" s="435">
        <v>71049</v>
      </c>
      <c r="L24316" t="s">
        <v>202</v>
      </c>
    </row>
    <row r="24317" spans="11:12">
      <c r="K24317" s="435">
        <v>71051</v>
      </c>
      <c r="L24317" t="s">
        <v>202</v>
      </c>
    </row>
    <row r="24318" spans="11:12">
      <c r="K24318" s="435">
        <v>71052</v>
      </c>
      <c r="L24318" t="s">
        <v>202</v>
      </c>
    </row>
    <row r="24319" spans="11:12">
      <c r="K24319" s="435">
        <v>71055</v>
      </c>
      <c r="L24319" t="s">
        <v>202</v>
      </c>
    </row>
    <row r="24320" spans="11:12">
      <c r="K24320" s="435">
        <v>71060</v>
      </c>
      <c r="L24320" t="s">
        <v>202</v>
      </c>
    </row>
    <row r="24321" spans="11:12">
      <c r="K24321" s="435">
        <v>71061</v>
      </c>
      <c r="L24321" t="s">
        <v>202</v>
      </c>
    </row>
    <row r="24322" spans="11:12">
      <c r="K24322" s="435">
        <v>71063</v>
      </c>
      <c r="L24322" t="s">
        <v>202</v>
      </c>
    </row>
    <row r="24323" spans="11:12">
      <c r="K24323" s="435">
        <v>71064</v>
      </c>
      <c r="L24323" t="s">
        <v>202</v>
      </c>
    </row>
    <row r="24324" spans="11:12">
      <c r="K24324" s="435">
        <v>71065</v>
      </c>
      <c r="L24324" t="s">
        <v>202</v>
      </c>
    </row>
    <row r="24325" spans="11:12">
      <c r="K24325" s="435">
        <v>71067</v>
      </c>
      <c r="L24325" t="s">
        <v>202</v>
      </c>
    </row>
    <row r="24326" spans="11:12">
      <c r="K24326" s="435">
        <v>71068</v>
      </c>
      <c r="L24326" t="s">
        <v>202</v>
      </c>
    </row>
    <row r="24327" spans="11:12">
      <c r="K24327" s="435">
        <v>71069</v>
      </c>
      <c r="L24327" t="s">
        <v>202</v>
      </c>
    </row>
    <row r="24328" spans="11:12">
      <c r="K24328" s="435">
        <v>71070</v>
      </c>
      <c r="L24328" t="s">
        <v>202</v>
      </c>
    </row>
    <row r="24329" spans="11:12">
      <c r="K24329" s="435">
        <v>71071</v>
      </c>
      <c r="L24329" t="s">
        <v>202</v>
      </c>
    </row>
    <row r="24330" spans="11:12">
      <c r="K24330" s="435">
        <v>71072</v>
      </c>
      <c r="L24330" t="s">
        <v>202</v>
      </c>
    </row>
    <row r="24331" spans="11:12">
      <c r="K24331" s="435">
        <v>71073</v>
      </c>
      <c r="L24331" t="s">
        <v>202</v>
      </c>
    </row>
    <row r="24332" spans="11:12">
      <c r="K24332" s="435">
        <v>71075</v>
      </c>
      <c r="L24332" t="s">
        <v>202</v>
      </c>
    </row>
    <row r="24333" spans="11:12">
      <c r="K24333" s="435">
        <v>71078</v>
      </c>
      <c r="L24333" t="s">
        <v>202</v>
      </c>
    </row>
    <row r="24334" spans="11:12">
      <c r="K24334" s="435">
        <v>71079</v>
      </c>
      <c r="L24334" t="s">
        <v>202</v>
      </c>
    </row>
    <row r="24335" spans="11:12">
      <c r="K24335" s="435">
        <v>71082</v>
      </c>
      <c r="L24335" t="s">
        <v>202</v>
      </c>
    </row>
    <row r="24336" spans="11:12">
      <c r="K24336" s="435">
        <v>71101</v>
      </c>
      <c r="L24336" t="s">
        <v>202</v>
      </c>
    </row>
    <row r="24337" spans="11:12">
      <c r="K24337" s="435">
        <v>71103</v>
      </c>
      <c r="L24337" t="s">
        <v>202</v>
      </c>
    </row>
    <row r="24338" spans="11:12">
      <c r="K24338" s="435">
        <v>71104</v>
      </c>
      <c r="L24338" t="s">
        <v>202</v>
      </c>
    </row>
    <row r="24339" spans="11:12">
      <c r="K24339" s="435">
        <v>71105</v>
      </c>
      <c r="L24339" t="s">
        <v>202</v>
      </c>
    </row>
    <row r="24340" spans="11:12">
      <c r="K24340" s="435">
        <v>71106</v>
      </c>
      <c r="L24340" t="s">
        <v>202</v>
      </c>
    </row>
    <row r="24341" spans="11:12">
      <c r="K24341" s="435">
        <v>71107</v>
      </c>
      <c r="L24341" t="s">
        <v>202</v>
      </c>
    </row>
    <row r="24342" spans="11:12">
      <c r="K24342" s="435">
        <v>71108</v>
      </c>
      <c r="L24342" t="s">
        <v>202</v>
      </c>
    </row>
    <row r="24343" spans="11:12">
      <c r="K24343" s="435">
        <v>71109</v>
      </c>
      <c r="L24343" t="s">
        <v>202</v>
      </c>
    </row>
    <row r="24344" spans="11:12">
      <c r="K24344" s="435">
        <v>71110</v>
      </c>
      <c r="L24344" t="s">
        <v>202</v>
      </c>
    </row>
    <row r="24345" spans="11:12">
      <c r="K24345" s="435">
        <v>71111</v>
      </c>
      <c r="L24345" t="s">
        <v>202</v>
      </c>
    </row>
    <row r="24346" spans="11:12">
      <c r="K24346" s="435">
        <v>71112</v>
      </c>
      <c r="L24346" t="s">
        <v>202</v>
      </c>
    </row>
    <row r="24347" spans="11:12">
      <c r="K24347" s="435">
        <v>71115</v>
      </c>
      <c r="L24347" t="s">
        <v>202</v>
      </c>
    </row>
    <row r="24348" spans="11:12">
      <c r="K24348" s="435">
        <v>71118</v>
      </c>
      <c r="L24348" t="s">
        <v>202</v>
      </c>
    </row>
    <row r="24349" spans="11:12">
      <c r="K24349" s="435">
        <v>71119</v>
      </c>
      <c r="L24349" t="s">
        <v>202</v>
      </c>
    </row>
    <row r="24350" spans="11:12">
      <c r="K24350" s="435">
        <v>71129</v>
      </c>
      <c r="L24350" t="s">
        <v>202</v>
      </c>
    </row>
    <row r="24351" spans="11:12">
      <c r="K24351" s="435">
        <v>71201</v>
      </c>
      <c r="L24351" t="s">
        <v>202</v>
      </c>
    </row>
    <row r="24352" spans="11:12">
      <c r="K24352" s="435">
        <v>71202</v>
      </c>
      <c r="L24352" t="s">
        <v>202</v>
      </c>
    </row>
    <row r="24353" spans="11:12">
      <c r="K24353" s="435">
        <v>71203</v>
      </c>
      <c r="L24353" t="s">
        <v>202</v>
      </c>
    </row>
    <row r="24354" spans="11:12">
      <c r="K24354" s="435">
        <v>71209</v>
      </c>
      <c r="L24354" t="s">
        <v>202</v>
      </c>
    </row>
    <row r="24355" spans="11:12">
      <c r="K24355" s="435">
        <v>71219</v>
      </c>
      <c r="L24355" t="s">
        <v>202</v>
      </c>
    </row>
    <row r="24356" spans="11:12">
      <c r="K24356" s="435">
        <v>71220</v>
      </c>
      <c r="L24356" t="s">
        <v>202</v>
      </c>
    </row>
    <row r="24357" spans="11:12">
      <c r="K24357" s="435">
        <v>71222</v>
      </c>
      <c r="L24357" t="s">
        <v>202</v>
      </c>
    </row>
    <row r="24358" spans="11:12">
      <c r="K24358" s="435">
        <v>71223</v>
      </c>
      <c r="L24358" t="s">
        <v>202</v>
      </c>
    </row>
    <row r="24359" spans="11:12">
      <c r="K24359" s="435">
        <v>71225</v>
      </c>
      <c r="L24359" t="s">
        <v>202</v>
      </c>
    </row>
    <row r="24360" spans="11:12">
      <c r="K24360" s="435">
        <v>71226</v>
      </c>
      <c r="L24360" t="s">
        <v>202</v>
      </c>
    </row>
    <row r="24361" spans="11:12">
      <c r="K24361" s="435">
        <v>71227</v>
      </c>
      <c r="L24361" t="s">
        <v>202</v>
      </c>
    </row>
    <row r="24362" spans="11:12">
      <c r="K24362" s="435">
        <v>71229</v>
      </c>
      <c r="L24362" t="s">
        <v>202</v>
      </c>
    </row>
    <row r="24363" spans="11:12">
      <c r="K24363" s="435">
        <v>71232</v>
      </c>
      <c r="L24363" t="s">
        <v>202</v>
      </c>
    </row>
    <row r="24364" spans="11:12">
      <c r="K24364" s="435">
        <v>71233</v>
      </c>
      <c r="L24364" t="s">
        <v>202</v>
      </c>
    </row>
    <row r="24365" spans="11:12">
      <c r="K24365" s="435">
        <v>71234</v>
      </c>
      <c r="L24365" t="s">
        <v>202</v>
      </c>
    </row>
    <row r="24366" spans="11:12">
      <c r="K24366" s="435">
        <v>71235</v>
      </c>
      <c r="L24366" t="s">
        <v>202</v>
      </c>
    </row>
    <row r="24367" spans="11:12">
      <c r="K24367" s="435">
        <v>71237</v>
      </c>
      <c r="L24367" t="s">
        <v>202</v>
      </c>
    </row>
    <row r="24368" spans="11:12">
      <c r="K24368" s="435">
        <v>71238</v>
      </c>
      <c r="L24368" t="s">
        <v>202</v>
      </c>
    </row>
    <row r="24369" spans="11:12">
      <c r="K24369" s="435">
        <v>71241</v>
      </c>
      <c r="L24369" t="s">
        <v>202</v>
      </c>
    </row>
    <row r="24370" spans="11:12">
      <c r="K24370" s="435">
        <v>71243</v>
      </c>
      <c r="L24370" t="s">
        <v>198</v>
      </c>
    </row>
    <row r="24371" spans="11:12">
      <c r="K24371" s="435">
        <v>71245</v>
      </c>
      <c r="L24371" t="s">
        <v>202</v>
      </c>
    </row>
    <row r="24372" spans="11:12">
      <c r="K24372" s="435">
        <v>71247</v>
      </c>
      <c r="L24372" t="s">
        <v>202</v>
      </c>
    </row>
    <row r="24373" spans="11:12">
      <c r="K24373" s="435">
        <v>71250</v>
      </c>
      <c r="L24373" t="s">
        <v>202</v>
      </c>
    </row>
    <row r="24374" spans="11:12">
      <c r="K24374" s="435">
        <v>71251</v>
      </c>
      <c r="L24374" t="s">
        <v>202</v>
      </c>
    </row>
    <row r="24375" spans="11:12">
      <c r="K24375" s="435">
        <v>71253</v>
      </c>
      <c r="L24375" t="s">
        <v>202</v>
      </c>
    </row>
    <row r="24376" spans="11:12">
      <c r="K24376" s="435">
        <v>71254</v>
      </c>
      <c r="L24376" t="s">
        <v>202</v>
      </c>
    </row>
    <row r="24377" spans="11:12">
      <c r="K24377" s="435">
        <v>71256</v>
      </c>
      <c r="L24377" t="s">
        <v>202</v>
      </c>
    </row>
    <row r="24378" spans="11:12">
      <c r="K24378" s="435">
        <v>71259</v>
      </c>
      <c r="L24378" t="s">
        <v>202</v>
      </c>
    </row>
    <row r="24379" spans="11:12">
      <c r="K24379" s="435">
        <v>71260</v>
      </c>
      <c r="L24379" t="s">
        <v>202</v>
      </c>
    </row>
    <row r="24380" spans="11:12">
      <c r="K24380" s="435">
        <v>71261</v>
      </c>
      <c r="L24380" t="s">
        <v>202</v>
      </c>
    </row>
    <row r="24381" spans="11:12">
      <c r="K24381" s="435">
        <v>71263</v>
      </c>
      <c r="L24381" t="s">
        <v>202</v>
      </c>
    </row>
    <row r="24382" spans="11:12">
      <c r="K24382" s="435">
        <v>71264</v>
      </c>
      <c r="L24382" t="s">
        <v>202</v>
      </c>
    </row>
    <row r="24383" spans="11:12">
      <c r="K24383" s="435">
        <v>71266</v>
      </c>
      <c r="L24383" t="s">
        <v>202</v>
      </c>
    </row>
    <row r="24384" spans="11:12">
      <c r="K24384" s="435">
        <v>71268</v>
      </c>
      <c r="L24384" t="s">
        <v>202</v>
      </c>
    </row>
    <row r="24385" spans="11:12">
      <c r="K24385" s="435">
        <v>71269</v>
      </c>
      <c r="L24385" t="s">
        <v>202</v>
      </c>
    </row>
    <row r="24386" spans="11:12">
      <c r="K24386" s="435">
        <v>71270</v>
      </c>
      <c r="L24386" t="s">
        <v>202</v>
      </c>
    </row>
    <row r="24387" spans="11:12">
      <c r="K24387" s="435">
        <v>71272</v>
      </c>
      <c r="L24387" t="s">
        <v>202</v>
      </c>
    </row>
    <row r="24388" spans="11:12">
      <c r="K24388" s="435">
        <v>71275</v>
      </c>
      <c r="L24388" t="s">
        <v>202</v>
      </c>
    </row>
    <row r="24389" spans="11:12">
      <c r="K24389" s="435">
        <v>71276</v>
      </c>
      <c r="L24389" t="s">
        <v>202</v>
      </c>
    </row>
    <row r="24390" spans="11:12">
      <c r="K24390" s="435">
        <v>71277</v>
      </c>
      <c r="L24390" t="s">
        <v>202</v>
      </c>
    </row>
    <row r="24391" spans="11:12">
      <c r="K24391" s="435">
        <v>71279</v>
      </c>
      <c r="L24391" t="s">
        <v>202</v>
      </c>
    </row>
    <row r="24392" spans="11:12">
      <c r="K24392" s="435">
        <v>71280</v>
      </c>
      <c r="L24392" t="s">
        <v>202</v>
      </c>
    </row>
    <row r="24393" spans="11:12">
      <c r="K24393" s="435">
        <v>71282</v>
      </c>
      <c r="L24393" t="s">
        <v>202</v>
      </c>
    </row>
    <row r="24394" spans="11:12">
      <c r="K24394" s="435">
        <v>71286</v>
      </c>
      <c r="L24394" t="s">
        <v>202</v>
      </c>
    </row>
    <row r="24395" spans="11:12">
      <c r="K24395" s="435">
        <v>71291</v>
      </c>
      <c r="L24395" t="s">
        <v>202</v>
      </c>
    </row>
    <row r="24396" spans="11:12">
      <c r="K24396" s="435">
        <v>71292</v>
      </c>
      <c r="L24396" t="s">
        <v>202</v>
      </c>
    </row>
    <row r="24397" spans="11:12">
      <c r="K24397" s="435">
        <v>71295</v>
      </c>
      <c r="L24397" t="s">
        <v>202</v>
      </c>
    </row>
    <row r="24398" spans="11:12">
      <c r="K24398" s="435">
        <v>71301</v>
      </c>
      <c r="L24398" t="s">
        <v>198</v>
      </c>
    </row>
    <row r="24399" spans="11:12">
      <c r="K24399" s="435">
        <v>71302</v>
      </c>
      <c r="L24399" t="s">
        <v>198</v>
      </c>
    </row>
    <row r="24400" spans="11:12">
      <c r="K24400" s="435">
        <v>71303</v>
      </c>
      <c r="L24400" t="s">
        <v>198</v>
      </c>
    </row>
    <row r="24401" spans="11:12">
      <c r="K24401" s="435">
        <v>71316</v>
      </c>
      <c r="L24401" t="s">
        <v>198</v>
      </c>
    </row>
    <row r="24402" spans="11:12">
      <c r="K24402" s="435">
        <v>71322</v>
      </c>
      <c r="L24402" t="s">
        <v>198</v>
      </c>
    </row>
    <row r="24403" spans="11:12">
      <c r="K24403" s="435">
        <v>71323</v>
      </c>
      <c r="L24403" t="s">
        <v>198</v>
      </c>
    </row>
    <row r="24404" spans="11:12">
      <c r="K24404" s="435">
        <v>71325</v>
      </c>
      <c r="L24404" t="s">
        <v>198</v>
      </c>
    </row>
    <row r="24405" spans="11:12">
      <c r="K24405" s="435">
        <v>71326</v>
      </c>
      <c r="L24405" t="s">
        <v>202</v>
      </c>
    </row>
    <row r="24406" spans="11:12">
      <c r="K24406" s="435">
        <v>71327</v>
      </c>
      <c r="L24406" t="s">
        <v>198</v>
      </c>
    </row>
    <row r="24407" spans="11:12">
      <c r="K24407" s="435">
        <v>71328</v>
      </c>
      <c r="L24407" t="s">
        <v>198</v>
      </c>
    </row>
    <row r="24408" spans="11:12">
      <c r="K24408" s="435">
        <v>71331</v>
      </c>
      <c r="L24408" t="s">
        <v>198</v>
      </c>
    </row>
    <row r="24409" spans="11:12">
      <c r="K24409" s="435">
        <v>71333</v>
      </c>
      <c r="L24409" t="s">
        <v>198</v>
      </c>
    </row>
    <row r="24410" spans="11:12">
      <c r="K24410" s="435">
        <v>71334</v>
      </c>
      <c r="L24410" t="s">
        <v>198</v>
      </c>
    </row>
    <row r="24411" spans="11:12">
      <c r="K24411" s="435">
        <v>71336</v>
      </c>
      <c r="L24411" t="s">
        <v>202</v>
      </c>
    </row>
    <row r="24412" spans="11:12">
      <c r="K24412" s="435">
        <v>71339</v>
      </c>
      <c r="L24412" t="s">
        <v>198</v>
      </c>
    </row>
    <row r="24413" spans="11:12">
      <c r="K24413" s="435">
        <v>71340</v>
      </c>
      <c r="L24413" t="s">
        <v>198</v>
      </c>
    </row>
    <row r="24414" spans="11:12">
      <c r="K24414" s="435">
        <v>71341</v>
      </c>
      <c r="L24414" t="s">
        <v>198</v>
      </c>
    </row>
    <row r="24415" spans="11:12">
      <c r="K24415" s="435">
        <v>71342</v>
      </c>
      <c r="L24415" t="s">
        <v>198</v>
      </c>
    </row>
    <row r="24416" spans="11:12">
      <c r="K24416" s="435">
        <v>71343</v>
      </c>
      <c r="L24416" t="s">
        <v>198</v>
      </c>
    </row>
    <row r="24417" spans="11:12">
      <c r="K24417" s="435">
        <v>71345</v>
      </c>
      <c r="L24417" t="s">
        <v>198</v>
      </c>
    </row>
    <row r="24418" spans="11:12">
      <c r="K24418" s="435">
        <v>71346</v>
      </c>
      <c r="L24418" t="s">
        <v>198</v>
      </c>
    </row>
    <row r="24419" spans="11:12">
      <c r="K24419" s="435">
        <v>71350</v>
      </c>
      <c r="L24419" t="s">
        <v>198</v>
      </c>
    </row>
    <row r="24420" spans="11:12">
      <c r="K24420" s="435">
        <v>71351</v>
      </c>
      <c r="L24420" t="s">
        <v>198</v>
      </c>
    </row>
    <row r="24421" spans="11:12">
      <c r="K24421" s="435">
        <v>71353</v>
      </c>
      <c r="L24421" t="s">
        <v>198</v>
      </c>
    </row>
    <row r="24422" spans="11:12">
      <c r="K24422" s="435">
        <v>71354</v>
      </c>
      <c r="L24422" t="s">
        <v>198</v>
      </c>
    </row>
    <row r="24423" spans="11:12">
      <c r="K24423" s="435">
        <v>71355</v>
      </c>
      <c r="L24423" t="s">
        <v>198</v>
      </c>
    </row>
    <row r="24424" spans="11:12">
      <c r="K24424" s="435">
        <v>71356</v>
      </c>
      <c r="L24424" t="s">
        <v>198</v>
      </c>
    </row>
    <row r="24425" spans="11:12">
      <c r="K24425" s="435">
        <v>71357</v>
      </c>
      <c r="L24425" t="s">
        <v>202</v>
      </c>
    </row>
    <row r="24426" spans="11:12">
      <c r="K24426" s="435">
        <v>71358</v>
      </c>
      <c r="L24426" t="s">
        <v>198</v>
      </c>
    </row>
    <row r="24427" spans="11:12">
      <c r="K24427" s="435">
        <v>71360</v>
      </c>
      <c r="L24427" t="s">
        <v>198</v>
      </c>
    </row>
    <row r="24428" spans="11:12">
      <c r="K24428" s="435">
        <v>71362</v>
      </c>
      <c r="L24428" t="s">
        <v>198</v>
      </c>
    </row>
    <row r="24429" spans="11:12">
      <c r="K24429" s="435">
        <v>71366</v>
      </c>
      <c r="L24429" t="s">
        <v>198</v>
      </c>
    </row>
    <row r="24430" spans="11:12">
      <c r="K24430" s="435">
        <v>71367</v>
      </c>
      <c r="L24430" t="s">
        <v>198</v>
      </c>
    </row>
    <row r="24431" spans="11:12">
      <c r="K24431" s="435">
        <v>71368</v>
      </c>
      <c r="L24431" t="s">
        <v>198</v>
      </c>
    </row>
    <row r="24432" spans="11:12">
      <c r="K24432" s="435">
        <v>71369</v>
      </c>
      <c r="L24432" t="s">
        <v>198</v>
      </c>
    </row>
    <row r="24433" spans="11:12">
      <c r="K24433" s="435">
        <v>71371</v>
      </c>
      <c r="L24433" t="s">
        <v>198</v>
      </c>
    </row>
    <row r="24434" spans="11:12">
      <c r="K24434" s="435">
        <v>71373</v>
      </c>
      <c r="L24434" t="s">
        <v>202</v>
      </c>
    </row>
    <row r="24435" spans="11:12">
      <c r="K24435" s="435">
        <v>71375</v>
      </c>
      <c r="L24435" t="s">
        <v>198</v>
      </c>
    </row>
    <row r="24436" spans="11:12">
      <c r="K24436" s="435">
        <v>71377</v>
      </c>
      <c r="L24436" t="s">
        <v>202</v>
      </c>
    </row>
    <row r="24437" spans="11:12">
      <c r="K24437" s="435">
        <v>71378</v>
      </c>
      <c r="L24437" t="s">
        <v>198</v>
      </c>
    </row>
    <row r="24438" spans="11:12">
      <c r="K24438" s="435">
        <v>71401</v>
      </c>
      <c r="L24438" t="s">
        <v>198</v>
      </c>
    </row>
    <row r="24439" spans="11:12">
      <c r="K24439" s="435">
        <v>71403</v>
      </c>
      <c r="L24439" t="s">
        <v>202</v>
      </c>
    </row>
    <row r="24440" spans="11:12">
      <c r="K24440" s="435">
        <v>71404</v>
      </c>
      <c r="L24440" t="s">
        <v>198</v>
      </c>
    </row>
    <row r="24441" spans="11:12">
      <c r="K24441" s="435">
        <v>71405</v>
      </c>
      <c r="L24441" t="s">
        <v>198</v>
      </c>
    </row>
    <row r="24442" spans="11:12">
      <c r="K24442" s="435">
        <v>71406</v>
      </c>
      <c r="L24442" t="s">
        <v>202</v>
      </c>
    </row>
    <row r="24443" spans="11:12">
      <c r="K24443" s="435">
        <v>71407</v>
      </c>
      <c r="L24443" t="s">
        <v>198</v>
      </c>
    </row>
    <row r="24444" spans="11:12">
      <c r="K24444" s="435">
        <v>71409</v>
      </c>
      <c r="L24444" t="s">
        <v>198</v>
      </c>
    </row>
    <row r="24445" spans="11:12">
      <c r="K24445" s="435">
        <v>71410</v>
      </c>
      <c r="L24445" t="s">
        <v>198</v>
      </c>
    </row>
    <row r="24446" spans="11:12">
      <c r="K24446" s="435">
        <v>71411</v>
      </c>
      <c r="L24446" t="s">
        <v>202</v>
      </c>
    </row>
    <row r="24447" spans="11:12">
      <c r="K24447" s="435">
        <v>71414</v>
      </c>
      <c r="L24447" t="s">
        <v>198</v>
      </c>
    </row>
    <row r="24448" spans="11:12">
      <c r="K24448" s="435">
        <v>71416</v>
      </c>
      <c r="L24448" t="s">
        <v>198</v>
      </c>
    </row>
    <row r="24449" spans="11:12">
      <c r="K24449" s="435">
        <v>71417</v>
      </c>
      <c r="L24449" t="s">
        <v>198</v>
      </c>
    </row>
    <row r="24450" spans="11:12">
      <c r="K24450" s="435">
        <v>71418</v>
      </c>
      <c r="L24450" t="s">
        <v>198</v>
      </c>
    </row>
    <row r="24451" spans="11:12">
      <c r="K24451" s="435">
        <v>71419</v>
      </c>
      <c r="L24451" t="s">
        <v>198</v>
      </c>
    </row>
    <row r="24452" spans="11:12">
      <c r="K24452" s="435">
        <v>71422</v>
      </c>
      <c r="L24452" t="s">
        <v>198</v>
      </c>
    </row>
    <row r="24453" spans="11:12">
      <c r="K24453" s="435">
        <v>71423</v>
      </c>
      <c r="L24453" t="s">
        <v>198</v>
      </c>
    </row>
    <row r="24454" spans="11:12">
      <c r="K24454" s="435">
        <v>71424</v>
      </c>
      <c r="L24454" t="s">
        <v>202</v>
      </c>
    </row>
    <row r="24455" spans="11:12">
      <c r="K24455" s="435">
        <v>71425</v>
      </c>
      <c r="L24455" t="s">
        <v>198</v>
      </c>
    </row>
    <row r="24456" spans="11:12">
      <c r="K24456" s="435">
        <v>71426</v>
      </c>
      <c r="L24456" t="s">
        <v>202</v>
      </c>
    </row>
    <row r="24457" spans="11:12">
      <c r="K24457" s="435">
        <v>71427</v>
      </c>
      <c r="L24457" t="s">
        <v>198</v>
      </c>
    </row>
    <row r="24458" spans="11:12">
      <c r="K24458" s="435">
        <v>71429</v>
      </c>
      <c r="L24458" t="s">
        <v>198</v>
      </c>
    </row>
    <row r="24459" spans="11:12">
      <c r="K24459" s="435">
        <v>71430</v>
      </c>
      <c r="L24459" t="s">
        <v>198</v>
      </c>
    </row>
    <row r="24460" spans="11:12">
      <c r="K24460" s="435">
        <v>71432</v>
      </c>
      <c r="L24460" t="s">
        <v>198</v>
      </c>
    </row>
    <row r="24461" spans="11:12">
      <c r="K24461" s="435">
        <v>71433</v>
      </c>
      <c r="L24461" t="s">
        <v>198</v>
      </c>
    </row>
    <row r="24462" spans="11:12">
      <c r="K24462" s="435">
        <v>71435</v>
      </c>
      <c r="L24462" t="s">
        <v>198</v>
      </c>
    </row>
    <row r="24463" spans="11:12">
      <c r="K24463" s="435">
        <v>71438</v>
      </c>
      <c r="L24463" t="s">
        <v>202</v>
      </c>
    </row>
    <row r="24464" spans="11:12">
      <c r="K24464" s="435">
        <v>71439</v>
      </c>
      <c r="L24464" t="s">
        <v>202</v>
      </c>
    </row>
    <row r="24465" spans="11:12">
      <c r="K24465" s="435">
        <v>71441</v>
      </c>
      <c r="L24465" t="s">
        <v>198</v>
      </c>
    </row>
    <row r="24466" spans="11:12">
      <c r="K24466" s="435">
        <v>71446</v>
      </c>
      <c r="L24466" t="s">
        <v>202</v>
      </c>
    </row>
    <row r="24467" spans="11:12">
      <c r="K24467" s="435">
        <v>71447</v>
      </c>
      <c r="L24467" t="s">
        <v>198</v>
      </c>
    </row>
    <row r="24468" spans="11:12">
      <c r="K24468" s="435">
        <v>71449</v>
      </c>
      <c r="L24468" t="s">
        <v>198</v>
      </c>
    </row>
    <row r="24469" spans="11:12">
      <c r="K24469" s="435">
        <v>71450</v>
      </c>
      <c r="L24469" t="s">
        <v>198</v>
      </c>
    </row>
    <row r="24470" spans="11:12">
      <c r="K24470" s="435">
        <v>71452</v>
      </c>
      <c r="L24470" t="s">
        <v>198</v>
      </c>
    </row>
    <row r="24471" spans="11:12">
      <c r="K24471" s="435">
        <v>71454</v>
      </c>
      <c r="L24471" t="s">
        <v>198</v>
      </c>
    </row>
    <row r="24472" spans="11:12">
      <c r="K24472" s="435">
        <v>71455</v>
      </c>
      <c r="L24472" t="s">
        <v>202</v>
      </c>
    </row>
    <row r="24473" spans="11:12">
      <c r="K24473" s="435">
        <v>71456</v>
      </c>
      <c r="L24473" t="s">
        <v>198</v>
      </c>
    </row>
    <row r="24474" spans="11:12">
      <c r="K24474" s="435">
        <v>71457</v>
      </c>
      <c r="L24474" t="s">
        <v>198</v>
      </c>
    </row>
    <row r="24475" spans="11:12">
      <c r="K24475" s="435">
        <v>71459</v>
      </c>
      <c r="L24475" t="s">
        <v>202</v>
      </c>
    </row>
    <row r="24476" spans="11:12">
      <c r="K24476" s="435">
        <v>71461</v>
      </c>
      <c r="L24476" t="s">
        <v>202</v>
      </c>
    </row>
    <row r="24477" spans="11:12">
      <c r="K24477" s="435">
        <v>71462</v>
      </c>
      <c r="L24477" t="s">
        <v>198</v>
      </c>
    </row>
    <row r="24478" spans="11:12">
      <c r="K24478" s="435">
        <v>71463</v>
      </c>
      <c r="L24478" t="s">
        <v>198</v>
      </c>
    </row>
    <row r="24479" spans="11:12">
      <c r="K24479" s="435">
        <v>71465</v>
      </c>
      <c r="L24479" t="s">
        <v>198</v>
      </c>
    </row>
    <row r="24480" spans="11:12">
      <c r="K24480" s="435">
        <v>71466</v>
      </c>
      <c r="L24480" t="s">
        <v>198</v>
      </c>
    </row>
    <row r="24481" spans="11:12">
      <c r="K24481" s="435">
        <v>71467</v>
      </c>
      <c r="L24481" t="s">
        <v>198</v>
      </c>
    </row>
    <row r="24482" spans="11:12">
      <c r="K24482" s="435">
        <v>71468</v>
      </c>
      <c r="L24482" t="s">
        <v>198</v>
      </c>
    </row>
    <row r="24483" spans="11:12">
      <c r="K24483" s="435">
        <v>71469</v>
      </c>
      <c r="L24483" t="s">
        <v>198</v>
      </c>
    </row>
    <row r="24484" spans="11:12">
      <c r="K24484" s="435">
        <v>71472</v>
      </c>
      <c r="L24484" t="s">
        <v>202</v>
      </c>
    </row>
    <row r="24485" spans="11:12">
      <c r="K24485" s="435">
        <v>71473</v>
      </c>
      <c r="L24485" t="s">
        <v>198</v>
      </c>
    </row>
    <row r="24486" spans="11:12">
      <c r="K24486" s="435">
        <v>71474</v>
      </c>
      <c r="L24486" t="s">
        <v>202</v>
      </c>
    </row>
    <row r="24487" spans="11:12">
      <c r="K24487" s="435">
        <v>71479</v>
      </c>
      <c r="L24487" t="s">
        <v>198</v>
      </c>
    </row>
    <row r="24488" spans="11:12">
      <c r="K24488" s="435">
        <v>71480</v>
      </c>
      <c r="L24488" t="s">
        <v>198</v>
      </c>
    </row>
    <row r="24489" spans="11:12">
      <c r="K24489" s="435">
        <v>71483</v>
      </c>
      <c r="L24489" t="s">
        <v>198</v>
      </c>
    </row>
    <row r="24490" spans="11:12">
      <c r="K24490" s="435">
        <v>71485</v>
      </c>
      <c r="L24490" t="s">
        <v>198</v>
      </c>
    </row>
    <row r="24491" spans="11:12">
      <c r="K24491" s="435">
        <v>71486</v>
      </c>
      <c r="L24491" t="s">
        <v>198</v>
      </c>
    </row>
    <row r="24492" spans="11:12">
      <c r="K24492" s="435">
        <v>71601</v>
      </c>
      <c r="L24492" t="s">
        <v>202</v>
      </c>
    </row>
    <row r="24493" spans="11:12">
      <c r="K24493" s="435">
        <v>71602</v>
      </c>
      <c r="L24493" t="s">
        <v>202</v>
      </c>
    </row>
    <row r="24494" spans="11:12">
      <c r="K24494" s="435">
        <v>71603</v>
      </c>
      <c r="L24494" t="s">
        <v>202</v>
      </c>
    </row>
    <row r="24495" spans="11:12">
      <c r="K24495" s="435">
        <v>71630</v>
      </c>
      <c r="L24495" t="s">
        <v>202</v>
      </c>
    </row>
    <row r="24496" spans="11:12">
      <c r="K24496" s="435">
        <v>71631</v>
      </c>
      <c r="L24496" t="s">
        <v>202</v>
      </c>
    </row>
    <row r="24497" spans="11:12">
      <c r="K24497" s="435">
        <v>71635</v>
      </c>
      <c r="L24497" t="s">
        <v>202</v>
      </c>
    </row>
    <row r="24498" spans="11:12">
      <c r="K24498" s="435">
        <v>71638</v>
      </c>
      <c r="L24498" t="s">
        <v>202</v>
      </c>
    </row>
    <row r="24499" spans="11:12">
      <c r="K24499" s="435">
        <v>71639</v>
      </c>
      <c r="L24499" t="s">
        <v>202</v>
      </c>
    </row>
    <row r="24500" spans="11:12">
      <c r="K24500" s="435">
        <v>71640</v>
      </c>
      <c r="L24500" t="s">
        <v>202</v>
      </c>
    </row>
    <row r="24501" spans="11:12">
      <c r="K24501" s="435">
        <v>71642</v>
      </c>
      <c r="L24501" t="s">
        <v>202</v>
      </c>
    </row>
    <row r="24502" spans="11:12">
      <c r="K24502" s="435">
        <v>71643</v>
      </c>
      <c r="L24502" t="s">
        <v>202</v>
      </c>
    </row>
    <row r="24503" spans="11:12">
      <c r="K24503" s="435">
        <v>71644</v>
      </c>
      <c r="L24503" t="s">
        <v>202</v>
      </c>
    </row>
    <row r="24504" spans="11:12">
      <c r="K24504" s="435">
        <v>71646</v>
      </c>
      <c r="L24504" t="s">
        <v>202</v>
      </c>
    </row>
    <row r="24505" spans="11:12">
      <c r="K24505" s="435">
        <v>71647</v>
      </c>
      <c r="L24505" t="s">
        <v>202</v>
      </c>
    </row>
    <row r="24506" spans="11:12">
      <c r="K24506" s="435">
        <v>71651</v>
      </c>
      <c r="L24506" t="s">
        <v>202</v>
      </c>
    </row>
    <row r="24507" spans="11:12">
      <c r="K24507" s="435">
        <v>71652</v>
      </c>
      <c r="L24507" t="s">
        <v>202</v>
      </c>
    </row>
    <row r="24508" spans="11:12">
      <c r="K24508" s="435">
        <v>71653</v>
      </c>
      <c r="L24508" t="s">
        <v>202</v>
      </c>
    </row>
    <row r="24509" spans="11:12">
      <c r="K24509" s="435">
        <v>71654</v>
      </c>
      <c r="L24509" t="s">
        <v>202</v>
      </c>
    </row>
    <row r="24510" spans="11:12">
      <c r="K24510" s="435">
        <v>71655</v>
      </c>
      <c r="L24510" t="s">
        <v>202</v>
      </c>
    </row>
    <row r="24511" spans="11:12">
      <c r="K24511" s="435">
        <v>71658</v>
      </c>
      <c r="L24511" t="s">
        <v>202</v>
      </c>
    </row>
    <row r="24512" spans="11:12">
      <c r="K24512" s="435">
        <v>71659</v>
      </c>
      <c r="L24512" t="s">
        <v>202</v>
      </c>
    </row>
    <row r="24513" spans="11:12">
      <c r="K24513" s="435">
        <v>71660</v>
      </c>
      <c r="L24513" t="s">
        <v>202</v>
      </c>
    </row>
    <row r="24514" spans="11:12">
      <c r="K24514" s="435">
        <v>71661</v>
      </c>
      <c r="L24514" t="s">
        <v>202</v>
      </c>
    </row>
    <row r="24515" spans="11:12">
      <c r="K24515" s="435">
        <v>71662</v>
      </c>
      <c r="L24515" t="s">
        <v>202</v>
      </c>
    </row>
    <row r="24516" spans="11:12">
      <c r="K24516" s="435">
        <v>71663</v>
      </c>
      <c r="L24516" t="s">
        <v>202</v>
      </c>
    </row>
    <row r="24517" spans="11:12">
      <c r="K24517" s="435">
        <v>71665</v>
      </c>
      <c r="L24517" t="s">
        <v>202</v>
      </c>
    </row>
    <row r="24518" spans="11:12">
      <c r="K24518" s="435">
        <v>71666</v>
      </c>
      <c r="L24518" t="s">
        <v>202</v>
      </c>
    </row>
    <row r="24519" spans="11:12">
      <c r="K24519" s="435">
        <v>71667</v>
      </c>
      <c r="L24519" t="s">
        <v>202</v>
      </c>
    </row>
    <row r="24520" spans="11:12">
      <c r="K24520" s="435">
        <v>71670</v>
      </c>
      <c r="L24520" t="s">
        <v>202</v>
      </c>
    </row>
    <row r="24521" spans="11:12">
      <c r="K24521" s="435">
        <v>71671</v>
      </c>
      <c r="L24521" t="s">
        <v>202</v>
      </c>
    </row>
    <row r="24522" spans="11:12">
      <c r="K24522" s="435">
        <v>71674</v>
      </c>
      <c r="L24522" t="s">
        <v>202</v>
      </c>
    </row>
    <row r="24523" spans="11:12">
      <c r="K24523" s="435">
        <v>71675</v>
      </c>
      <c r="L24523" t="s">
        <v>202</v>
      </c>
    </row>
    <row r="24524" spans="11:12">
      <c r="K24524" s="435">
        <v>71676</v>
      </c>
      <c r="L24524" t="s">
        <v>202</v>
      </c>
    </row>
    <row r="24525" spans="11:12">
      <c r="K24525" s="435">
        <v>71677</v>
      </c>
      <c r="L24525" t="s">
        <v>202</v>
      </c>
    </row>
    <row r="24526" spans="11:12">
      <c r="K24526" s="435">
        <v>71701</v>
      </c>
      <c r="L24526" t="s">
        <v>202</v>
      </c>
    </row>
    <row r="24527" spans="11:12">
      <c r="K24527" s="435">
        <v>71711</v>
      </c>
      <c r="L24527" t="s">
        <v>202</v>
      </c>
    </row>
    <row r="24528" spans="11:12">
      <c r="K24528" s="435">
        <v>71720</v>
      </c>
      <c r="L24528" t="s">
        <v>202</v>
      </c>
    </row>
    <row r="24529" spans="11:12">
      <c r="K24529" s="435">
        <v>71722</v>
      </c>
      <c r="L24529" t="s">
        <v>202</v>
      </c>
    </row>
    <row r="24530" spans="11:12">
      <c r="K24530" s="435">
        <v>71724</v>
      </c>
      <c r="L24530" t="s">
        <v>202</v>
      </c>
    </row>
    <row r="24531" spans="11:12">
      <c r="K24531" s="435">
        <v>71725</v>
      </c>
      <c r="L24531" t="s">
        <v>202</v>
      </c>
    </row>
    <row r="24532" spans="11:12">
      <c r="K24532" s="435">
        <v>71726</v>
      </c>
      <c r="L24532" t="s">
        <v>202</v>
      </c>
    </row>
    <row r="24533" spans="11:12">
      <c r="K24533" s="435">
        <v>71730</v>
      </c>
      <c r="L24533" t="s">
        <v>202</v>
      </c>
    </row>
    <row r="24534" spans="11:12">
      <c r="K24534" s="435">
        <v>71740</v>
      </c>
      <c r="L24534" t="s">
        <v>202</v>
      </c>
    </row>
    <row r="24535" spans="11:12">
      <c r="K24535" s="435">
        <v>71742</v>
      </c>
      <c r="L24535" t="s">
        <v>202</v>
      </c>
    </row>
    <row r="24536" spans="11:12">
      <c r="K24536" s="435">
        <v>71743</v>
      </c>
      <c r="L24536" t="s">
        <v>202</v>
      </c>
    </row>
    <row r="24537" spans="11:12">
      <c r="K24537" s="435">
        <v>71744</v>
      </c>
      <c r="L24537" t="s">
        <v>202</v>
      </c>
    </row>
    <row r="24538" spans="11:12">
      <c r="K24538" s="435">
        <v>71745</v>
      </c>
      <c r="L24538" t="s">
        <v>202</v>
      </c>
    </row>
    <row r="24539" spans="11:12">
      <c r="K24539" s="435">
        <v>71747</v>
      </c>
      <c r="L24539" t="s">
        <v>202</v>
      </c>
    </row>
    <row r="24540" spans="11:12">
      <c r="K24540" s="435">
        <v>71749</v>
      </c>
      <c r="L24540" t="s">
        <v>202</v>
      </c>
    </row>
    <row r="24541" spans="11:12">
      <c r="K24541" s="435">
        <v>71751</v>
      </c>
      <c r="L24541" t="s">
        <v>202</v>
      </c>
    </row>
    <row r="24542" spans="11:12">
      <c r="K24542" s="435">
        <v>71752</v>
      </c>
      <c r="L24542" t="s">
        <v>202</v>
      </c>
    </row>
    <row r="24543" spans="11:12">
      <c r="K24543" s="435">
        <v>71753</v>
      </c>
      <c r="L24543" t="s">
        <v>202</v>
      </c>
    </row>
    <row r="24544" spans="11:12">
      <c r="K24544" s="435">
        <v>71758</v>
      </c>
      <c r="L24544" t="s">
        <v>202</v>
      </c>
    </row>
    <row r="24545" spans="11:12">
      <c r="K24545" s="435">
        <v>71759</v>
      </c>
      <c r="L24545" t="s">
        <v>202</v>
      </c>
    </row>
    <row r="24546" spans="11:12">
      <c r="K24546" s="435">
        <v>71762</v>
      </c>
      <c r="L24546" t="s">
        <v>202</v>
      </c>
    </row>
    <row r="24547" spans="11:12">
      <c r="K24547" s="435">
        <v>71763</v>
      </c>
      <c r="L24547" t="s">
        <v>202</v>
      </c>
    </row>
    <row r="24548" spans="11:12">
      <c r="K24548" s="435">
        <v>71764</v>
      </c>
      <c r="L24548" t="s">
        <v>202</v>
      </c>
    </row>
    <row r="24549" spans="11:12">
      <c r="K24549" s="435">
        <v>71765</v>
      </c>
      <c r="L24549" t="s">
        <v>202</v>
      </c>
    </row>
    <row r="24550" spans="11:12">
      <c r="K24550" s="435">
        <v>71766</v>
      </c>
      <c r="L24550" t="s">
        <v>202</v>
      </c>
    </row>
    <row r="24551" spans="11:12">
      <c r="K24551" s="435">
        <v>71770</v>
      </c>
      <c r="L24551" t="s">
        <v>202</v>
      </c>
    </row>
    <row r="24552" spans="11:12">
      <c r="K24552" s="435">
        <v>71772</v>
      </c>
      <c r="L24552" t="s">
        <v>202</v>
      </c>
    </row>
    <row r="24553" spans="11:12">
      <c r="K24553" s="435">
        <v>71801</v>
      </c>
      <c r="L24553" t="s">
        <v>202</v>
      </c>
    </row>
    <row r="24554" spans="11:12">
      <c r="K24554" s="435">
        <v>71820</v>
      </c>
      <c r="L24554" t="s">
        <v>202</v>
      </c>
    </row>
    <row r="24555" spans="11:12">
      <c r="K24555" s="435">
        <v>71822</v>
      </c>
      <c r="L24555" t="s">
        <v>202</v>
      </c>
    </row>
    <row r="24556" spans="11:12">
      <c r="K24556" s="435">
        <v>71823</v>
      </c>
      <c r="L24556" t="s">
        <v>202</v>
      </c>
    </row>
    <row r="24557" spans="11:12">
      <c r="K24557" s="435">
        <v>71825</v>
      </c>
      <c r="L24557" t="s">
        <v>202</v>
      </c>
    </row>
    <row r="24558" spans="11:12">
      <c r="K24558" s="435">
        <v>71826</v>
      </c>
      <c r="L24558" t="s">
        <v>202</v>
      </c>
    </row>
    <row r="24559" spans="11:12">
      <c r="K24559" s="435">
        <v>71827</v>
      </c>
      <c r="L24559" t="s">
        <v>202</v>
      </c>
    </row>
    <row r="24560" spans="11:12">
      <c r="K24560" s="435">
        <v>71832</v>
      </c>
      <c r="L24560" t="s">
        <v>202</v>
      </c>
    </row>
    <row r="24561" spans="11:12">
      <c r="K24561" s="435">
        <v>71833</v>
      </c>
      <c r="L24561" t="s">
        <v>202</v>
      </c>
    </row>
    <row r="24562" spans="11:12">
      <c r="K24562" s="435">
        <v>71834</v>
      </c>
      <c r="L24562" t="s">
        <v>202</v>
      </c>
    </row>
    <row r="24563" spans="11:12">
      <c r="K24563" s="435">
        <v>71835</v>
      </c>
      <c r="L24563" t="s">
        <v>202</v>
      </c>
    </row>
    <row r="24564" spans="11:12">
      <c r="K24564" s="435">
        <v>71836</v>
      </c>
      <c r="L24564" t="s">
        <v>202</v>
      </c>
    </row>
    <row r="24565" spans="11:12">
      <c r="K24565" s="435">
        <v>71837</v>
      </c>
      <c r="L24565" t="s">
        <v>202</v>
      </c>
    </row>
    <row r="24566" spans="11:12">
      <c r="K24566" s="435">
        <v>71838</v>
      </c>
      <c r="L24566" t="s">
        <v>202</v>
      </c>
    </row>
    <row r="24567" spans="11:12">
      <c r="K24567" s="435">
        <v>71839</v>
      </c>
      <c r="L24567" t="s">
        <v>202</v>
      </c>
    </row>
    <row r="24568" spans="11:12">
      <c r="K24568" s="435">
        <v>71841</v>
      </c>
      <c r="L24568" t="s">
        <v>202</v>
      </c>
    </row>
    <row r="24569" spans="11:12">
      <c r="K24569" s="435">
        <v>71842</v>
      </c>
      <c r="L24569" t="s">
        <v>202</v>
      </c>
    </row>
    <row r="24570" spans="11:12">
      <c r="K24570" s="435">
        <v>71845</v>
      </c>
      <c r="L24570" t="s">
        <v>202</v>
      </c>
    </row>
    <row r="24571" spans="11:12">
      <c r="K24571" s="435">
        <v>71846</v>
      </c>
      <c r="L24571" t="s">
        <v>202</v>
      </c>
    </row>
    <row r="24572" spans="11:12">
      <c r="K24572" s="435">
        <v>71847</v>
      </c>
      <c r="L24572" t="s">
        <v>202</v>
      </c>
    </row>
    <row r="24573" spans="11:12">
      <c r="K24573" s="435">
        <v>71851</v>
      </c>
      <c r="L24573" t="s">
        <v>202</v>
      </c>
    </row>
    <row r="24574" spans="11:12">
      <c r="K24574" s="435">
        <v>71852</v>
      </c>
      <c r="L24574" t="s">
        <v>202</v>
      </c>
    </row>
    <row r="24575" spans="11:12">
      <c r="K24575" s="435">
        <v>71853</v>
      </c>
      <c r="L24575" t="s">
        <v>202</v>
      </c>
    </row>
    <row r="24576" spans="11:12">
      <c r="K24576" s="435">
        <v>71854</v>
      </c>
      <c r="L24576" t="s">
        <v>202</v>
      </c>
    </row>
    <row r="24577" spans="11:12">
      <c r="K24577" s="435">
        <v>71855</v>
      </c>
      <c r="L24577" t="s">
        <v>202</v>
      </c>
    </row>
    <row r="24578" spans="11:12">
      <c r="K24578" s="435">
        <v>71857</v>
      </c>
      <c r="L24578" t="s">
        <v>202</v>
      </c>
    </row>
    <row r="24579" spans="11:12">
      <c r="K24579" s="435">
        <v>71858</v>
      </c>
      <c r="L24579" t="s">
        <v>202</v>
      </c>
    </row>
    <row r="24580" spans="11:12">
      <c r="K24580" s="435">
        <v>71859</v>
      </c>
      <c r="L24580" t="s">
        <v>202</v>
      </c>
    </row>
    <row r="24581" spans="11:12">
      <c r="K24581" s="435">
        <v>71860</v>
      </c>
      <c r="L24581" t="s">
        <v>202</v>
      </c>
    </row>
    <row r="24582" spans="11:12">
      <c r="K24582" s="435">
        <v>71861</v>
      </c>
      <c r="L24582" t="s">
        <v>202</v>
      </c>
    </row>
    <row r="24583" spans="11:12">
      <c r="K24583" s="435">
        <v>71862</v>
      </c>
      <c r="L24583" t="s">
        <v>202</v>
      </c>
    </row>
    <row r="24584" spans="11:12">
      <c r="K24584" s="435">
        <v>71865</v>
      </c>
      <c r="L24584" t="s">
        <v>202</v>
      </c>
    </row>
    <row r="24585" spans="11:12">
      <c r="K24585" s="435">
        <v>71866</v>
      </c>
      <c r="L24585" t="s">
        <v>202</v>
      </c>
    </row>
    <row r="24586" spans="11:12">
      <c r="K24586" s="435">
        <v>71901</v>
      </c>
      <c r="L24586" t="s">
        <v>202</v>
      </c>
    </row>
    <row r="24587" spans="11:12">
      <c r="K24587" s="435">
        <v>71909</v>
      </c>
      <c r="L24587" t="s">
        <v>202</v>
      </c>
    </row>
    <row r="24588" spans="11:12">
      <c r="K24588" s="435">
        <v>71913</v>
      </c>
      <c r="L24588" t="s">
        <v>202</v>
      </c>
    </row>
    <row r="24589" spans="11:12">
      <c r="K24589" s="435">
        <v>71921</v>
      </c>
      <c r="L24589" t="s">
        <v>202</v>
      </c>
    </row>
    <row r="24590" spans="11:12">
      <c r="K24590" s="435">
        <v>71922</v>
      </c>
      <c r="L24590" t="s">
        <v>202</v>
      </c>
    </row>
    <row r="24591" spans="11:12">
      <c r="K24591" s="435">
        <v>71923</v>
      </c>
      <c r="L24591" t="s">
        <v>202</v>
      </c>
    </row>
    <row r="24592" spans="11:12">
      <c r="K24592" s="435">
        <v>71929</v>
      </c>
      <c r="L24592" t="s">
        <v>202</v>
      </c>
    </row>
    <row r="24593" spans="11:12">
      <c r="K24593" s="435">
        <v>71933</v>
      </c>
      <c r="L24593" t="s">
        <v>202</v>
      </c>
    </row>
    <row r="24594" spans="11:12">
      <c r="K24594" s="435">
        <v>71935</v>
      </c>
      <c r="L24594" t="s">
        <v>202</v>
      </c>
    </row>
    <row r="24595" spans="11:12">
      <c r="K24595" s="435">
        <v>71937</v>
      </c>
      <c r="L24595" t="s">
        <v>202</v>
      </c>
    </row>
    <row r="24596" spans="11:12">
      <c r="K24596" s="435">
        <v>71940</v>
      </c>
      <c r="L24596" t="s">
        <v>202</v>
      </c>
    </row>
    <row r="24597" spans="11:12">
      <c r="K24597" s="435">
        <v>71941</v>
      </c>
      <c r="L24597" t="s">
        <v>202</v>
      </c>
    </row>
    <row r="24598" spans="11:12">
      <c r="K24598" s="435">
        <v>71943</v>
      </c>
      <c r="L24598" t="s">
        <v>202</v>
      </c>
    </row>
    <row r="24599" spans="11:12">
      <c r="K24599" s="435">
        <v>71944</v>
      </c>
      <c r="L24599" t="s">
        <v>202</v>
      </c>
    </row>
    <row r="24600" spans="11:12">
      <c r="K24600" s="435">
        <v>71945</v>
      </c>
      <c r="L24600" t="s">
        <v>208</v>
      </c>
    </row>
    <row r="24601" spans="11:12">
      <c r="K24601" s="435">
        <v>71949</v>
      </c>
      <c r="L24601" t="s">
        <v>202</v>
      </c>
    </row>
    <row r="24602" spans="11:12">
      <c r="K24602" s="435">
        <v>71950</v>
      </c>
      <c r="L24602" t="s">
        <v>202</v>
      </c>
    </row>
    <row r="24603" spans="11:12">
      <c r="K24603" s="435">
        <v>71952</v>
      </c>
      <c r="L24603" t="s">
        <v>202</v>
      </c>
    </row>
    <row r="24604" spans="11:12">
      <c r="K24604" s="435">
        <v>71953</v>
      </c>
      <c r="L24604" t="s">
        <v>202</v>
      </c>
    </row>
    <row r="24605" spans="11:12">
      <c r="K24605" s="435">
        <v>71956</v>
      </c>
      <c r="L24605" t="s">
        <v>202</v>
      </c>
    </row>
    <row r="24606" spans="11:12">
      <c r="K24606" s="435">
        <v>71957</v>
      </c>
      <c r="L24606" t="s">
        <v>202</v>
      </c>
    </row>
    <row r="24607" spans="11:12">
      <c r="K24607" s="435">
        <v>71958</v>
      </c>
      <c r="L24607" t="s">
        <v>202</v>
      </c>
    </row>
    <row r="24608" spans="11:12">
      <c r="K24608" s="435">
        <v>71959</v>
      </c>
      <c r="L24608" t="s">
        <v>202</v>
      </c>
    </row>
    <row r="24609" spans="11:12">
      <c r="K24609" s="435">
        <v>71960</v>
      </c>
      <c r="L24609" t="s">
        <v>202</v>
      </c>
    </row>
    <row r="24610" spans="11:12">
      <c r="K24610" s="435">
        <v>71961</v>
      </c>
      <c r="L24610" t="s">
        <v>202</v>
      </c>
    </row>
    <row r="24611" spans="11:12">
      <c r="K24611" s="435">
        <v>71962</v>
      </c>
      <c r="L24611" t="s">
        <v>202</v>
      </c>
    </row>
    <row r="24612" spans="11:12">
      <c r="K24612" s="435">
        <v>71964</v>
      </c>
      <c r="L24612" t="s">
        <v>202</v>
      </c>
    </row>
    <row r="24613" spans="11:12">
      <c r="K24613" s="435">
        <v>71965</v>
      </c>
      <c r="L24613" t="s">
        <v>202</v>
      </c>
    </row>
    <row r="24614" spans="11:12">
      <c r="K24614" s="435">
        <v>71968</v>
      </c>
      <c r="L24614" t="s">
        <v>202</v>
      </c>
    </row>
    <row r="24615" spans="11:12">
      <c r="K24615" s="435">
        <v>71969</v>
      </c>
      <c r="L24615" t="s">
        <v>202</v>
      </c>
    </row>
    <row r="24616" spans="11:12">
      <c r="K24616" s="435">
        <v>71970</v>
      </c>
      <c r="L24616" t="s">
        <v>202</v>
      </c>
    </row>
    <row r="24617" spans="11:12">
      <c r="K24617" s="435">
        <v>71971</v>
      </c>
      <c r="L24617" t="s">
        <v>202</v>
      </c>
    </row>
    <row r="24618" spans="11:12">
      <c r="K24618" s="435">
        <v>71972</v>
      </c>
      <c r="L24618" t="s">
        <v>202</v>
      </c>
    </row>
    <row r="24619" spans="11:12">
      <c r="K24619" s="435">
        <v>71973</v>
      </c>
      <c r="L24619" t="s">
        <v>202</v>
      </c>
    </row>
    <row r="24620" spans="11:12">
      <c r="K24620" s="435">
        <v>71998</v>
      </c>
      <c r="L24620" t="s">
        <v>202</v>
      </c>
    </row>
    <row r="24621" spans="11:12">
      <c r="K24621" s="435">
        <v>71999</v>
      </c>
      <c r="L24621" t="s">
        <v>202</v>
      </c>
    </row>
    <row r="24622" spans="11:12">
      <c r="K24622" s="435">
        <v>72001</v>
      </c>
      <c r="L24622" t="s">
        <v>202</v>
      </c>
    </row>
    <row r="24623" spans="11:12">
      <c r="K24623" s="435">
        <v>72002</v>
      </c>
      <c r="L24623" t="s">
        <v>202</v>
      </c>
    </row>
    <row r="24624" spans="11:12">
      <c r="K24624" s="435">
        <v>72003</v>
      </c>
      <c r="L24624" t="s">
        <v>202</v>
      </c>
    </row>
    <row r="24625" spans="11:12">
      <c r="K24625" s="435">
        <v>72004</v>
      </c>
      <c r="L24625" t="s">
        <v>202</v>
      </c>
    </row>
    <row r="24626" spans="11:12">
      <c r="K24626" s="435">
        <v>72005</v>
      </c>
      <c r="L24626" t="s">
        <v>202</v>
      </c>
    </row>
    <row r="24627" spans="11:12">
      <c r="K24627" s="435">
        <v>72006</v>
      </c>
      <c r="L24627" t="s">
        <v>202</v>
      </c>
    </row>
    <row r="24628" spans="11:12">
      <c r="K24628" s="435">
        <v>72007</v>
      </c>
      <c r="L24628" t="s">
        <v>202</v>
      </c>
    </row>
    <row r="24629" spans="11:12">
      <c r="K24629" s="435">
        <v>72010</v>
      </c>
      <c r="L24629" t="s">
        <v>202</v>
      </c>
    </row>
    <row r="24630" spans="11:12">
      <c r="K24630" s="435">
        <v>72011</v>
      </c>
      <c r="L24630" t="s">
        <v>202</v>
      </c>
    </row>
    <row r="24631" spans="11:12">
      <c r="K24631" s="435">
        <v>72012</v>
      </c>
      <c r="L24631" t="s">
        <v>202</v>
      </c>
    </row>
    <row r="24632" spans="11:12">
      <c r="K24632" s="435">
        <v>72013</v>
      </c>
      <c r="L24632" t="s">
        <v>202</v>
      </c>
    </row>
    <row r="24633" spans="11:12">
      <c r="K24633" s="435">
        <v>72014</v>
      </c>
      <c r="L24633" t="s">
        <v>202</v>
      </c>
    </row>
    <row r="24634" spans="11:12">
      <c r="K24634" s="435">
        <v>72015</v>
      </c>
      <c r="L24634" t="s">
        <v>202</v>
      </c>
    </row>
    <row r="24635" spans="11:12">
      <c r="K24635" s="435">
        <v>72016</v>
      </c>
      <c r="L24635" t="s">
        <v>202</v>
      </c>
    </row>
    <row r="24636" spans="11:12">
      <c r="K24636" s="435">
        <v>72017</v>
      </c>
      <c r="L24636" t="s">
        <v>202</v>
      </c>
    </row>
    <row r="24637" spans="11:12">
      <c r="K24637" s="435">
        <v>72019</v>
      </c>
      <c r="L24637" t="s">
        <v>202</v>
      </c>
    </row>
    <row r="24638" spans="11:12">
      <c r="K24638" s="435">
        <v>72020</v>
      </c>
      <c r="L24638" t="s">
        <v>202</v>
      </c>
    </row>
    <row r="24639" spans="11:12">
      <c r="K24639" s="435">
        <v>72021</v>
      </c>
      <c r="L24639" t="s">
        <v>202</v>
      </c>
    </row>
    <row r="24640" spans="11:12">
      <c r="K24640" s="435">
        <v>72022</v>
      </c>
      <c r="L24640" t="s">
        <v>202</v>
      </c>
    </row>
    <row r="24641" spans="11:12">
      <c r="K24641" s="435">
        <v>72023</v>
      </c>
      <c r="L24641" t="s">
        <v>202</v>
      </c>
    </row>
    <row r="24642" spans="11:12">
      <c r="K24642" s="435">
        <v>72024</v>
      </c>
      <c r="L24642" t="s">
        <v>202</v>
      </c>
    </row>
    <row r="24643" spans="11:12">
      <c r="K24643" s="435">
        <v>72025</v>
      </c>
      <c r="L24643" t="s">
        <v>202</v>
      </c>
    </row>
    <row r="24644" spans="11:12">
      <c r="K24644" s="435">
        <v>72026</v>
      </c>
      <c r="L24644" t="s">
        <v>202</v>
      </c>
    </row>
    <row r="24645" spans="11:12">
      <c r="K24645" s="435">
        <v>72027</v>
      </c>
      <c r="L24645" t="s">
        <v>202</v>
      </c>
    </row>
    <row r="24646" spans="11:12">
      <c r="K24646" s="435">
        <v>72029</v>
      </c>
      <c r="L24646" t="s">
        <v>202</v>
      </c>
    </row>
    <row r="24647" spans="11:12">
      <c r="K24647" s="435">
        <v>72030</v>
      </c>
      <c r="L24647" t="s">
        <v>202</v>
      </c>
    </row>
    <row r="24648" spans="11:12">
      <c r="K24648" s="435">
        <v>72031</v>
      </c>
      <c r="L24648" t="s">
        <v>202</v>
      </c>
    </row>
    <row r="24649" spans="11:12">
      <c r="K24649" s="435">
        <v>72032</v>
      </c>
      <c r="L24649" t="s">
        <v>202</v>
      </c>
    </row>
    <row r="24650" spans="11:12">
      <c r="K24650" s="435">
        <v>72034</v>
      </c>
      <c r="L24650" t="s">
        <v>202</v>
      </c>
    </row>
    <row r="24651" spans="11:12">
      <c r="K24651" s="435">
        <v>72035</v>
      </c>
      <c r="L24651" t="s">
        <v>202</v>
      </c>
    </row>
    <row r="24652" spans="11:12">
      <c r="K24652" s="435">
        <v>72036</v>
      </c>
      <c r="L24652" t="s">
        <v>202</v>
      </c>
    </row>
    <row r="24653" spans="11:12">
      <c r="K24653" s="435">
        <v>72037</v>
      </c>
      <c r="L24653" t="s">
        <v>202</v>
      </c>
    </row>
    <row r="24654" spans="11:12">
      <c r="K24654" s="435">
        <v>72038</v>
      </c>
      <c r="L24654" t="s">
        <v>202</v>
      </c>
    </row>
    <row r="24655" spans="11:12">
      <c r="K24655" s="435">
        <v>72039</v>
      </c>
      <c r="L24655" t="s">
        <v>202</v>
      </c>
    </row>
    <row r="24656" spans="11:12">
      <c r="K24656" s="435">
        <v>72040</v>
      </c>
      <c r="L24656" t="s">
        <v>202</v>
      </c>
    </row>
    <row r="24657" spans="11:12">
      <c r="K24657" s="435">
        <v>72041</v>
      </c>
      <c r="L24657" t="s">
        <v>202</v>
      </c>
    </row>
    <row r="24658" spans="11:12">
      <c r="K24658" s="435">
        <v>72042</v>
      </c>
      <c r="L24658" t="s">
        <v>202</v>
      </c>
    </row>
    <row r="24659" spans="11:12">
      <c r="K24659" s="435">
        <v>72044</v>
      </c>
      <c r="L24659" t="s">
        <v>208</v>
      </c>
    </row>
    <row r="24660" spans="11:12">
      <c r="K24660" s="435">
        <v>72045</v>
      </c>
      <c r="L24660" t="s">
        <v>202</v>
      </c>
    </row>
    <row r="24661" spans="11:12">
      <c r="K24661" s="435">
        <v>72046</v>
      </c>
      <c r="L24661" t="s">
        <v>202</v>
      </c>
    </row>
    <row r="24662" spans="11:12">
      <c r="K24662" s="435">
        <v>72047</v>
      </c>
      <c r="L24662" t="s">
        <v>202</v>
      </c>
    </row>
    <row r="24663" spans="11:12">
      <c r="K24663" s="435">
        <v>72048</v>
      </c>
      <c r="L24663" t="s">
        <v>202</v>
      </c>
    </row>
    <row r="24664" spans="11:12">
      <c r="K24664" s="435">
        <v>72051</v>
      </c>
      <c r="L24664" t="s">
        <v>208</v>
      </c>
    </row>
    <row r="24665" spans="11:12">
      <c r="K24665" s="435">
        <v>72055</v>
      </c>
      <c r="L24665" t="s">
        <v>202</v>
      </c>
    </row>
    <row r="24666" spans="11:12">
      <c r="K24666" s="435">
        <v>72057</v>
      </c>
      <c r="L24666" t="s">
        <v>202</v>
      </c>
    </row>
    <row r="24667" spans="11:12">
      <c r="K24667" s="435">
        <v>72058</v>
      </c>
      <c r="L24667" t="s">
        <v>202</v>
      </c>
    </row>
    <row r="24668" spans="11:12">
      <c r="K24668" s="435">
        <v>72059</v>
      </c>
      <c r="L24668" t="s">
        <v>202</v>
      </c>
    </row>
    <row r="24669" spans="11:12">
      <c r="K24669" s="435">
        <v>72060</v>
      </c>
      <c r="L24669" t="s">
        <v>202</v>
      </c>
    </row>
    <row r="24670" spans="11:12">
      <c r="K24670" s="435">
        <v>72061</v>
      </c>
      <c r="L24670" t="s">
        <v>202</v>
      </c>
    </row>
    <row r="24671" spans="11:12">
      <c r="K24671" s="435">
        <v>72063</v>
      </c>
      <c r="L24671" t="s">
        <v>202</v>
      </c>
    </row>
    <row r="24672" spans="11:12">
      <c r="K24672" s="435">
        <v>72064</v>
      </c>
      <c r="L24672" t="s">
        <v>202</v>
      </c>
    </row>
    <row r="24673" spans="11:12">
      <c r="K24673" s="435">
        <v>72065</v>
      </c>
      <c r="L24673" t="s">
        <v>202</v>
      </c>
    </row>
    <row r="24674" spans="11:12">
      <c r="K24674" s="435">
        <v>72067</v>
      </c>
      <c r="L24674" t="s">
        <v>202</v>
      </c>
    </row>
    <row r="24675" spans="11:12">
      <c r="K24675" s="435">
        <v>72068</v>
      </c>
      <c r="L24675" t="s">
        <v>202</v>
      </c>
    </row>
    <row r="24676" spans="11:12">
      <c r="K24676" s="435">
        <v>72069</v>
      </c>
      <c r="L24676" t="s">
        <v>202</v>
      </c>
    </row>
    <row r="24677" spans="11:12">
      <c r="K24677" s="435">
        <v>72070</v>
      </c>
      <c r="L24677" t="s">
        <v>202</v>
      </c>
    </row>
    <row r="24678" spans="11:12">
      <c r="K24678" s="435">
        <v>72072</v>
      </c>
      <c r="L24678" t="s">
        <v>202</v>
      </c>
    </row>
    <row r="24679" spans="11:12">
      <c r="K24679" s="435">
        <v>72073</v>
      </c>
      <c r="L24679" t="s">
        <v>202</v>
      </c>
    </row>
    <row r="24680" spans="11:12">
      <c r="K24680" s="435">
        <v>72074</v>
      </c>
      <c r="L24680" t="s">
        <v>202</v>
      </c>
    </row>
    <row r="24681" spans="11:12">
      <c r="K24681" s="435">
        <v>72076</v>
      </c>
      <c r="L24681" t="s">
        <v>202</v>
      </c>
    </row>
    <row r="24682" spans="11:12">
      <c r="K24682" s="435">
        <v>72079</v>
      </c>
      <c r="L24682" t="s">
        <v>202</v>
      </c>
    </row>
    <row r="24683" spans="11:12">
      <c r="K24683" s="435">
        <v>72080</v>
      </c>
      <c r="L24683" t="s">
        <v>208</v>
      </c>
    </row>
    <row r="24684" spans="11:12">
      <c r="K24684" s="435">
        <v>72081</v>
      </c>
      <c r="L24684" t="s">
        <v>202</v>
      </c>
    </row>
    <row r="24685" spans="11:12">
      <c r="K24685" s="435">
        <v>72082</v>
      </c>
      <c r="L24685" t="s">
        <v>202</v>
      </c>
    </row>
    <row r="24686" spans="11:12">
      <c r="K24686" s="435">
        <v>72083</v>
      </c>
      <c r="L24686" t="s">
        <v>202</v>
      </c>
    </row>
    <row r="24687" spans="11:12">
      <c r="K24687" s="435">
        <v>72084</v>
      </c>
      <c r="L24687" t="s">
        <v>202</v>
      </c>
    </row>
    <row r="24688" spans="11:12">
      <c r="K24688" s="435">
        <v>72085</v>
      </c>
      <c r="L24688" t="s">
        <v>202</v>
      </c>
    </row>
    <row r="24689" spans="11:12">
      <c r="K24689" s="435">
        <v>72086</v>
      </c>
      <c r="L24689" t="s">
        <v>202</v>
      </c>
    </row>
    <row r="24690" spans="11:12">
      <c r="K24690" s="435">
        <v>72087</v>
      </c>
      <c r="L24690" t="s">
        <v>202</v>
      </c>
    </row>
    <row r="24691" spans="11:12">
      <c r="K24691" s="435">
        <v>72088</v>
      </c>
      <c r="L24691" t="s">
        <v>202</v>
      </c>
    </row>
    <row r="24692" spans="11:12">
      <c r="K24692" s="435">
        <v>72099</v>
      </c>
      <c r="L24692" t="s">
        <v>202</v>
      </c>
    </row>
    <row r="24693" spans="11:12">
      <c r="K24693" s="435">
        <v>72101</v>
      </c>
      <c r="L24693" t="s">
        <v>202</v>
      </c>
    </row>
    <row r="24694" spans="11:12">
      <c r="K24694" s="435">
        <v>72102</v>
      </c>
      <c r="L24694" t="s">
        <v>202</v>
      </c>
    </row>
    <row r="24695" spans="11:12">
      <c r="K24695" s="435">
        <v>72103</v>
      </c>
      <c r="L24695" t="s">
        <v>202</v>
      </c>
    </row>
    <row r="24696" spans="11:12">
      <c r="K24696" s="435">
        <v>72104</v>
      </c>
      <c r="L24696" t="s">
        <v>202</v>
      </c>
    </row>
    <row r="24697" spans="11:12">
      <c r="K24697" s="435">
        <v>72106</v>
      </c>
      <c r="L24697" t="s">
        <v>202</v>
      </c>
    </row>
    <row r="24698" spans="11:12">
      <c r="K24698" s="435">
        <v>72107</v>
      </c>
      <c r="L24698" t="s">
        <v>202</v>
      </c>
    </row>
    <row r="24699" spans="11:12">
      <c r="K24699" s="435">
        <v>72108</v>
      </c>
      <c r="L24699" t="s">
        <v>202</v>
      </c>
    </row>
    <row r="24700" spans="11:12">
      <c r="K24700" s="435">
        <v>72110</v>
      </c>
      <c r="L24700" t="s">
        <v>202</v>
      </c>
    </row>
    <row r="24701" spans="11:12">
      <c r="K24701" s="435">
        <v>72111</v>
      </c>
      <c r="L24701" t="s">
        <v>202</v>
      </c>
    </row>
    <row r="24702" spans="11:12">
      <c r="K24702" s="435">
        <v>72112</v>
      </c>
      <c r="L24702" t="s">
        <v>202</v>
      </c>
    </row>
    <row r="24703" spans="11:12">
      <c r="K24703" s="435">
        <v>72113</v>
      </c>
      <c r="L24703" t="s">
        <v>202</v>
      </c>
    </row>
    <row r="24704" spans="11:12">
      <c r="K24704" s="435">
        <v>72114</v>
      </c>
      <c r="L24704" t="s">
        <v>202</v>
      </c>
    </row>
    <row r="24705" spans="11:12">
      <c r="K24705" s="435">
        <v>72116</v>
      </c>
      <c r="L24705" t="s">
        <v>202</v>
      </c>
    </row>
    <row r="24706" spans="11:12">
      <c r="K24706" s="435">
        <v>72117</v>
      </c>
      <c r="L24706" t="s">
        <v>202</v>
      </c>
    </row>
    <row r="24707" spans="11:12">
      <c r="K24707" s="435">
        <v>72118</v>
      </c>
      <c r="L24707" t="s">
        <v>202</v>
      </c>
    </row>
    <row r="24708" spans="11:12">
      <c r="K24708" s="435">
        <v>72119</v>
      </c>
      <c r="L24708" t="s">
        <v>202</v>
      </c>
    </row>
    <row r="24709" spans="11:12">
      <c r="K24709" s="435">
        <v>72120</v>
      </c>
      <c r="L24709" t="s">
        <v>202</v>
      </c>
    </row>
    <row r="24710" spans="11:12">
      <c r="K24710" s="435">
        <v>72121</v>
      </c>
      <c r="L24710" t="s">
        <v>202</v>
      </c>
    </row>
    <row r="24711" spans="11:12">
      <c r="K24711" s="435">
        <v>72122</v>
      </c>
      <c r="L24711" t="s">
        <v>202</v>
      </c>
    </row>
    <row r="24712" spans="11:12">
      <c r="K24712" s="435">
        <v>72123</v>
      </c>
      <c r="L24712" t="s">
        <v>202</v>
      </c>
    </row>
    <row r="24713" spans="11:12">
      <c r="K24713" s="435">
        <v>72125</v>
      </c>
      <c r="L24713" t="s">
        <v>202</v>
      </c>
    </row>
    <row r="24714" spans="11:12">
      <c r="K24714" s="435">
        <v>72126</v>
      </c>
      <c r="L24714" t="s">
        <v>202</v>
      </c>
    </row>
    <row r="24715" spans="11:12">
      <c r="K24715" s="435">
        <v>72127</v>
      </c>
      <c r="L24715" t="s">
        <v>202</v>
      </c>
    </row>
    <row r="24716" spans="11:12">
      <c r="K24716" s="435">
        <v>72128</v>
      </c>
      <c r="L24716" t="s">
        <v>202</v>
      </c>
    </row>
    <row r="24717" spans="11:12">
      <c r="K24717" s="435">
        <v>72129</v>
      </c>
      <c r="L24717" t="s">
        <v>202</v>
      </c>
    </row>
    <row r="24718" spans="11:12">
      <c r="K24718" s="435">
        <v>72130</v>
      </c>
      <c r="L24718" t="s">
        <v>208</v>
      </c>
    </row>
    <row r="24719" spans="11:12">
      <c r="K24719" s="435">
        <v>72131</v>
      </c>
      <c r="L24719" t="s">
        <v>202</v>
      </c>
    </row>
    <row r="24720" spans="11:12">
      <c r="K24720" s="435">
        <v>72132</v>
      </c>
      <c r="L24720" t="s">
        <v>202</v>
      </c>
    </row>
    <row r="24721" spans="11:12">
      <c r="K24721" s="435">
        <v>72134</v>
      </c>
      <c r="L24721" t="s">
        <v>202</v>
      </c>
    </row>
    <row r="24722" spans="11:12">
      <c r="K24722" s="435">
        <v>72135</v>
      </c>
      <c r="L24722" t="s">
        <v>202</v>
      </c>
    </row>
    <row r="24723" spans="11:12">
      <c r="K24723" s="435">
        <v>72136</v>
      </c>
      <c r="L24723" t="s">
        <v>202</v>
      </c>
    </row>
    <row r="24724" spans="11:12">
      <c r="K24724" s="435">
        <v>72137</v>
      </c>
      <c r="L24724" t="s">
        <v>202</v>
      </c>
    </row>
    <row r="24725" spans="11:12">
      <c r="K24725" s="435">
        <v>72139</v>
      </c>
      <c r="L24725" t="s">
        <v>202</v>
      </c>
    </row>
    <row r="24726" spans="11:12">
      <c r="K24726" s="435">
        <v>72140</v>
      </c>
      <c r="L24726" t="s">
        <v>202</v>
      </c>
    </row>
    <row r="24727" spans="11:12">
      <c r="K24727" s="435">
        <v>72141</v>
      </c>
      <c r="L24727" t="s">
        <v>208</v>
      </c>
    </row>
    <row r="24728" spans="11:12">
      <c r="K24728" s="435">
        <v>72142</v>
      </c>
      <c r="L24728" t="s">
        <v>202</v>
      </c>
    </row>
    <row r="24729" spans="11:12">
      <c r="K24729" s="435">
        <v>72143</v>
      </c>
      <c r="L24729" t="s">
        <v>202</v>
      </c>
    </row>
    <row r="24730" spans="11:12">
      <c r="K24730" s="435">
        <v>72149</v>
      </c>
      <c r="L24730" t="s">
        <v>202</v>
      </c>
    </row>
    <row r="24731" spans="11:12">
      <c r="K24731" s="435">
        <v>72150</v>
      </c>
      <c r="L24731" t="s">
        <v>202</v>
      </c>
    </row>
    <row r="24732" spans="11:12">
      <c r="K24732" s="435">
        <v>72152</v>
      </c>
      <c r="L24732" t="s">
        <v>202</v>
      </c>
    </row>
    <row r="24733" spans="11:12">
      <c r="K24733" s="435">
        <v>72153</v>
      </c>
      <c r="L24733" t="s">
        <v>202</v>
      </c>
    </row>
    <row r="24734" spans="11:12">
      <c r="K24734" s="435">
        <v>72156</v>
      </c>
      <c r="L24734" t="s">
        <v>202</v>
      </c>
    </row>
    <row r="24735" spans="11:12">
      <c r="K24735" s="435">
        <v>72157</v>
      </c>
      <c r="L24735" t="s">
        <v>202</v>
      </c>
    </row>
    <row r="24736" spans="11:12">
      <c r="K24736" s="435">
        <v>72160</v>
      </c>
      <c r="L24736" t="s">
        <v>202</v>
      </c>
    </row>
    <row r="24737" spans="11:12">
      <c r="K24737" s="435">
        <v>72165</v>
      </c>
      <c r="L24737" t="s">
        <v>202</v>
      </c>
    </row>
    <row r="24738" spans="11:12">
      <c r="K24738" s="435">
        <v>72166</v>
      </c>
      <c r="L24738" t="s">
        <v>202</v>
      </c>
    </row>
    <row r="24739" spans="11:12">
      <c r="K24739" s="435">
        <v>72167</v>
      </c>
      <c r="L24739" t="s">
        <v>202</v>
      </c>
    </row>
    <row r="24740" spans="11:12">
      <c r="K24740" s="435">
        <v>72168</v>
      </c>
      <c r="L24740" t="s">
        <v>202</v>
      </c>
    </row>
    <row r="24741" spans="11:12">
      <c r="K24741" s="435">
        <v>72169</v>
      </c>
      <c r="L24741" t="s">
        <v>202</v>
      </c>
    </row>
    <row r="24742" spans="11:12">
      <c r="K24742" s="435">
        <v>72170</v>
      </c>
      <c r="L24742" t="s">
        <v>202</v>
      </c>
    </row>
    <row r="24743" spans="11:12">
      <c r="K24743" s="435">
        <v>72173</v>
      </c>
      <c r="L24743" t="s">
        <v>202</v>
      </c>
    </row>
    <row r="24744" spans="11:12">
      <c r="K24744" s="435">
        <v>72175</v>
      </c>
      <c r="L24744" t="s">
        <v>202</v>
      </c>
    </row>
    <row r="24745" spans="11:12">
      <c r="K24745" s="435">
        <v>72176</v>
      </c>
      <c r="L24745" t="s">
        <v>202</v>
      </c>
    </row>
    <row r="24746" spans="11:12">
      <c r="K24746" s="435">
        <v>72179</v>
      </c>
      <c r="L24746" t="s">
        <v>202</v>
      </c>
    </row>
    <row r="24747" spans="11:12">
      <c r="K24747" s="435">
        <v>72181</v>
      </c>
      <c r="L24747" t="s">
        <v>202</v>
      </c>
    </row>
    <row r="24748" spans="11:12">
      <c r="K24748" s="435">
        <v>72201</v>
      </c>
      <c r="L24748" t="s">
        <v>202</v>
      </c>
    </row>
    <row r="24749" spans="11:12">
      <c r="K24749" s="435">
        <v>72202</v>
      </c>
      <c r="L24749" t="s">
        <v>202</v>
      </c>
    </row>
    <row r="24750" spans="11:12">
      <c r="K24750" s="435">
        <v>72204</v>
      </c>
      <c r="L24750" t="s">
        <v>202</v>
      </c>
    </row>
    <row r="24751" spans="11:12">
      <c r="K24751" s="435">
        <v>72205</v>
      </c>
      <c r="L24751" t="s">
        <v>202</v>
      </c>
    </row>
    <row r="24752" spans="11:12">
      <c r="K24752" s="435">
        <v>72206</v>
      </c>
      <c r="L24752" t="s">
        <v>202</v>
      </c>
    </row>
    <row r="24753" spans="11:12">
      <c r="K24753" s="435">
        <v>72207</v>
      </c>
      <c r="L24753" t="s">
        <v>202</v>
      </c>
    </row>
    <row r="24754" spans="11:12">
      <c r="K24754" s="435">
        <v>72209</v>
      </c>
      <c r="L24754" t="s">
        <v>202</v>
      </c>
    </row>
    <row r="24755" spans="11:12">
      <c r="K24755" s="435">
        <v>72210</v>
      </c>
      <c r="L24755" t="s">
        <v>202</v>
      </c>
    </row>
    <row r="24756" spans="11:12">
      <c r="K24756" s="435">
        <v>72211</v>
      </c>
      <c r="L24756" t="s">
        <v>202</v>
      </c>
    </row>
    <row r="24757" spans="11:12">
      <c r="K24757" s="435">
        <v>72212</v>
      </c>
      <c r="L24757" t="s">
        <v>202</v>
      </c>
    </row>
    <row r="24758" spans="11:12">
      <c r="K24758" s="435">
        <v>72223</v>
      </c>
      <c r="L24758" t="s">
        <v>202</v>
      </c>
    </row>
    <row r="24759" spans="11:12">
      <c r="K24759" s="435">
        <v>72227</v>
      </c>
      <c r="L24759" t="s">
        <v>202</v>
      </c>
    </row>
    <row r="24760" spans="11:12">
      <c r="K24760" s="435">
        <v>72301</v>
      </c>
      <c r="L24760" t="s">
        <v>202</v>
      </c>
    </row>
    <row r="24761" spans="11:12">
      <c r="K24761" s="435">
        <v>72311</v>
      </c>
      <c r="L24761" t="s">
        <v>202</v>
      </c>
    </row>
    <row r="24762" spans="11:12">
      <c r="K24762" s="435">
        <v>72315</v>
      </c>
      <c r="L24762" t="s">
        <v>202</v>
      </c>
    </row>
    <row r="24763" spans="11:12">
      <c r="K24763" s="435">
        <v>72320</v>
      </c>
      <c r="L24763" t="s">
        <v>202</v>
      </c>
    </row>
    <row r="24764" spans="11:12">
      <c r="K24764" s="435">
        <v>72321</v>
      </c>
      <c r="L24764" t="s">
        <v>202</v>
      </c>
    </row>
    <row r="24765" spans="11:12">
      <c r="K24765" s="435">
        <v>72322</v>
      </c>
      <c r="L24765" t="s">
        <v>202</v>
      </c>
    </row>
    <row r="24766" spans="11:12">
      <c r="K24766" s="435">
        <v>72324</v>
      </c>
      <c r="L24766" t="s">
        <v>202</v>
      </c>
    </row>
    <row r="24767" spans="11:12">
      <c r="K24767" s="435">
        <v>72325</v>
      </c>
      <c r="L24767" t="s">
        <v>202</v>
      </c>
    </row>
    <row r="24768" spans="11:12">
      <c r="K24768" s="435">
        <v>72326</v>
      </c>
      <c r="L24768" t="s">
        <v>202</v>
      </c>
    </row>
    <row r="24769" spans="11:12">
      <c r="K24769" s="435">
        <v>72327</v>
      </c>
      <c r="L24769" t="s">
        <v>202</v>
      </c>
    </row>
    <row r="24770" spans="11:12">
      <c r="K24770" s="435">
        <v>72328</v>
      </c>
      <c r="L24770" t="s">
        <v>202</v>
      </c>
    </row>
    <row r="24771" spans="11:12">
      <c r="K24771" s="435">
        <v>72329</v>
      </c>
      <c r="L24771" t="s">
        <v>202</v>
      </c>
    </row>
    <row r="24772" spans="11:12">
      <c r="K24772" s="435">
        <v>72330</v>
      </c>
      <c r="L24772" t="s">
        <v>202</v>
      </c>
    </row>
    <row r="24773" spans="11:12">
      <c r="K24773" s="435">
        <v>72331</v>
      </c>
      <c r="L24773" t="s">
        <v>202</v>
      </c>
    </row>
    <row r="24774" spans="11:12">
      <c r="K24774" s="435">
        <v>72332</v>
      </c>
      <c r="L24774" t="s">
        <v>202</v>
      </c>
    </row>
    <row r="24775" spans="11:12">
      <c r="K24775" s="435">
        <v>72333</v>
      </c>
      <c r="L24775" t="s">
        <v>202</v>
      </c>
    </row>
    <row r="24776" spans="11:12">
      <c r="K24776" s="435">
        <v>72335</v>
      </c>
      <c r="L24776" t="s">
        <v>202</v>
      </c>
    </row>
    <row r="24777" spans="11:12">
      <c r="K24777" s="435">
        <v>72338</v>
      </c>
      <c r="L24777" t="s">
        <v>202</v>
      </c>
    </row>
    <row r="24778" spans="11:12">
      <c r="K24778" s="435">
        <v>72339</v>
      </c>
      <c r="L24778" t="s">
        <v>202</v>
      </c>
    </row>
    <row r="24779" spans="11:12">
      <c r="K24779" s="435">
        <v>72340</v>
      </c>
      <c r="L24779" t="s">
        <v>202</v>
      </c>
    </row>
    <row r="24780" spans="11:12">
      <c r="K24780" s="435">
        <v>72341</v>
      </c>
      <c r="L24780" t="s">
        <v>202</v>
      </c>
    </row>
    <row r="24781" spans="11:12">
      <c r="K24781" s="435">
        <v>72342</v>
      </c>
      <c r="L24781" t="s">
        <v>202</v>
      </c>
    </row>
    <row r="24782" spans="11:12">
      <c r="K24782" s="435">
        <v>72346</v>
      </c>
      <c r="L24782" t="s">
        <v>202</v>
      </c>
    </row>
    <row r="24783" spans="11:12">
      <c r="K24783" s="435">
        <v>72347</v>
      </c>
      <c r="L24783" t="s">
        <v>202</v>
      </c>
    </row>
    <row r="24784" spans="11:12">
      <c r="K24784" s="435">
        <v>72348</v>
      </c>
      <c r="L24784" t="s">
        <v>202</v>
      </c>
    </row>
    <row r="24785" spans="11:12">
      <c r="K24785" s="435">
        <v>72350</v>
      </c>
      <c r="L24785" t="s">
        <v>202</v>
      </c>
    </row>
    <row r="24786" spans="11:12">
      <c r="K24786" s="435">
        <v>72351</v>
      </c>
      <c r="L24786" t="s">
        <v>202</v>
      </c>
    </row>
    <row r="24787" spans="11:12">
      <c r="K24787" s="435">
        <v>72353</v>
      </c>
      <c r="L24787" t="s">
        <v>202</v>
      </c>
    </row>
    <row r="24788" spans="11:12">
      <c r="K24788" s="435">
        <v>72354</v>
      </c>
      <c r="L24788" t="s">
        <v>202</v>
      </c>
    </row>
    <row r="24789" spans="11:12">
      <c r="K24789" s="435">
        <v>72355</v>
      </c>
      <c r="L24789" t="s">
        <v>202</v>
      </c>
    </row>
    <row r="24790" spans="11:12">
      <c r="K24790" s="435">
        <v>72358</v>
      </c>
      <c r="L24790" t="s">
        <v>202</v>
      </c>
    </row>
    <row r="24791" spans="11:12">
      <c r="K24791" s="435">
        <v>72359</v>
      </c>
      <c r="L24791" t="s">
        <v>202</v>
      </c>
    </row>
    <row r="24792" spans="11:12">
      <c r="K24792" s="435">
        <v>72360</v>
      </c>
      <c r="L24792" t="s">
        <v>202</v>
      </c>
    </row>
    <row r="24793" spans="11:12">
      <c r="K24793" s="435">
        <v>72364</v>
      </c>
      <c r="L24793" t="s">
        <v>202</v>
      </c>
    </row>
    <row r="24794" spans="11:12">
      <c r="K24794" s="435">
        <v>72365</v>
      </c>
      <c r="L24794" t="s">
        <v>202</v>
      </c>
    </row>
    <row r="24795" spans="11:12">
      <c r="K24795" s="435">
        <v>72366</v>
      </c>
      <c r="L24795" t="s">
        <v>202</v>
      </c>
    </row>
    <row r="24796" spans="11:12">
      <c r="K24796" s="435">
        <v>72367</v>
      </c>
      <c r="L24796" t="s">
        <v>202</v>
      </c>
    </row>
    <row r="24797" spans="11:12">
      <c r="K24797" s="435">
        <v>72368</v>
      </c>
      <c r="L24797" t="s">
        <v>202</v>
      </c>
    </row>
    <row r="24798" spans="11:12">
      <c r="K24798" s="435">
        <v>72370</v>
      </c>
      <c r="L24798" t="s">
        <v>202</v>
      </c>
    </row>
    <row r="24799" spans="11:12">
      <c r="K24799" s="435">
        <v>72372</v>
      </c>
      <c r="L24799" t="s">
        <v>202</v>
      </c>
    </row>
    <row r="24800" spans="11:12">
      <c r="K24800" s="435">
        <v>72373</v>
      </c>
      <c r="L24800" t="s">
        <v>202</v>
      </c>
    </row>
    <row r="24801" spans="11:12">
      <c r="K24801" s="435">
        <v>72374</v>
      </c>
      <c r="L24801" t="s">
        <v>202</v>
      </c>
    </row>
    <row r="24802" spans="11:12">
      <c r="K24802" s="435">
        <v>72376</v>
      </c>
      <c r="L24802" t="s">
        <v>202</v>
      </c>
    </row>
    <row r="24803" spans="11:12">
      <c r="K24803" s="435">
        <v>72377</v>
      </c>
      <c r="L24803" t="s">
        <v>202</v>
      </c>
    </row>
    <row r="24804" spans="11:12">
      <c r="K24804" s="435">
        <v>72379</v>
      </c>
      <c r="L24804" t="s">
        <v>202</v>
      </c>
    </row>
    <row r="24805" spans="11:12">
      <c r="K24805" s="435">
        <v>72383</v>
      </c>
      <c r="L24805" t="s">
        <v>202</v>
      </c>
    </row>
    <row r="24806" spans="11:12">
      <c r="K24806" s="435">
        <v>72384</v>
      </c>
      <c r="L24806" t="s">
        <v>202</v>
      </c>
    </row>
    <row r="24807" spans="11:12">
      <c r="K24807" s="435">
        <v>72386</v>
      </c>
      <c r="L24807" t="s">
        <v>202</v>
      </c>
    </row>
    <row r="24808" spans="11:12">
      <c r="K24808" s="435">
        <v>72389</v>
      </c>
      <c r="L24808" t="s">
        <v>202</v>
      </c>
    </row>
    <row r="24809" spans="11:12">
      <c r="K24809" s="435">
        <v>72390</v>
      </c>
      <c r="L24809" t="s">
        <v>202</v>
      </c>
    </row>
    <row r="24810" spans="11:12">
      <c r="K24810" s="435">
        <v>72392</v>
      </c>
      <c r="L24810" t="s">
        <v>202</v>
      </c>
    </row>
    <row r="24811" spans="11:12">
      <c r="K24811" s="435">
        <v>72394</v>
      </c>
      <c r="L24811" t="s">
        <v>202</v>
      </c>
    </row>
    <row r="24812" spans="11:12">
      <c r="K24812" s="435">
        <v>72395</v>
      </c>
      <c r="L24812" t="s">
        <v>202</v>
      </c>
    </row>
    <row r="24813" spans="11:12">
      <c r="K24813" s="435">
        <v>72396</v>
      </c>
      <c r="L24813" t="s">
        <v>202</v>
      </c>
    </row>
    <row r="24814" spans="11:12">
      <c r="K24814" s="435">
        <v>72401</v>
      </c>
      <c r="L24814" t="s">
        <v>202</v>
      </c>
    </row>
    <row r="24815" spans="11:12">
      <c r="K24815" s="435">
        <v>72404</v>
      </c>
      <c r="L24815" t="s">
        <v>202</v>
      </c>
    </row>
    <row r="24816" spans="11:12">
      <c r="K24816" s="435">
        <v>72410</v>
      </c>
      <c r="L24816" t="s">
        <v>202</v>
      </c>
    </row>
    <row r="24817" spans="11:12">
      <c r="K24817" s="435">
        <v>72411</v>
      </c>
      <c r="L24817" t="s">
        <v>202</v>
      </c>
    </row>
    <row r="24818" spans="11:12">
      <c r="K24818" s="435">
        <v>72412</v>
      </c>
      <c r="L24818" t="s">
        <v>202</v>
      </c>
    </row>
    <row r="24819" spans="11:12">
      <c r="K24819" s="435">
        <v>72413</v>
      </c>
      <c r="L24819" t="s">
        <v>202</v>
      </c>
    </row>
    <row r="24820" spans="11:12">
      <c r="K24820" s="435">
        <v>72414</v>
      </c>
      <c r="L24820" t="s">
        <v>202</v>
      </c>
    </row>
    <row r="24821" spans="11:12">
      <c r="K24821" s="435">
        <v>72415</v>
      </c>
      <c r="L24821" t="s">
        <v>202</v>
      </c>
    </row>
    <row r="24822" spans="11:12">
      <c r="K24822" s="435">
        <v>72416</v>
      </c>
      <c r="L24822" t="s">
        <v>202</v>
      </c>
    </row>
    <row r="24823" spans="11:12">
      <c r="K24823" s="435">
        <v>72417</v>
      </c>
      <c r="L24823" t="s">
        <v>202</v>
      </c>
    </row>
    <row r="24824" spans="11:12">
      <c r="K24824" s="435">
        <v>72419</v>
      </c>
      <c r="L24824" t="s">
        <v>202</v>
      </c>
    </row>
    <row r="24825" spans="11:12">
      <c r="K24825" s="435">
        <v>72421</v>
      </c>
      <c r="L24825" t="s">
        <v>202</v>
      </c>
    </row>
    <row r="24826" spans="11:12">
      <c r="K24826" s="435">
        <v>72422</v>
      </c>
      <c r="L24826" t="s">
        <v>202</v>
      </c>
    </row>
    <row r="24827" spans="11:12">
      <c r="K24827" s="435">
        <v>72424</v>
      </c>
      <c r="L24827" t="s">
        <v>202</v>
      </c>
    </row>
    <row r="24828" spans="11:12">
      <c r="K24828" s="435">
        <v>72425</v>
      </c>
      <c r="L24828" t="s">
        <v>202</v>
      </c>
    </row>
    <row r="24829" spans="11:12">
      <c r="K24829" s="435">
        <v>72426</v>
      </c>
      <c r="L24829" t="s">
        <v>202</v>
      </c>
    </row>
    <row r="24830" spans="11:12">
      <c r="K24830" s="435">
        <v>72427</v>
      </c>
      <c r="L24830" t="s">
        <v>202</v>
      </c>
    </row>
    <row r="24831" spans="11:12">
      <c r="K24831" s="435">
        <v>72428</v>
      </c>
      <c r="L24831" t="s">
        <v>202</v>
      </c>
    </row>
    <row r="24832" spans="11:12">
      <c r="K24832" s="435">
        <v>72429</v>
      </c>
      <c r="L24832" t="s">
        <v>202</v>
      </c>
    </row>
    <row r="24833" spans="11:12">
      <c r="K24833" s="435">
        <v>72430</v>
      </c>
      <c r="L24833" t="s">
        <v>208</v>
      </c>
    </row>
    <row r="24834" spans="11:12">
      <c r="K24834" s="435">
        <v>72431</v>
      </c>
      <c r="L24834" t="s">
        <v>202</v>
      </c>
    </row>
    <row r="24835" spans="11:12">
      <c r="K24835" s="435">
        <v>72432</v>
      </c>
      <c r="L24835" t="s">
        <v>202</v>
      </c>
    </row>
    <row r="24836" spans="11:12">
      <c r="K24836" s="435">
        <v>72433</v>
      </c>
      <c r="L24836" t="s">
        <v>202</v>
      </c>
    </row>
    <row r="24837" spans="11:12">
      <c r="K24837" s="435">
        <v>72434</v>
      </c>
      <c r="L24837" t="s">
        <v>202</v>
      </c>
    </row>
    <row r="24838" spans="11:12">
      <c r="K24838" s="435">
        <v>72435</v>
      </c>
      <c r="L24838" t="s">
        <v>202</v>
      </c>
    </row>
    <row r="24839" spans="11:12">
      <c r="K24839" s="435">
        <v>72436</v>
      </c>
      <c r="L24839" t="s">
        <v>202</v>
      </c>
    </row>
    <row r="24840" spans="11:12">
      <c r="K24840" s="435">
        <v>72437</v>
      </c>
      <c r="L24840" t="s">
        <v>202</v>
      </c>
    </row>
    <row r="24841" spans="11:12">
      <c r="K24841" s="435">
        <v>72438</v>
      </c>
      <c r="L24841" t="s">
        <v>202</v>
      </c>
    </row>
    <row r="24842" spans="11:12">
      <c r="K24842" s="435">
        <v>72440</v>
      </c>
      <c r="L24842" t="s">
        <v>202</v>
      </c>
    </row>
    <row r="24843" spans="11:12">
      <c r="K24843" s="435">
        <v>72441</v>
      </c>
      <c r="L24843" t="s">
        <v>208</v>
      </c>
    </row>
    <row r="24844" spans="11:12">
      <c r="K24844" s="435">
        <v>72442</v>
      </c>
      <c r="L24844" t="s">
        <v>202</v>
      </c>
    </row>
    <row r="24845" spans="11:12">
      <c r="K24845" s="435">
        <v>72443</v>
      </c>
      <c r="L24845" t="s">
        <v>202</v>
      </c>
    </row>
    <row r="24846" spans="11:12">
      <c r="K24846" s="435">
        <v>72444</v>
      </c>
      <c r="L24846" t="s">
        <v>202</v>
      </c>
    </row>
    <row r="24847" spans="11:12">
      <c r="K24847" s="435">
        <v>72445</v>
      </c>
      <c r="L24847" t="s">
        <v>202</v>
      </c>
    </row>
    <row r="24848" spans="11:12">
      <c r="K24848" s="435">
        <v>72447</v>
      </c>
      <c r="L24848" t="s">
        <v>202</v>
      </c>
    </row>
    <row r="24849" spans="11:12">
      <c r="K24849" s="435">
        <v>72449</v>
      </c>
      <c r="L24849" t="s">
        <v>202</v>
      </c>
    </row>
    <row r="24850" spans="11:12">
      <c r="K24850" s="435">
        <v>72450</v>
      </c>
      <c r="L24850" t="s">
        <v>202</v>
      </c>
    </row>
    <row r="24851" spans="11:12">
      <c r="K24851" s="435">
        <v>72453</v>
      </c>
      <c r="L24851" t="s">
        <v>202</v>
      </c>
    </row>
    <row r="24852" spans="11:12">
      <c r="K24852" s="435">
        <v>72454</v>
      </c>
      <c r="L24852" t="s">
        <v>208</v>
      </c>
    </row>
    <row r="24853" spans="11:12">
      <c r="K24853" s="435">
        <v>72455</v>
      </c>
      <c r="L24853" t="s">
        <v>202</v>
      </c>
    </row>
    <row r="24854" spans="11:12">
      <c r="K24854" s="435">
        <v>72456</v>
      </c>
      <c r="L24854" t="s">
        <v>208</v>
      </c>
    </row>
    <row r="24855" spans="11:12">
      <c r="K24855" s="435">
        <v>72457</v>
      </c>
      <c r="L24855" t="s">
        <v>202</v>
      </c>
    </row>
    <row r="24856" spans="11:12">
      <c r="K24856" s="435">
        <v>72458</v>
      </c>
      <c r="L24856" t="s">
        <v>202</v>
      </c>
    </row>
    <row r="24857" spans="11:12">
      <c r="K24857" s="435">
        <v>72459</v>
      </c>
      <c r="L24857" t="s">
        <v>208</v>
      </c>
    </row>
    <row r="24858" spans="11:12">
      <c r="K24858" s="435">
        <v>72460</v>
      </c>
      <c r="L24858" t="s">
        <v>202</v>
      </c>
    </row>
    <row r="24859" spans="11:12">
      <c r="K24859" s="435">
        <v>72461</v>
      </c>
      <c r="L24859" t="s">
        <v>202</v>
      </c>
    </row>
    <row r="24860" spans="11:12">
      <c r="K24860" s="435">
        <v>72462</v>
      </c>
      <c r="L24860" t="s">
        <v>202</v>
      </c>
    </row>
    <row r="24861" spans="11:12">
      <c r="K24861" s="435">
        <v>72464</v>
      </c>
      <c r="L24861" t="s">
        <v>208</v>
      </c>
    </row>
    <row r="24862" spans="11:12">
      <c r="K24862" s="435">
        <v>72466</v>
      </c>
      <c r="L24862" t="s">
        <v>202</v>
      </c>
    </row>
    <row r="24863" spans="11:12">
      <c r="K24863" s="435">
        <v>72467</v>
      </c>
      <c r="L24863" t="s">
        <v>202</v>
      </c>
    </row>
    <row r="24864" spans="11:12">
      <c r="K24864" s="435">
        <v>72469</v>
      </c>
      <c r="L24864" t="s">
        <v>202</v>
      </c>
    </row>
    <row r="24865" spans="11:12">
      <c r="K24865" s="435">
        <v>72470</v>
      </c>
      <c r="L24865" t="s">
        <v>202</v>
      </c>
    </row>
    <row r="24866" spans="11:12">
      <c r="K24866" s="435">
        <v>72471</v>
      </c>
      <c r="L24866" t="s">
        <v>202</v>
      </c>
    </row>
    <row r="24867" spans="11:12">
      <c r="K24867" s="435">
        <v>72472</v>
      </c>
      <c r="L24867" t="s">
        <v>202</v>
      </c>
    </row>
    <row r="24868" spans="11:12">
      <c r="K24868" s="435">
        <v>72473</v>
      </c>
      <c r="L24868" t="s">
        <v>202</v>
      </c>
    </row>
    <row r="24869" spans="11:12">
      <c r="K24869" s="435">
        <v>72476</v>
      </c>
      <c r="L24869" t="s">
        <v>202</v>
      </c>
    </row>
    <row r="24870" spans="11:12">
      <c r="K24870" s="435">
        <v>72478</v>
      </c>
      <c r="L24870" t="s">
        <v>202</v>
      </c>
    </row>
    <row r="24871" spans="11:12">
      <c r="K24871" s="435">
        <v>72479</v>
      </c>
      <c r="L24871" t="s">
        <v>202</v>
      </c>
    </row>
    <row r="24872" spans="11:12">
      <c r="K24872" s="435">
        <v>72482</v>
      </c>
      <c r="L24872" t="s">
        <v>208</v>
      </c>
    </row>
    <row r="24873" spans="11:12">
      <c r="K24873" s="435">
        <v>72501</v>
      </c>
      <c r="L24873" t="s">
        <v>202</v>
      </c>
    </row>
    <row r="24874" spans="11:12">
      <c r="K24874" s="435">
        <v>72512</v>
      </c>
      <c r="L24874" t="s">
        <v>202</v>
      </c>
    </row>
    <row r="24875" spans="11:12">
      <c r="K24875" s="435">
        <v>72513</v>
      </c>
      <c r="L24875" t="s">
        <v>208</v>
      </c>
    </row>
    <row r="24876" spans="11:12">
      <c r="K24876" s="435">
        <v>72515</v>
      </c>
      <c r="L24876" t="s">
        <v>202</v>
      </c>
    </row>
    <row r="24877" spans="11:12">
      <c r="K24877" s="435">
        <v>72517</v>
      </c>
      <c r="L24877" t="s">
        <v>202</v>
      </c>
    </row>
    <row r="24878" spans="11:12">
      <c r="K24878" s="435">
        <v>72519</v>
      </c>
      <c r="L24878" t="s">
        <v>208</v>
      </c>
    </row>
    <row r="24879" spans="11:12">
      <c r="K24879" s="435">
        <v>72520</v>
      </c>
      <c r="L24879" t="s">
        <v>202</v>
      </c>
    </row>
    <row r="24880" spans="11:12">
      <c r="K24880" s="435">
        <v>72521</v>
      </c>
      <c r="L24880" t="s">
        <v>202</v>
      </c>
    </row>
    <row r="24881" spans="11:12">
      <c r="K24881" s="435">
        <v>72522</v>
      </c>
      <c r="L24881" t="s">
        <v>202</v>
      </c>
    </row>
    <row r="24882" spans="11:12">
      <c r="K24882" s="435">
        <v>72523</v>
      </c>
      <c r="L24882" t="s">
        <v>202</v>
      </c>
    </row>
    <row r="24883" spans="11:12">
      <c r="K24883" s="435">
        <v>72524</v>
      </c>
      <c r="L24883" t="s">
        <v>202</v>
      </c>
    </row>
    <row r="24884" spans="11:12">
      <c r="K24884" s="435">
        <v>72526</v>
      </c>
      <c r="L24884" t="s">
        <v>202</v>
      </c>
    </row>
    <row r="24885" spans="11:12">
      <c r="K24885" s="435">
        <v>72527</v>
      </c>
      <c r="L24885" t="s">
        <v>202</v>
      </c>
    </row>
    <row r="24886" spans="11:12">
      <c r="K24886" s="435">
        <v>72528</v>
      </c>
      <c r="L24886" t="s">
        <v>202</v>
      </c>
    </row>
    <row r="24887" spans="11:12">
      <c r="K24887" s="435">
        <v>72529</v>
      </c>
      <c r="L24887" t="s">
        <v>202</v>
      </c>
    </row>
    <row r="24888" spans="11:12">
      <c r="K24888" s="435">
        <v>72530</v>
      </c>
      <c r="L24888" t="s">
        <v>202</v>
      </c>
    </row>
    <row r="24889" spans="11:12">
      <c r="K24889" s="435">
        <v>72531</v>
      </c>
      <c r="L24889" t="s">
        <v>208</v>
      </c>
    </row>
    <row r="24890" spans="11:12">
      <c r="K24890" s="435">
        <v>72532</v>
      </c>
      <c r="L24890" t="s">
        <v>202</v>
      </c>
    </row>
    <row r="24891" spans="11:12">
      <c r="K24891" s="435">
        <v>72533</v>
      </c>
      <c r="L24891" t="s">
        <v>202</v>
      </c>
    </row>
    <row r="24892" spans="11:12">
      <c r="K24892" s="435">
        <v>72534</v>
      </c>
      <c r="L24892" t="s">
        <v>202</v>
      </c>
    </row>
    <row r="24893" spans="11:12">
      <c r="K24893" s="435">
        <v>72536</v>
      </c>
      <c r="L24893" t="s">
        <v>208</v>
      </c>
    </row>
    <row r="24894" spans="11:12">
      <c r="K24894" s="435">
        <v>72537</v>
      </c>
      <c r="L24894" t="s">
        <v>202</v>
      </c>
    </row>
    <row r="24895" spans="11:12">
      <c r="K24895" s="435">
        <v>72538</v>
      </c>
      <c r="L24895" t="s">
        <v>208</v>
      </c>
    </row>
    <row r="24896" spans="11:12">
      <c r="K24896" s="435">
        <v>72539</v>
      </c>
      <c r="L24896" t="s">
        <v>202</v>
      </c>
    </row>
    <row r="24897" spans="11:12">
      <c r="K24897" s="435">
        <v>72540</v>
      </c>
      <c r="L24897" t="s">
        <v>202</v>
      </c>
    </row>
    <row r="24898" spans="11:12">
      <c r="K24898" s="435">
        <v>72542</v>
      </c>
      <c r="L24898" t="s">
        <v>208</v>
      </c>
    </row>
    <row r="24899" spans="11:12">
      <c r="K24899" s="435">
        <v>72543</v>
      </c>
      <c r="L24899" t="s">
        <v>202</v>
      </c>
    </row>
    <row r="24900" spans="11:12">
      <c r="K24900" s="435">
        <v>72544</v>
      </c>
      <c r="L24900" t="s">
        <v>208</v>
      </c>
    </row>
    <row r="24901" spans="11:12">
      <c r="K24901" s="435">
        <v>72546</v>
      </c>
      <c r="L24901" t="s">
        <v>202</v>
      </c>
    </row>
    <row r="24902" spans="11:12">
      <c r="K24902" s="435">
        <v>72550</v>
      </c>
      <c r="L24902" t="s">
        <v>202</v>
      </c>
    </row>
    <row r="24903" spans="11:12">
      <c r="K24903" s="435">
        <v>72553</v>
      </c>
      <c r="L24903" t="s">
        <v>202</v>
      </c>
    </row>
    <row r="24904" spans="11:12">
      <c r="K24904" s="435">
        <v>72554</v>
      </c>
      <c r="L24904" t="s">
        <v>208</v>
      </c>
    </row>
    <row r="24905" spans="11:12">
      <c r="K24905" s="435">
        <v>72555</v>
      </c>
      <c r="L24905" t="s">
        <v>202</v>
      </c>
    </row>
    <row r="24906" spans="11:12">
      <c r="K24906" s="435">
        <v>72556</v>
      </c>
      <c r="L24906" t="s">
        <v>202</v>
      </c>
    </row>
    <row r="24907" spans="11:12">
      <c r="K24907" s="435">
        <v>72560</v>
      </c>
      <c r="L24907" t="s">
        <v>208</v>
      </c>
    </row>
    <row r="24908" spans="11:12">
      <c r="K24908" s="435">
        <v>72561</v>
      </c>
      <c r="L24908" t="s">
        <v>202</v>
      </c>
    </row>
    <row r="24909" spans="11:12">
      <c r="K24909" s="435">
        <v>72562</v>
      </c>
      <c r="L24909" t="s">
        <v>202</v>
      </c>
    </row>
    <row r="24910" spans="11:12">
      <c r="K24910" s="435">
        <v>72564</v>
      </c>
      <c r="L24910" t="s">
        <v>202</v>
      </c>
    </row>
    <row r="24911" spans="11:12">
      <c r="K24911" s="435">
        <v>72565</v>
      </c>
      <c r="L24911" t="s">
        <v>208</v>
      </c>
    </row>
    <row r="24912" spans="11:12">
      <c r="K24912" s="435">
        <v>72566</v>
      </c>
      <c r="L24912" t="s">
        <v>208</v>
      </c>
    </row>
    <row r="24913" spans="11:12">
      <c r="K24913" s="435">
        <v>72567</v>
      </c>
      <c r="L24913" t="s">
        <v>202</v>
      </c>
    </row>
    <row r="24914" spans="11:12">
      <c r="K24914" s="435">
        <v>72568</v>
      </c>
      <c r="L24914" t="s">
        <v>202</v>
      </c>
    </row>
    <row r="24915" spans="11:12">
      <c r="K24915" s="435">
        <v>72569</v>
      </c>
      <c r="L24915" t="s">
        <v>202</v>
      </c>
    </row>
    <row r="24916" spans="11:12">
      <c r="K24916" s="435">
        <v>72571</v>
      </c>
      <c r="L24916" t="s">
        <v>202</v>
      </c>
    </row>
    <row r="24917" spans="11:12">
      <c r="K24917" s="435">
        <v>72572</v>
      </c>
      <c r="L24917" t="s">
        <v>202</v>
      </c>
    </row>
    <row r="24918" spans="11:12">
      <c r="K24918" s="435">
        <v>72573</v>
      </c>
      <c r="L24918" t="s">
        <v>208</v>
      </c>
    </row>
    <row r="24919" spans="11:12">
      <c r="K24919" s="435">
        <v>72576</v>
      </c>
      <c r="L24919" t="s">
        <v>208</v>
      </c>
    </row>
    <row r="24920" spans="11:12">
      <c r="K24920" s="435">
        <v>72577</v>
      </c>
      <c r="L24920" t="s">
        <v>202</v>
      </c>
    </row>
    <row r="24921" spans="11:12">
      <c r="K24921" s="435">
        <v>72578</v>
      </c>
      <c r="L24921" t="s">
        <v>208</v>
      </c>
    </row>
    <row r="24922" spans="11:12">
      <c r="K24922" s="435">
        <v>72579</v>
      </c>
      <c r="L24922" t="s">
        <v>202</v>
      </c>
    </row>
    <row r="24923" spans="11:12">
      <c r="K24923" s="435">
        <v>72581</v>
      </c>
      <c r="L24923" t="s">
        <v>202</v>
      </c>
    </row>
    <row r="24924" spans="11:12">
      <c r="K24924" s="435">
        <v>72583</v>
      </c>
      <c r="L24924" t="s">
        <v>208</v>
      </c>
    </row>
    <row r="24925" spans="11:12">
      <c r="K24925" s="435">
        <v>72584</v>
      </c>
      <c r="L24925" t="s">
        <v>202</v>
      </c>
    </row>
    <row r="24926" spans="11:12">
      <c r="K24926" s="435">
        <v>72585</v>
      </c>
      <c r="L24926" t="s">
        <v>202</v>
      </c>
    </row>
    <row r="24927" spans="11:12">
      <c r="K24927" s="435">
        <v>72587</v>
      </c>
      <c r="L24927" t="s">
        <v>202</v>
      </c>
    </row>
    <row r="24928" spans="11:12">
      <c r="K24928" s="435">
        <v>72601</v>
      </c>
      <c r="L24928" t="s">
        <v>208</v>
      </c>
    </row>
    <row r="24929" spans="11:12">
      <c r="K24929" s="435">
        <v>72611</v>
      </c>
      <c r="L24929" t="s">
        <v>208</v>
      </c>
    </row>
    <row r="24930" spans="11:12">
      <c r="K24930" s="435">
        <v>72616</v>
      </c>
      <c r="L24930" t="s">
        <v>208</v>
      </c>
    </row>
    <row r="24931" spans="11:12">
      <c r="K24931" s="435">
        <v>72617</v>
      </c>
      <c r="L24931" t="s">
        <v>202</v>
      </c>
    </row>
    <row r="24932" spans="11:12">
      <c r="K24932" s="435">
        <v>72619</v>
      </c>
      <c r="L24932" t="s">
        <v>208</v>
      </c>
    </row>
    <row r="24933" spans="11:12">
      <c r="K24933" s="435">
        <v>72623</v>
      </c>
      <c r="L24933" t="s">
        <v>208</v>
      </c>
    </row>
    <row r="24934" spans="11:12">
      <c r="K24934" s="435">
        <v>72624</v>
      </c>
      <c r="L24934" t="s">
        <v>208</v>
      </c>
    </row>
    <row r="24935" spans="11:12">
      <c r="K24935" s="435">
        <v>72626</v>
      </c>
      <c r="L24935" t="s">
        <v>208</v>
      </c>
    </row>
    <row r="24936" spans="11:12">
      <c r="K24936" s="435">
        <v>72628</v>
      </c>
      <c r="L24936" t="s">
        <v>208</v>
      </c>
    </row>
    <row r="24937" spans="11:12">
      <c r="K24937" s="435">
        <v>72629</v>
      </c>
      <c r="L24937" t="s">
        <v>208</v>
      </c>
    </row>
    <row r="24938" spans="11:12">
      <c r="K24938" s="435">
        <v>72630</v>
      </c>
      <c r="L24938" t="s">
        <v>208</v>
      </c>
    </row>
    <row r="24939" spans="11:12">
      <c r="K24939" s="435">
        <v>72631</v>
      </c>
      <c r="L24939" t="s">
        <v>208</v>
      </c>
    </row>
    <row r="24940" spans="11:12">
      <c r="K24940" s="435">
        <v>72632</v>
      </c>
      <c r="L24940" t="s">
        <v>208</v>
      </c>
    </row>
    <row r="24941" spans="11:12">
      <c r="K24941" s="435">
        <v>72633</v>
      </c>
      <c r="L24941" t="s">
        <v>208</v>
      </c>
    </row>
    <row r="24942" spans="11:12">
      <c r="K24942" s="435">
        <v>72634</v>
      </c>
      <c r="L24942" t="s">
        <v>208</v>
      </c>
    </row>
    <row r="24943" spans="11:12">
      <c r="K24943" s="435">
        <v>72635</v>
      </c>
      <c r="L24943" t="s">
        <v>208</v>
      </c>
    </row>
    <row r="24944" spans="11:12">
      <c r="K24944" s="435">
        <v>72636</v>
      </c>
      <c r="L24944" t="s">
        <v>208</v>
      </c>
    </row>
    <row r="24945" spans="11:12">
      <c r="K24945" s="435">
        <v>72638</v>
      </c>
      <c r="L24945" t="s">
        <v>208</v>
      </c>
    </row>
    <row r="24946" spans="11:12">
      <c r="K24946" s="435">
        <v>72639</v>
      </c>
      <c r="L24946" t="s">
        <v>208</v>
      </c>
    </row>
    <row r="24947" spans="11:12">
      <c r="K24947" s="435">
        <v>72640</v>
      </c>
      <c r="L24947" t="s">
        <v>208</v>
      </c>
    </row>
    <row r="24948" spans="11:12">
      <c r="K24948" s="435">
        <v>72641</v>
      </c>
      <c r="L24948" t="s">
        <v>208</v>
      </c>
    </row>
    <row r="24949" spans="11:12">
      <c r="K24949" s="435">
        <v>72642</v>
      </c>
      <c r="L24949" t="s">
        <v>208</v>
      </c>
    </row>
    <row r="24950" spans="11:12">
      <c r="K24950" s="435">
        <v>72644</v>
      </c>
      <c r="L24950" t="s">
        <v>208</v>
      </c>
    </row>
    <row r="24951" spans="11:12">
      <c r="K24951" s="435">
        <v>72645</v>
      </c>
      <c r="L24951" t="s">
        <v>208</v>
      </c>
    </row>
    <row r="24952" spans="11:12">
      <c r="K24952" s="435">
        <v>72648</v>
      </c>
      <c r="L24952" t="s">
        <v>208</v>
      </c>
    </row>
    <row r="24953" spans="11:12">
      <c r="K24953" s="435">
        <v>72650</v>
      </c>
      <c r="L24953" t="s">
        <v>208</v>
      </c>
    </row>
    <row r="24954" spans="11:12">
      <c r="K24954" s="435">
        <v>72651</v>
      </c>
      <c r="L24954" t="s">
        <v>208</v>
      </c>
    </row>
    <row r="24955" spans="11:12">
      <c r="K24955" s="435">
        <v>72653</v>
      </c>
      <c r="L24955" t="s">
        <v>208</v>
      </c>
    </row>
    <row r="24956" spans="11:12">
      <c r="K24956" s="435">
        <v>72655</v>
      </c>
      <c r="L24956" t="s">
        <v>208</v>
      </c>
    </row>
    <row r="24957" spans="11:12">
      <c r="K24957" s="435">
        <v>72658</v>
      </c>
      <c r="L24957" t="s">
        <v>202</v>
      </c>
    </row>
    <row r="24958" spans="11:12">
      <c r="K24958" s="435">
        <v>72660</v>
      </c>
      <c r="L24958" t="s">
        <v>208</v>
      </c>
    </row>
    <row r="24959" spans="11:12">
      <c r="K24959" s="435">
        <v>72661</v>
      </c>
      <c r="L24959" t="s">
        <v>208</v>
      </c>
    </row>
    <row r="24960" spans="11:12">
      <c r="K24960" s="435">
        <v>72662</v>
      </c>
      <c r="L24960" t="s">
        <v>208</v>
      </c>
    </row>
    <row r="24961" spans="11:12">
      <c r="K24961" s="435">
        <v>72663</v>
      </c>
      <c r="L24961" t="s">
        <v>208</v>
      </c>
    </row>
    <row r="24962" spans="11:12">
      <c r="K24962" s="435">
        <v>72666</v>
      </c>
      <c r="L24962" t="s">
        <v>208</v>
      </c>
    </row>
    <row r="24963" spans="11:12">
      <c r="K24963" s="435">
        <v>72668</v>
      </c>
      <c r="L24963" t="s">
        <v>208</v>
      </c>
    </row>
    <row r="24964" spans="11:12">
      <c r="K24964" s="435">
        <v>72669</v>
      </c>
      <c r="L24964" t="s">
        <v>208</v>
      </c>
    </row>
    <row r="24965" spans="11:12">
      <c r="K24965" s="435">
        <v>72670</v>
      </c>
      <c r="L24965" t="s">
        <v>208</v>
      </c>
    </row>
    <row r="24966" spans="11:12">
      <c r="K24966" s="435">
        <v>72672</v>
      </c>
      <c r="L24966" t="s">
        <v>208</v>
      </c>
    </row>
    <row r="24967" spans="11:12">
      <c r="K24967" s="435">
        <v>72675</v>
      </c>
      <c r="L24967" t="s">
        <v>208</v>
      </c>
    </row>
    <row r="24968" spans="11:12">
      <c r="K24968" s="435">
        <v>72677</v>
      </c>
      <c r="L24968" t="s">
        <v>208</v>
      </c>
    </row>
    <row r="24969" spans="11:12">
      <c r="K24969" s="435">
        <v>72679</v>
      </c>
      <c r="L24969" t="s">
        <v>208</v>
      </c>
    </row>
    <row r="24970" spans="11:12">
      <c r="K24970" s="435">
        <v>72680</v>
      </c>
      <c r="L24970" t="s">
        <v>202</v>
      </c>
    </row>
    <row r="24971" spans="11:12">
      <c r="K24971" s="435">
        <v>72682</v>
      </c>
      <c r="L24971" t="s">
        <v>208</v>
      </c>
    </row>
    <row r="24972" spans="11:12">
      <c r="K24972" s="435">
        <v>72683</v>
      </c>
      <c r="L24972" t="s">
        <v>208</v>
      </c>
    </row>
    <row r="24973" spans="11:12">
      <c r="K24973" s="435">
        <v>72685</v>
      </c>
      <c r="L24973" t="s">
        <v>208</v>
      </c>
    </row>
    <row r="24974" spans="11:12">
      <c r="K24974" s="435">
        <v>72686</v>
      </c>
      <c r="L24974" t="s">
        <v>208</v>
      </c>
    </row>
    <row r="24975" spans="11:12">
      <c r="K24975" s="435">
        <v>72687</v>
      </c>
      <c r="L24975" t="s">
        <v>208</v>
      </c>
    </row>
    <row r="24976" spans="11:12">
      <c r="K24976" s="435">
        <v>72701</v>
      </c>
      <c r="L24976" t="s">
        <v>208</v>
      </c>
    </row>
    <row r="24977" spans="11:12">
      <c r="K24977" s="435">
        <v>72703</v>
      </c>
      <c r="L24977" t="s">
        <v>208</v>
      </c>
    </row>
    <row r="24978" spans="11:12">
      <c r="K24978" s="435">
        <v>72704</v>
      </c>
      <c r="L24978" t="s">
        <v>208</v>
      </c>
    </row>
    <row r="24979" spans="11:12">
      <c r="K24979" s="435">
        <v>72712</v>
      </c>
      <c r="L24979" t="s">
        <v>208</v>
      </c>
    </row>
    <row r="24980" spans="11:12">
      <c r="K24980" s="435">
        <v>72714</v>
      </c>
      <c r="L24980" t="s">
        <v>208</v>
      </c>
    </row>
    <row r="24981" spans="11:12">
      <c r="K24981" s="435">
        <v>72715</v>
      </c>
      <c r="L24981" t="s">
        <v>208</v>
      </c>
    </row>
    <row r="24982" spans="11:12">
      <c r="K24982" s="435">
        <v>72717</v>
      </c>
      <c r="L24982" t="s">
        <v>208</v>
      </c>
    </row>
    <row r="24983" spans="11:12">
      <c r="K24983" s="435">
        <v>72718</v>
      </c>
      <c r="L24983" t="s">
        <v>208</v>
      </c>
    </row>
    <row r="24984" spans="11:12">
      <c r="K24984" s="435">
        <v>72719</v>
      </c>
      <c r="L24984" t="s">
        <v>208</v>
      </c>
    </row>
    <row r="24985" spans="11:12">
      <c r="K24985" s="435">
        <v>72721</v>
      </c>
      <c r="L24985" t="s">
        <v>208</v>
      </c>
    </row>
    <row r="24986" spans="11:12">
      <c r="K24986" s="435">
        <v>72722</v>
      </c>
      <c r="L24986" t="s">
        <v>208</v>
      </c>
    </row>
    <row r="24987" spans="11:12">
      <c r="K24987" s="435">
        <v>72727</v>
      </c>
      <c r="L24987" t="s">
        <v>208</v>
      </c>
    </row>
    <row r="24988" spans="11:12">
      <c r="K24988" s="435">
        <v>72729</v>
      </c>
      <c r="L24988" t="s">
        <v>208</v>
      </c>
    </row>
    <row r="24989" spans="11:12">
      <c r="K24989" s="435">
        <v>72730</v>
      </c>
      <c r="L24989" t="s">
        <v>208</v>
      </c>
    </row>
    <row r="24990" spans="11:12">
      <c r="K24990" s="435">
        <v>72732</v>
      </c>
      <c r="L24990" t="s">
        <v>208</v>
      </c>
    </row>
    <row r="24991" spans="11:12">
      <c r="K24991" s="435">
        <v>72734</v>
      </c>
      <c r="L24991" t="s">
        <v>208</v>
      </c>
    </row>
    <row r="24992" spans="11:12">
      <c r="K24992" s="435">
        <v>72736</v>
      </c>
      <c r="L24992" t="s">
        <v>208</v>
      </c>
    </row>
    <row r="24993" spans="11:12">
      <c r="K24993" s="435">
        <v>72738</v>
      </c>
      <c r="L24993" t="s">
        <v>208</v>
      </c>
    </row>
    <row r="24994" spans="11:12">
      <c r="K24994" s="435">
        <v>72739</v>
      </c>
      <c r="L24994" t="s">
        <v>208</v>
      </c>
    </row>
    <row r="24995" spans="11:12">
      <c r="K24995" s="435">
        <v>72740</v>
      </c>
      <c r="L24995" t="s">
        <v>208</v>
      </c>
    </row>
    <row r="24996" spans="11:12">
      <c r="K24996" s="435">
        <v>72742</v>
      </c>
      <c r="L24996" t="s">
        <v>208</v>
      </c>
    </row>
    <row r="24997" spans="11:12">
      <c r="K24997" s="435">
        <v>72744</v>
      </c>
      <c r="L24997" t="s">
        <v>208</v>
      </c>
    </row>
    <row r="24998" spans="11:12">
      <c r="K24998" s="435">
        <v>72745</v>
      </c>
      <c r="L24998" t="s">
        <v>208</v>
      </c>
    </row>
    <row r="24999" spans="11:12">
      <c r="K24999" s="435">
        <v>72747</v>
      </c>
      <c r="L24999" t="s">
        <v>208</v>
      </c>
    </row>
    <row r="25000" spans="11:12">
      <c r="K25000" s="435">
        <v>72749</v>
      </c>
      <c r="L25000" t="s">
        <v>208</v>
      </c>
    </row>
    <row r="25001" spans="11:12">
      <c r="K25001" s="435">
        <v>72751</v>
      </c>
      <c r="L25001" t="s">
        <v>208</v>
      </c>
    </row>
    <row r="25002" spans="11:12">
      <c r="K25002" s="435">
        <v>72752</v>
      </c>
      <c r="L25002" t="s">
        <v>208</v>
      </c>
    </row>
    <row r="25003" spans="11:12">
      <c r="K25003" s="435">
        <v>72753</v>
      </c>
      <c r="L25003" t="s">
        <v>208</v>
      </c>
    </row>
    <row r="25004" spans="11:12">
      <c r="K25004" s="435">
        <v>72756</v>
      </c>
      <c r="L25004" t="s">
        <v>208</v>
      </c>
    </row>
    <row r="25005" spans="11:12">
      <c r="K25005" s="435">
        <v>72758</v>
      </c>
      <c r="L25005" t="s">
        <v>208</v>
      </c>
    </row>
    <row r="25006" spans="11:12">
      <c r="K25006" s="435">
        <v>72760</v>
      </c>
      <c r="L25006" t="s">
        <v>208</v>
      </c>
    </row>
    <row r="25007" spans="11:12">
      <c r="K25007" s="435">
        <v>72761</v>
      </c>
      <c r="L25007" t="s">
        <v>208</v>
      </c>
    </row>
    <row r="25008" spans="11:12">
      <c r="K25008" s="435">
        <v>72762</v>
      </c>
      <c r="L25008" t="s">
        <v>208</v>
      </c>
    </row>
    <row r="25009" spans="11:12">
      <c r="K25009" s="435">
        <v>72764</v>
      </c>
      <c r="L25009" t="s">
        <v>208</v>
      </c>
    </row>
    <row r="25010" spans="11:12">
      <c r="K25010" s="435">
        <v>72768</v>
      </c>
      <c r="L25010" t="s">
        <v>208</v>
      </c>
    </row>
    <row r="25011" spans="11:12">
      <c r="K25011" s="435">
        <v>72769</v>
      </c>
      <c r="L25011" t="s">
        <v>208</v>
      </c>
    </row>
    <row r="25012" spans="11:12">
      <c r="K25012" s="435">
        <v>72773</v>
      </c>
      <c r="L25012" t="s">
        <v>208</v>
      </c>
    </row>
    <row r="25013" spans="11:12">
      <c r="K25013" s="435">
        <v>72774</v>
      </c>
      <c r="L25013" t="s">
        <v>208</v>
      </c>
    </row>
    <row r="25014" spans="11:12">
      <c r="K25014" s="435">
        <v>72776</v>
      </c>
      <c r="L25014" t="s">
        <v>208</v>
      </c>
    </row>
    <row r="25015" spans="11:12">
      <c r="K25015" s="435">
        <v>72801</v>
      </c>
      <c r="L25015" t="s">
        <v>202</v>
      </c>
    </row>
    <row r="25016" spans="11:12">
      <c r="K25016" s="435">
        <v>72802</v>
      </c>
      <c r="L25016" t="s">
        <v>202</v>
      </c>
    </row>
    <row r="25017" spans="11:12">
      <c r="K25017" s="435">
        <v>72821</v>
      </c>
      <c r="L25017" t="s">
        <v>202</v>
      </c>
    </row>
    <row r="25018" spans="11:12">
      <c r="K25018" s="435">
        <v>72823</v>
      </c>
      <c r="L25018" t="s">
        <v>202</v>
      </c>
    </row>
    <row r="25019" spans="11:12">
      <c r="K25019" s="435">
        <v>72824</v>
      </c>
      <c r="L25019" t="s">
        <v>202</v>
      </c>
    </row>
    <row r="25020" spans="11:12">
      <c r="K25020" s="435">
        <v>72826</v>
      </c>
      <c r="L25020" t="s">
        <v>202</v>
      </c>
    </row>
    <row r="25021" spans="11:12">
      <c r="K25021" s="435">
        <v>72827</v>
      </c>
      <c r="L25021" t="s">
        <v>202</v>
      </c>
    </row>
    <row r="25022" spans="11:12">
      <c r="K25022" s="435">
        <v>72828</v>
      </c>
      <c r="L25022" t="s">
        <v>202</v>
      </c>
    </row>
    <row r="25023" spans="11:12">
      <c r="K25023" s="435">
        <v>72830</v>
      </c>
      <c r="L25023" t="s">
        <v>202</v>
      </c>
    </row>
    <row r="25024" spans="11:12">
      <c r="K25024" s="435">
        <v>72832</v>
      </c>
      <c r="L25024" t="s">
        <v>202</v>
      </c>
    </row>
    <row r="25025" spans="11:12">
      <c r="K25025" s="435">
        <v>72833</v>
      </c>
      <c r="L25025" t="s">
        <v>202</v>
      </c>
    </row>
    <row r="25026" spans="11:12">
      <c r="K25026" s="435">
        <v>72834</v>
      </c>
      <c r="L25026" t="s">
        <v>202</v>
      </c>
    </row>
    <row r="25027" spans="11:12">
      <c r="K25027" s="435">
        <v>72835</v>
      </c>
      <c r="L25027" t="s">
        <v>202</v>
      </c>
    </row>
    <row r="25028" spans="11:12">
      <c r="K25028" s="435">
        <v>72837</v>
      </c>
      <c r="L25028" t="s">
        <v>202</v>
      </c>
    </row>
    <row r="25029" spans="11:12">
      <c r="K25029" s="435">
        <v>72838</v>
      </c>
      <c r="L25029" t="s">
        <v>202</v>
      </c>
    </row>
    <row r="25030" spans="11:12">
      <c r="K25030" s="435">
        <v>72839</v>
      </c>
      <c r="L25030" t="s">
        <v>208</v>
      </c>
    </row>
    <row r="25031" spans="11:12">
      <c r="K25031" s="435">
        <v>72840</v>
      </c>
      <c r="L25031" t="s">
        <v>202</v>
      </c>
    </row>
    <row r="25032" spans="11:12">
      <c r="K25032" s="435">
        <v>72841</v>
      </c>
      <c r="L25032" t="s">
        <v>202</v>
      </c>
    </row>
    <row r="25033" spans="11:12">
      <c r="K25033" s="435">
        <v>72842</v>
      </c>
      <c r="L25033" t="s">
        <v>202</v>
      </c>
    </row>
    <row r="25034" spans="11:12">
      <c r="K25034" s="435">
        <v>72843</v>
      </c>
      <c r="L25034" t="s">
        <v>208</v>
      </c>
    </row>
    <row r="25035" spans="11:12">
      <c r="K25035" s="435">
        <v>72845</v>
      </c>
      <c r="L25035" t="s">
        <v>202</v>
      </c>
    </row>
    <row r="25036" spans="11:12">
      <c r="K25036" s="435">
        <v>72846</v>
      </c>
      <c r="L25036" t="s">
        <v>202</v>
      </c>
    </row>
    <row r="25037" spans="11:12">
      <c r="K25037" s="435">
        <v>72847</v>
      </c>
      <c r="L25037" t="s">
        <v>208</v>
      </c>
    </row>
    <row r="25038" spans="11:12">
      <c r="K25038" s="435">
        <v>72851</v>
      </c>
      <c r="L25038" t="s">
        <v>202</v>
      </c>
    </row>
    <row r="25039" spans="11:12">
      <c r="K25039" s="435">
        <v>72852</v>
      </c>
      <c r="L25039" t="s">
        <v>208</v>
      </c>
    </row>
    <row r="25040" spans="11:12">
      <c r="K25040" s="435">
        <v>72853</v>
      </c>
      <c r="L25040" t="s">
        <v>202</v>
      </c>
    </row>
    <row r="25041" spans="11:12">
      <c r="K25041" s="435">
        <v>72854</v>
      </c>
      <c r="L25041" t="s">
        <v>208</v>
      </c>
    </row>
    <row r="25042" spans="11:12">
      <c r="K25042" s="435">
        <v>72855</v>
      </c>
      <c r="L25042" t="s">
        <v>202</v>
      </c>
    </row>
    <row r="25043" spans="11:12">
      <c r="K25043" s="435">
        <v>72856</v>
      </c>
      <c r="L25043" t="s">
        <v>208</v>
      </c>
    </row>
    <row r="25044" spans="11:12">
      <c r="K25044" s="435">
        <v>72857</v>
      </c>
      <c r="L25044" t="s">
        <v>202</v>
      </c>
    </row>
    <row r="25045" spans="11:12">
      <c r="K25045" s="435">
        <v>72858</v>
      </c>
      <c r="L25045" t="s">
        <v>202</v>
      </c>
    </row>
    <row r="25046" spans="11:12">
      <c r="K25046" s="435">
        <v>72860</v>
      </c>
      <c r="L25046" t="s">
        <v>202</v>
      </c>
    </row>
    <row r="25047" spans="11:12">
      <c r="K25047" s="435">
        <v>72863</v>
      </c>
      <c r="L25047" t="s">
        <v>202</v>
      </c>
    </row>
    <row r="25048" spans="11:12">
      <c r="K25048" s="435">
        <v>72865</v>
      </c>
      <c r="L25048" t="s">
        <v>202</v>
      </c>
    </row>
    <row r="25049" spans="11:12">
      <c r="K25049" s="435">
        <v>72901</v>
      </c>
      <c r="L25049" t="s">
        <v>202</v>
      </c>
    </row>
    <row r="25050" spans="11:12">
      <c r="K25050" s="435">
        <v>72903</v>
      </c>
      <c r="L25050" t="s">
        <v>202</v>
      </c>
    </row>
    <row r="25051" spans="11:12">
      <c r="K25051" s="435">
        <v>72904</v>
      </c>
      <c r="L25051" t="s">
        <v>202</v>
      </c>
    </row>
    <row r="25052" spans="11:12">
      <c r="K25052" s="435">
        <v>72908</v>
      </c>
      <c r="L25052" t="s">
        <v>202</v>
      </c>
    </row>
    <row r="25053" spans="11:12">
      <c r="K25053" s="435">
        <v>72916</v>
      </c>
      <c r="L25053" t="s">
        <v>202</v>
      </c>
    </row>
    <row r="25054" spans="11:12">
      <c r="K25054" s="435">
        <v>72921</v>
      </c>
      <c r="L25054" t="s">
        <v>202</v>
      </c>
    </row>
    <row r="25055" spans="11:12">
      <c r="K25055" s="435">
        <v>72923</v>
      </c>
      <c r="L25055" t="s">
        <v>202</v>
      </c>
    </row>
    <row r="25056" spans="11:12">
      <c r="K25056" s="435">
        <v>72926</v>
      </c>
      <c r="L25056" t="s">
        <v>208</v>
      </c>
    </row>
    <row r="25057" spans="11:12">
      <c r="K25057" s="435">
        <v>72927</v>
      </c>
      <c r="L25057" t="s">
        <v>202</v>
      </c>
    </row>
    <row r="25058" spans="11:12">
      <c r="K25058" s="435">
        <v>72928</v>
      </c>
      <c r="L25058" t="s">
        <v>202</v>
      </c>
    </row>
    <row r="25059" spans="11:12">
      <c r="K25059" s="435">
        <v>72930</v>
      </c>
      <c r="L25059" t="s">
        <v>202</v>
      </c>
    </row>
    <row r="25060" spans="11:12">
      <c r="K25060" s="435">
        <v>72932</v>
      </c>
      <c r="L25060" t="s">
        <v>202</v>
      </c>
    </row>
    <row r="25061" spans="11:12">
      <c r="K25061" s="435">
        <v>72933</v>
      </c>
      <c r="L25061" t="s">
        <v>202</v>
      </c>
    </row>
    <row r="25062" spans="11:12">
      <c r="K25062" s="435">
        <v>72934</v>
      </c>
      <c r="L25062" t="s">
        <v>208</v>
      </c>
    </row>
    <row r="25063" spans="11:12">
      <c r="K25063" s="435">
        <v>72935</v>
      </c>
      <c r="L25063" t="s">
        <v>202</v>
      </c>
    </row>
    <row r="25064" spans="11:12">
      <c r="K25064" s="435">
        <v>72936</v>
      </c>
      <c r="L25064" t="s">
        <v>202</v>
      </c>
    </row>
    <row r="25065" spans="11:12">
      <c r="K25065" s="435">
        <v>72937</v>
      </c>
      <c r="L25065" t="s">
        <v>202</v>
      </c>
    </row>
    <row r="25066" spans="11:12">
      <c r="K25066" s="435">
        <v>72938</v>
      </c>
      <c r="L25066" t="s">
        <v>202</v>
      </c>
    </row>
    <row r="25067" spans="11:12">
      <c r="K25067" s="435">
        <v>72940</v>
      </c>
      <c r="L25067" t="s">
        <v>202</v>
      </c>
    </row>
    <row r="25068" spans="11:12">
      <c r="K25068" s="435">
        <v>72941</v>
      </c>
      <c r="L25068" t="s">
        <v>202</v>
      </c>
    </row>
    <row r="25069" spans="11:12">
      <c r="K25069" s="435">
        <v>72943</v>
      </c>
      <c r="L25069" t="s">
        <v>202</v>
      </c>
    </row>
    <row r="25070" spans="11:12">
      <c r="K25070" s="435">
        <v>72944</v>
      </c>
      <c r="L25070" t="s">
        <v>202</v>
      </c>
    </row>
    <row r="25071" spans="11:12">
      <c r="K25071" s="435">
        <v>72945</v>
      </c>
      <c r="L25071" t="s">
        <v>202</v>
      </c>
    </row>
    <row r="25072" spans="11:12">
      <c r="K25072" s="435">
        <v>72946</v>
      </c>
      <c r="L25072" t="s">
        <v>202</v>
      </c>
    </row>
    <row r="25073" spans="11:12">
      <c r="K25073" s="435">
        <v>72947</v>
      </c>
      <c r="L25073" t="s">
        <v>202</v>
      </c>
    </row>
    <row r="25074" spans="11:12">
      <c r="K25074" s="435">
        <v>72948</v>
      </c>
      <c r="L25074" t="s">
        <v>208</v>
      </c>
    </row>
    <row r="25075" spans="11:12">
      <c r="K25075" s="435">
        <v>72949</v>
      </c>
      <c r="L25075" t="s">
        <v>202</v>
      </c>
    </row>
    <row r="25076" spans="11:12">
      <c r="K25076" s="435">
        <v>72950</v>
      </c>
      <c r="L25076" t="s">
        <v>202</v>
      </c>
    </row>
    <row r="25077" spans="11:12">
      <c r="K25077" s="435">
        <v>72951</v>
      </c>
      <c r="L25077" t="s">
        <v>202</v>
      </c>
    </row>
    <row r="25078" spans="11:12">
      <c r="K25078" s="435">
        <v>72952</v>
      </c>
      <c r="L25078" t="s">
        <v>202</v>
      </c>
    </row>
    <row r="25079" spans="11:12">
      <c r="K25079" s="435">
        <v>72955</v>
      </c>
      <c r="L25079" t="s">
        <v>202</v>
      </c>
    </row>
    <row r="25080" spans="11:12">
      <c r="K25080" s="435">
        <v>72956</v>
      </c>
      <c r="L25080" t="s">
        <v>202</v>
      </c>
    </row>
    <row r="25081" spans="11:12">
      <c r="K25081" s="435">
        <v>72958</v>
      </c>
      <c r="L25081" t="s">
        <v>202</v>
      </c>
    </row>
    <row r="25082" spans="11:12">
      <c r="K25082" s="435">
        <v>72959</v>
      </c>
      <c r="L25082" t="s">
        <v>208</v>
      </c>
    </row>
    <row r="25083" spans="11:12">
      <c r="K25083" s="435">
        <v>73002</v>
      </c>
      <c r="L25083" t="s">
        <v>202</v>
      </c>
    </row>
    <row r="25084" spans="11:12">
      <c r="K25084" s="435">
        <v>73003</v>
      </c>
      <c r="L25084" t="s">
        <v>202</v>
      </c>
    </row>
    <row r="25085" spans="11:12">
      <c r="K25085" s="435">
        <v>73004</v>
      </c>
      <c r="L25085" t="s">
        <v>202</v>
      </c>
    </row>
    <row r="25086" spans="11:12">
      <c r="K25086" s="435">
        <v>73005</v>
      </c>
      <c r="L25086" t="s">
        <v>202</v>
      </c>
    </row>
    <row r="25087" spans="11:12">
      <c r="K25087" s="435">
        <v>73006</v>
      </c>
      <c r="L25087" t="s">
        <v>202</v>
      </c>
    </row>
    <row r="25088" spans="11:12">
      <c r="K25088" s="435">
        <v>73007</v>
      </c>
      <c r="L25088" t="s">
        <v>202</v>
      </c>
    </row>
    <row r="25089" spans="11:12">
      <c r="K25089" s="435">
        <v>73008</v>
      </c>
      <c r="L25089" t="s">
        <v>202</v>
      </c>
    </row>
    <row r="25090" spans="11:12">
      <c r="K25090" s="435">
        <v>73009</v>
      </c>
      <c r="L25090" t="s">
        <v>202</v>
      </c>
    </row>
    <row r="25091" spans="11:12">
      <c r="K25091" s="435">
        <v>73010</v>
      </c>
      <c r="L25091" t="s">
        <v>202</v>
      </c>
    </row>
    <row r="25092" spans="11:12">
      <c r="K25092" s="435">
        <v>73011</v>
      </c>
      <c r="L25092" t="s">
        <v>202</v>
      </c>
    </row>
    <row r="25093" spans="11:12">
      <c r="K25093" s="435">
        <v>73012</v>
      </c>
      <c r="L25093" t="s">
        <v>202</v>
      </c>
    </row>
    <row r="25094" spans="11:12">
      <c r="K25094" s="435">
        <v>73013</v>
      </c>
      <c r="L25094" t="s">
        <v>202</v>
      </c>
    </row>
    <row r="25095" spans="11:12">
      <c r="K25095" s="435">
        <v>73014</v>
      </c>
      <c r="L25095" t="s">
        <v>202</v>
      </c>
    </row>
    <row r="25096" spans="11:12">
      <c r="K25096" s="435">
        <v>73015</v>
      </c>
      <c r="L25096" t="s">
        <v>202</v>
      </c>
    </row>
    <row r="25097" spans="11:12">
      <c r="K25097" s="435">
        <v>73016</v>
      </c>
      <c r="L25097" t="s">
        <v>202</v>
      </c>
    </row>
    <row r="25098" spans="11:12">
      <c r="K25098" s="435">
        <v>73017</v>
      </c>
      <c r="L25098" t="s">
        <v>202</v>
      </c>
    </row>
    <row r="25099" spans="11:12">
      <c r="K25099" s="435">
        <v>73018</v>
      </c>
      <c r="L25099" t="s">
        <v>202</v>
      </c>
    </row>
    <row r="25100" spans="11:12">
      <c r="K25100" s="435">
        <v>73019</v>
      </c>
      <c r="L25100" t="s">
        <v>202</v>
      </c>
    </row>
    <row r="25101" spans="11:12">
      <c r="K25101" s="435">
        <v>73020</v>
      </c>
      <c r="L25101" t="s">
        <v>202</v>
      </c>
    </row>
    <row r="25102" spans="11:12">
      <c r="K25102" s="435">
        <v>73021</v>
      </c>
      <c r="L25102" t="s">
        <v>202</v>
      </c>
    </row>
    <row r="25103" spans="11:12">
      <c r="K25103" s="435">
        <v>73024</v>
      </c>
      <c r="L25103" t="s">
        <v>202</v>
      </c>
    </row>
    <row r="25104" spans="11:12">
      <c r="K25104" s="435">
        <v>73025</v>
      </c>
      <c r="L25104" t="s">
        <v>202</v>
      </c>
    </row>
    <row r="25105" spans="11:12">
      <c r="K25105" s="435">
        <v>73026</v>
      </c>
      <c r="L25105" t="s">
        <v>202</v>
      </c>
    </row>
    <row r="25106" spans="11:12">
      <c r="K25106" s="435">
        <v>73027</v>
      </c>
      <c r="L25106" t="s">
        <v>202</v>
      </c>
    </row>
    <row r="25107" spans="11:12">
      <c r="K25107" s="435">
        <v>73028</v>
      </c>
      <c r="L25107" t="s">
        <v>202</v>
      </c>
    </row>
    <row r="25108" spans="11:12">
      <c r="K25108" s="435">
        <v>73029</v>
      </c>
      <c r="L25108" t="s">
        <v>202</v>
      </c>
    </row>
    <row r="25109" spans="11:12">
      <c r="K25109" s="435">
        <v>73030</v>
      </c>
      <c r="L25109" t="s">
        <v>202</v>
      </c>
    </row>
    <row r="25110" spans="11:12">
      <c r="K25110" s="435">
        <v>73032</v>
      </c>
      <c r="L25110" t="s">
        <v>202</v>
      </c>
    </row>
    <row r="25111" spans="11:12">
      <c r="K25111" s="435">
        <v>73033</v>
      </c>
      <c r="L25111" t="s">
        <v>202</v>
      </c>
    </row>
    <row r="25112" spans="11:12">
      <c r="K25112" s="435">
        <v>73034</v>
      </c>
      <c r="L25112" t="s">
        <v>202</v>
      </c>
    </row>
    <row r="25113" spans="11:12">
      <c r="K25113" s="435">
        <v>73036</v>
      </c>
      <c r="L25113" t="s">
        <v>202</v>
      </c>
    </row>
    <row r="25114" spans="11:12">
      <c r="K25114" s="435">
        <v>73038</v>
      </c>
      <c r="L25114" t="s">
        <v>202</v>
      </c>
    </row>
    <row r="25115" spans="11:12">
      <c r="K25115" s="435">
        <v>73040</v>
      </c>
      <c r="L25115" t="s">
        <v>202</v>
      </c>
    </row>
    <row r="25116" spans="11:12">
      <c r="K25116" s="435">
        <v>73041</v>
      </c>
      <c r="L25116" t="s">
        <v>202</v>
      </c>
    </row>
    <row r="25117" spans="11:12">
      <c r="K25117" s="435">
        <v>73042</v>
      </c>
      <c r="L25117" t="s">
        <v>202</v>
      </c>
    </row>
    <row r="25118" spans="11:12">
      <c r="K25118" s="435">
        <v>73043</v>
      </c>
      <c r="L25118" t="s">
        <v>202</v>
      </c>
    </row>
    <row r="25119" spans="11:12">
      <c r="K25119" s="435">
        <v>73044</v>
      </c>
      <c r="L25119" t="s">
        <v>202</v>
      </c>
    </row>
    <row r="25120" spans="11:12">
      <c r="K25120" s="435">
        <v>73045</v>
      </c>
      <c r="L25120" t="s">
        <v>202</v>
      </c>
    </row>
    <row r="25121" spans="11:12">
      <c r="K25121" s="435">
        <v>73047</v>
      </c>
      <c r="L25121" t="s">
        <v>202</v>
      </c>
    </row>
    <row r="25122" spans="11:12">
      <c r="K25122" s="435">
        <v>73048</v>
      </c>
      <c r="L25122" t="s">
        <v>202</v>
      </c>
    </row>
    <row r="25123" spans="11:12">
      <c r="K25123" s="435">
        <v>73049</v>
      </c>
      <c r="L25123" t="s">
        <v>202</v>
      </c>
    </row>
    <row r="25124" spans="11:12">
      <c r="K25124" s="435">
        <v>73050</v>
      </c>
      <c r="L25124" t="s">
        <v>202</v>
      </c>
    </row>
    <row r="25125" spans="11:12">
      <c r="K25125" s="435">
        <v>73051</v>
      </c>
      <c r="L25125" t="s">
        <v>202</v>
      </c>
    </row>
    <row r="25126" spans="11:12">
      <c r="K25126" s="435">
        <v>73052</v>
      </c>
      <c r="L25126" t="s">
        <v>202</v>
      </c>
    </row>
    <row r="25127" spans="11:12">
      <c r="K25127" s="435">
        <v>73053</v>
      </c>
      <c r="L25127" t="s">
        <v>202</v>
      </c>
    </row>
    <row r="25128" spans="11:12">
      <c r="K25128" s="435">
        <v>73054</v>
      </c>
      <c r="L25128" t="s">
        <v>202</v>
      </c>
    </row>
    <row r="25129" spans="11:12">
      <c r="K25129" s="435">
        <v>73055</v>
      </c>
      <c r="L25129" t="s">
        <v>202</v>
      </c>
    </row>
    <row r="25130" spans="11:12">
      <c r="K25130" s="435">
        <v>73056</v>
      </c>
      <c r="L25130" t="s">
        <v>202</v>
      </c>
    </row>
    <row r="25131" spans="11:12">
      <c r="K25131" s="435">
        <v>73057</v>
      </c>
      <c r="L25131" t="s">
        <v>202</v>
      </c>
    </row>
    <row r="25132" spans="11:12">
      <c r="K25132" s="435">
        <v>73058</v>
      </c>
      <c r="L25132" t="s">
        <v>202</v>
      </c>
    </row>
    <row r="25133" spans="11:12">
      <c r="K25133" s="435">
        <v>73059</v>
      </c>
      <c r="L25133" t="s">
        <v>202</v>
      </c>
    </row>
    <row r="25134" spans="11:12">
      <c r="K25134" s="435">
        <v>73061</v>
      </c>
      <c r="L25134" t="s">
        <v>202</v>
      </c>
    </row>
    <row r="25135" spans="11:12">
      <c r="K25135" s="435">
        <v>73062</v>
      </c>
      <c r="L25135" t="s">
        <v>202</v>
      </c>
    </row>
    <row r="25136" spans="11:12">
      <c r="K25136" s="435">
        <v>73063</v>
      </c>
      <c r="L25136" t="s">
        <v>202</v>
      </c>
    </row>
    <row r="25137" spans="11:12">
      <c r="K25137" s="435">
        <v>73064</v>
      </c>
      <c r="L25137" t="s">
        <v>202</v>
      </c>
    </row>
    <row r="25138" spans="11:12">
      <c r="K25138" s="435">
        <v>73065</v>
      </c>
      <c r="L25138" t="s">
        <v>202</v>
      </c>
    </row>
    <row r="25139" spans="11:12">
      <c r="K25139" s="435">
        <v>73066</v>
      </c>
      <c r="L25139" t="s">
        <v>202</v>
      </c>
    </row>
    <row r="25140" spans="11:12">
      <c r="K25140" s="435">
        <v>73067</v>
      </c>
      <c r="L25140" t="s">
        <v>202</v>
      </c>
    </row>
    <row r="25141" spans="11:12">
      <c r="K25141" s="435">
        <v>73068</v>
      </c>
      <c r="L25141" t="s">
        <v>202</v>
      </c>
    </row>
    <row r="25142" spans="11:12">
      <c r="K25142" s="435">
        <v>73069</v>
      </c>
      <c r="L25142" t="s">
        <v>202</v>
      </c>
    </row>
    <row r="25143" spans="11:12">
      <c r="K25143" s="435">
        <v>73071</v>
      </c>
      <c r="L25143" t="s">
        <v>202</v>
      </c>
    </row>
    <row r="25144" spans="11:12">
      <c r="K25144" s="435">
        <v>73072</v>
      </c>
      <c r="L25144" t="s">
        <v>202</v>
      </c>
    </row>
    <row r="25145" spans="11:12">
      <c r="K25145" s="435">
        <v>73073</v>
      </c>
      <c r="L25145" t="s">
        <v>202</v>
      </c>
    </row>
    <row r="25146" spans="11:12">
      <c r="K25146" s="435">
        <v>73074</v>
      </c>
      <c r="L25146" t="s">
        <v>202</v>
      </c>
    </row>
    <row r="25147" spans="11:12">
      <c r="K25147" s="435">
        <v>73075</v>
      </c>
      <c r="L25147" t="s">
        <v>202</v>
      </c>
    </row>
    <row r="25148" spans="11:12">
      <c r="K25148" s="435">
        <v>73077</v>
      </c>
      <c r="L25148" t="s">
        <v>202</v>
      </c>
    </row>
    <row r="25149" spans="11:12">
      <c r="K25149" s="435">
        <v>73078</v>
      </c>
      <c r="L25149" t="s">
        <v>202</v>
      </c>
    </row>
    <row r="25150" spans="11:12">
      <c r="K25150" s="435">
        <v>73079</v>
      </c>
      <c r="L25150" t="s">
        <v>202</v>
      </c>
    </row>
    <row r="25151" spans="11:12">
      <c r="K25151" s="435">
        <v>73080</v>
      </c>
      <c r="L25151" t="s">
        <v>202</v>
      </c>
    </row>
    <row r="25152" spans="11:12">
      <c r="K25152" s="435">
        <v>73082</v>
      </c>
      <c r="L25152" t="s">
        <v>202</v>
      </c>
    </row>
    <row r="25153" spans="11:12">
      <c r="K25153" s="435">
        <v>73084</v>
      </c>
      <c r="L25153" t="s">
        <v>202</v>
      </c>
    </row>
    <row r="25154" spans="11:12">
      <c r="K25154" s="435">
        <v>73086</v>
      </c>
      <c r="L25154" t="s">
        <v>202</v>
      </c>
    </row>
    <row r="25155" spans="11:12">
      <c r="K25155" s="435">
        <v>73089</v>
      </c>
      <c r="L25155" t="s">
        <v>202</v>
      </c>
    </row>
    <row r="25156" spans="11:12">
      <c r="K25156" s="435">
        <v>73090</v>
      </c>
      <c r="L25156" t="s">
        <v>202</v>
      </c>
    </row>
    <row r="25157" spans="11:12">
      <c r="K25157" s="435">
        <v>73092</v>
      </c>
      <c r="L25157" t="s">
        <v>202</v>
      </c>
    </row>
    <row r="25158" spans="11:12">
      <c r="K25158" s="435">
        <v>73093</v>
      </c>
      <c r="L25158" t="s">
        <v>202</v>
      </c>
    </row>
    <row r="25159" spans="11:12">
      <c r="K25159" s="435">
        <v>73095</v>
      </c>
      <c r="L25159" t="s">
        <v>202</v>
      </c>
    </row>
    <row r="25160" spans="11:12">
      <c r="K25160" s="435">
        <v>73096</v>
      </c>
      <c r="L25160" t="s">
        <v>202</v>
      </c>
    </row>
    <row r="25161" spans="11:12">
      <c r="K25161" s="435">
        <v>73097</v>
      </c>
      <c r="L25161" t="s">
        <v>202</v>
      </c>
    </row>
    <row r="25162" spans="11:12">
      <c r="K25162" s="435">
        <v>73098</v>
      </c>
      <c r="L25162" t="s">
        <v>202</v>
      </c>
    </row>
    <row r="25163" spans="11:12">
      <c r="K25163" s="435">
        <v>73099</v>
      </c>
      <c r="L25163" t="s">
        <v>202</v>
      </c>
    </row>
    <row r="25164" spans="11:12">
      <c r="K25164" s="435">
        <v>73102</v>
      </c>
      <c r="L25164" t="s">
        <v>202</v>
      </c>
    </row>
    <row r="25165" spans="11:12">
      <c r="K25165" s="435">
        <v>73103</v>
      </c>
      <c r="L25165" t="s">
        <v>202</v>
      </c>
    </row>
    <row r="25166" spans="11:12">
      <c r="K25166" s="435">
        <v>73104</v>
      </c>
      <c r="L25166" t="s">
        <v>202</v>
      </c>
    </row>
    <row r="25167" spans="11:12">
      <c r="K25167" s="435">
        <v>73105</v>
      </c>
      <c r="L25167" t="s">
        <v>202</v>
      </c>
    </row>
    <row r="25168" spans="11:12">
      <c r="K25168" s="435">
        <v>73106</v>
      </c>
      <c r="L25168" t="s">
        <v>202</v>
      </c>
    </row>
    <row r="25169" spans="11:12">
      <c r="K25169" s="435">
        <v>73107</v>
      </c>
      <c r="L25169" t="s">
        <v>202</v>
      </c>
    </row>
    <row r="25170" spans="11:12">
      <c r="K25170" s="435">
        <v>73108</v>
      </c>
      <c r="L25170" t="s">
        <v>202</v>
      </c>
    </row>
    <row r="25171" spans="11:12">
      <c r="K25171" s="435">
        <v>73109</v>
      </c>
      <c r="L25171" t="s">
        <v>202</v>
      </c>
    </row>
    <row r="25172" spans="11:12">
      <c r="K25172" s="435">
        <v>73110</v>
      </c>
      <c r="L25172" t="s">
        <v>202</v>
      </c>
    </row>
    <row r="25173" spans="11:12">
      <c r="K25173" s="435">
        <v>73111</v>
      </c>
      <c r="L25173" t="s">
        <v>202</v>
      </c>
    </row>
    <row r="25174" spans="11:12">
      <c r="K25174" s="435">
        <v>73112</v>
      </c>
      <c r="L25174" t="s">
        <v>202</v>
      </c>
    </row>
    <row r="25175" spans="11:12">
      <c r="K25175" s="435">
        <v>73114</v>
      </c>
      <c r="L25175" t="s">
        <v>202</v>
      </c>
    </row>
    <row r="25176" spans="11:12">
      <c r="K25176" s="435">
        <v>73115</v>
      </c>
      <c r="L25176" t="s">
        <v>202</v>
      </c>
    </row>
    <row r="25177" spans="11:12">
      <c r="K25177" s="435">
        <v>73116</v>
      </c>
      <c r="L25177" t="s">
        <v>202</v>
      </c>
    </row>
    <row r="25178" spans="11:12">
      <c r="K25178" s="435">
        <v>73117</v>
      </c>
      <c r="L25178" t="s">
        <v>202</v>
      </c>
    </row>
    <row r="25179" spans="11:12">
      <c r="K25179" s="435">
        <v>73118</v>
      </c>
      <c r="L25179" t="s">
        <v>202</v>
      </c>
    </row>
    <row r="25180" spans="11:12">
      <c r="K25180" s="435">
        <v>73119</v>
      </c>
      <c r="L25180" t="s">
        <v>202</v>
      </c>
    </row>
    <row r="25181" spans="11:12">
      <c r="K25181" s="435">
        <v>73120</v>
      </c>
      <c r="L25181" t="s">
        <v>202</v>
      </c>
    </row>
    <row r="25182" spans="11:12">
      <c r="K25182" s="435">
        <v>73121</v>
      </c>
      <c r="L25182" t="s">
        <v>202</v>
      </c>
    </row>
    <row r="25183" spans="11:12">
      <c r="K25183" s="435">
        <v>73122</v>
      </c>
      <c r="L25183" t="s">
        <v>202</v>
      </c>
    </row>
    <row r="25184" spans="11:12">
      <c r="K25184" s="435">
        <v>73127</v>
      </c>
      <c r="L25184" t="s">
        <v>202</v>
      </c>
    </row>
    <row r="25185" spans="11:12">
      <c r="K25185" s="435">
        <v>73128</v>
      </c>
      <c r="L25185" t="s">
        <v>202</v>
      </c>
    </row>
    <row r="25186" spans="11:12">
      <c r="K25186" s="435">
        <v>73129</v>
      </c>
      <c r="L25186" t="s">
        <v>202</v>
      </c>
    </row>
    <row r="25187" spans="11:12">
      <c r="K25187" s="435">
        <v>73130</v>
      </c>
      <c r="L25187" t="s">
        <v>202</v>
      </c>
    </row>
    <row r="25188" spans="11:12">
      <c r="K25188" s="435">
        <v>73131</v>
      </c>
      <c r="L25188" t="s">
        <v>202</v>
      </c>
    </row>
    <row r="25189" spans="11:12">
      <c r="K25189" s="435">
        <v>73132</v>
      </c>
      <c r="L25189" t="s">
        <v>202</v>
      </c>
    </row>
    <row r="25190" spans="11:12">
      <c r="K25190" s="435">
        <v>73134</v>
      </c>
      <c r="L25190" t="s">
        <v>202</v>
      </c>
    </row>
    <row r="25191" spans="11:12">
      <c r="K25191" s="435">
        <v>73135</v>
      </c>
      <c r="L25191" t="s">
        <v>202</v>
      </c>
    </row>
    <row r="25192" spans="11:12">
      <c r="K25192" s="435">
        <v>73139</v>
      </c>
      <c r="L25192" t="s">
        <v>202</v>
      </c>
    </row>
    <row r="25193" spans="11:12">
      <c r="K25193" s="435">
        <v>73141</v>
      </c>
      <c r="L25193" t="s">
        <v>202</v>
      </c>
    </row>
    <row r="25194" spans="11:12">
      <c r="K25194" s="435">
        <v>73142</v>
      </c>
      <c r="L25194" t="s">
        <v>202</v>
      </c>
    </row>
    <row r="25195" spans="11:12">
      <c r="K25195" s="435">
        <v>73145</v>
      </c>
      <c r="L25195" t="s">
        <v>202</v>
      </c>
    </row>
    <row r="25196" spans="11:12">
      <c r="K25196" s="435">
        <v>73149</v>
      </c>
      <c r="L25196" t="s">
        <v>202</v>
      </c>
    </row>
    <row r="25197" spans="11:12">
      <c r="K25197" s="435">
        <v>73150</v>
      </c>
      <c r="L25197" t="s">
        <v>202</v>
      </c>
    </row>
    <row r="25198" spans="11:12">
      <c r="K25198" s="435">
        <v>73151</v>
      </c>
      <c r="L25198" t="s">
        <v>202</v>
      </c>
    </row>
    <row r="25199" spans="11:12">
      <c r="K25199" s="435">
        <v>73159</v>
      </c>
      <c r="L25199" t="s">
        <v>202</v>
      </c>
    </row>
    <row r="25200" spans="11:12">
      <c r="K25200" s="435">
        <v>73160</v>
      </c>
      <c r="L25200" t="s">
        <v>202</v>
      </c>
    </row>
    <row r="25201" spans="11:12">
      <c r="K25201" s="435">
        <v>73162</v>
      </c>
      <c r="L25201" t="s">
        <v>202</v>
      </c>
    </row>
    <row r="25202" spans="11:12">
      <c r="K25202" s="435">
        <v>73165</v>
      </c>
      <c r="L25202" t="s">
        <v>202</v>
      </c>
    </row>
    <row r="25203" spans="11:12">
      <c r="K25203" s="435">
        <v>73169</v>
      </c>
      <c r="L25203" t="s">
        <v>202</v>
      </c>
    </row>
    <row r="25204" spans="11:12">
      <c r="K25204" s="435">
        <v>73170</v>
      </c>
      <c r="L25204" t="s">
        <v>202</v>
      </c>
    </row>
    <row r="25205" spans="11:12">
      <c r="K25205" s="435">
        <v>73173</v>
      </c>
      <c r="L25205" t="s">
        <v>202</v>
      </c>
    </row>
    <row r="25206" spans="11:12">
      <c r="K25206" s="435">
        <v>73179</v>
      </c>
      <c r="L25206" t="s">
        <v>202</v>
      </c>
    </row>
    <row r="25207" spans="11:12">
      <c r="K25207" s="435">
        <v>73401</v>
      </c>
      <c r="L25207" t="s">
        <v>202</v>
      </c>
    </row>
    <row r="25208" spans="11:12">
      <c r="K25208" s="435">
        <v>73425</v>
      </c>
      <c r="L25208" t="s">
        <v>202</v>
      </c>
    </row>
    <row r="25209" spans="11:12">
      <c r="K25209" s="435">
        <v>73430</v>
      </c>
      <c r="L25209" t="s">
        <v>202</v>
      </c>
    </row>
    <row r="25210" spans="11:12">
      <c r="K25210" s="435">
        <v>73432</v>
      </c>
      <c r="L25210" t="s">
        <v>202</v>
      </c>
    </row>
    <row r="25211" spans="11:12">
      <c r="K25211" s="435">
        <v>73433</v>
      </c>
      <c r="L25211" t="s">
        <v>202</v>
      </c>
    </row>
    <row r="25212" spans="11:12">
      <c r="K25212" s="435">
        <v>73434</v>
      </c>
      <c r="L25212" t="s">
        <v>202</v>
      </c>
    </row>
    <row r="25213" spans="11:12">
      <c r="K25213" s="435">
        <v>73437</v>
      </c>
      <c r="L25213" t="s">
        <v>202</v>
      </c>
    </row>
    <row r="25214" spans="11:12">
      <c r="K25214" s="435">
        <v>73438</v>
      </c>
      <c r="L25214" t="s">
        <v>202</v>
      </c>
    </row>
    <row r="25215" spans="11:12">
      <c r="K25215" s="435">
        <v>73439</v>
      </c>
      <c r="L25215" t="s">
        <v>202</v>
      </c>
    </row>
    <row r="25216" spans="11:12">
      <c r="K25216" s="435">
        <v>73440</v>
      </c>
      <c r="L25216" t="s">
        <v>202</v>
      </c>
    </row>
    <row r="25217" spans="11:12">
      <c r="K25217" s="435">
        <v>73441</v>
      </c>
      <c r="L25217" t="s">
        <v>202</v>
      </c>
    </row>
    <row r="25218" spans="11:12">
      <c r="K25218" s="435">
        <v>73442</v>
      </c>
      <c r="L25218" t="s">
        <v>202</v>
      </c>
    </row>
    <row r="25219" spans="11:12">
      <c r="K25219" s="435">
        <v>73443</v>
      </c>
      <c r="L25219" t="s">
        <v>202</v>
      </c>
    </row>
    <row r="25220" spans="11:12">
      <c r="K25220" s="435">
        <v>73444</v>
      </c>
      <c r="L25220" t="s">
        <v>202</v>
      </c>
    </row>
    <row r="25221" spans="11:12">
      <c r="K25221" s="435">
        <v>73446</v>
      </c>
      <c r="L25221" t="s">
        <v>202</v>
      </c>
    </row>
    <row r="25222" spans="11:12">
      <c r="K25222" s="435">
        <v>73447</v>
      </c>
      <c r="L25222" t="s">
        <v>202</v>
      </c>
    </row>
    <row r="25223" spans="11:12">
      <c r="K25223" s="435">
        <v>73448</v>
      </c>
      <c r="L25223" t="s">
        <v>202</v>
      </c>
    </row>
    <row r="25224" spans="11:12">
      <c r="K25224" s="435">
        <v>73449</v>
      </c>
      <c r="L25224" t="s">
        <v>202</v>
      </c>
    </row>
    <row r="25225" spans="11:12">
      <c r="K25225" s="435">
        <v>73450</v>
      </c>
      <c r="L25225" t="s">
        <v>202</v>
      </c>
    </row>
    <row r="25226" spans="11:12">
      <c r="K25226" s="435">
        <v>73453</v>
      </c>
      <c r="L25226" t="s">
        <v>202</v>
      </c>
    </row>
    <row r="25227" spans="11:12">
      <c r="K25227" s="435">
        <v>73455</v>
      </c>
      <c r="L25227" t="s">
        <v>202</v>
      </c>
    </row>
    <row r="25228" spans="11:12">
      <c r="K25228" s="435">
        <v>73456</v>
      </c>
      <c r="L25228" t="s">
        <v>202</v>
      </c>
    </row>
    <row r="25229" spans="11:12">
      <c r="K25229" s="435">
        <v>73458</v>
      </c>
      <c r="L25229" t="s">
        <v>202</v>
      </c>
    </row>
    <row r="25230" spans="11:12">
      <c r="K25230" s="435">
        <v>73459</v>
      </c>
      <c r="L25230" t="s">
        <v>202</v>
      </c>
    </row>
    <row r="25231" spans="11:12">
      <c r="K25231" s="435">
        <v>73460</v>
      </c>
      <c r="L25231" t="s">
        <v>202</v>
      </c>
    </row>
    <row r="25232" spans="11:12">
      <c r="K25232" s="435">
        <v>73461</v>
      </c>
      <c r="L25232" t="s">
        <v>202</v>
      </c>
    </row>
    <row r="25233" spans="11:12">
      <c r="K25233" s="435">
        <v>73463</v>
      </c>
      <c r="L25233" t="s">
        <v>202</v>
      </c>
    </row>
    <row r="25234" spans="11:12">
      <c r="K25234" s="435">
        <v>73481</v>
      </c>
      <c r="L25234" t="s">
        <v>202</v>
      </c>
    </row>
    <row r="25235" spans="11:12">
      <c r="K25235" s="435">
        <v>73487</v>
      </c>
      <c r="L25235" t="s">
        <v>202</v>
      </c>
    </row>
    <row r="25236" spans="11:12">
      <c r="K25236" s="435">
        <v>73491</v>
      </c>
      <c r="L25236" t="s">
        <v>202</v>
      </c>
    </row>
    <row r="25237" spans="11:12">
      <c r="K25237" s="435">
        <v>73501</v>
      </c>
      <c r="L25237" t="s">
        <v>202</v>
      </c>
    </row>
    <row r="25238" spans="11:12">
      <c r="K25238" s="435">
        <v>73503</v>
      </c>
      <c r="L25238" t="s">
        <v>202</v>
      </c>
    </row>
    <row r="25239" spans="11:12">
      <c r="K25239" s="435">
        <v>73505</v>
      </c>
      <c r="L25239" t="s">
        <v>202</v>
      </c>
    </row>
    <row r="25240" spans="11:12">
      <c r="K25240" s="435">
        <v>73507</v>
      </c>
      <c r="L25240" t="s">
        <v>202</v>
      </c>
    </row>
    <row r="25241" spans="11:12">
      <c r="K25241" s="435">
        <v>73520</v>
      </c>
      <c r="L25241" t="s">
        <v>202</v>
      </c>
    </row>
    <row r="25242" spans="11:12">
      <c r="K25242" s="435">
        <v>73521</v>
      </c>
      <c r="L25242" t="s">
        <v>202</v>
      </c>
    </row>
    <row r="25243" spans="11:12">
      <c r="K25243" s="435">
        <v>73526</v>
      </c>
      <c r="L25243" t="s">
        <v>202</v>
      </c>
    </row>
    <row r="25244" spans="11:12">
      <c r="K25244" s="435">
        <v>73527</v>
      </c>
      <c r="L25244" t="s">
        <v>202</v>
      </c>
    </row>
    <row r="25245" spans="11:12">
      <c r="K25245" s="435">
        <v>73528</v>
      </c>
      <c r="L25245" t="s">
        <v>202</v>
      </c>
    </row>
    <row r="25246" spans="11:12">
      <c r="K25246" s="435">
        <v>73529</v>
      </c>
      <c r="L25246" t="s">
        <v>202</v>
      </c>
    </row>
    <row r="25247" spans="11:12">
      <c r="K25247" s="435">
        <v>73530</v>
      </c>
      <c r="L25247" t="s">
        <v>202</v>
      </c>
    </row>
    <row r="25248" spans="11:12">
      <c r="K25248" s="435">
        <v>73531</v>
      </c>
      <c r="L25248" t="s">
        <v>202</v>
      </c>
    </row>
    <row r="25249" spans="11:12">
      <c r="K25249" s="435">
        <v>73532</v>
      </c>
      <c r="L25249" t="s">
        <v>202</v>
      </c>
    </row>
    <row r="25250" spans="11:12">
      <c r="K25250" s="435">
        <v>73533</v>
      </c>
      <c r="L25250" t="s">
        <v>202</v>
      </c>
    </row>
    <row r="25251" spans="11:12">
      <c r="K25251" s="435">
        <v>73537</v>
      </c>
      <c r="L25251" t="s">
        <v>202</v>
      </c>
    </row>
    <row r="25252" spans="11:12">
      <c r="K25252" s="435">
        <v>73538</v>
      </c>
      <c r="L25252" t="s">
        <v>202</v>
      </c>
    </row>
    <row r="25253" spans="11:12">
      <c r="K25253" s="435">
        <v>73539</v>
      </c>
      <c r="L25253" t="s">
        <v>202</v>
      </c>
    </row>
    <row r="25254" spans="11:12">
      <c r="K25254" s="435">
        <v>73540</v>
      </c>
      <c r="L25254" t="s">
        <v>202</v>
      </c>
    </row>
    <row r="25255" spans="11:12">
      <c r="K25255" s="435">
        <v>73541</v>
      </c>
      <c r="L25255" t="s">
        <v>202</v>
      </c>
    </row>
    <row r="25256" spans="11:12">
      <c r="K25256" s="435">
        <v>73542</v>
      </c>
      <c r="L25256" t="s">
        <v>202</v>
      </c>
    </row>
    <row r="25257" spans="11:12">
      <c r="K25257" s="435">
        <v>73543</v>
      </c>
      <c r="L25257" t="s">
        <v>202</v>
      </c>
    </row>
    <row r="25258" spans="11:12">
      <c r="K25258" s="435">
        <v>73544</v>
      </c>
      <c r="L25258" t="s">
        <v>202</v>
      </c>
    </row>
    <row r="25259" spans="11:12">
      <c r="K25259" s="435">
        <v>73546</v>
      </c>
      <c r="L25259" t="s">
        <v>202</v>
      </c>
    </row>
    <row r="25260" spans="11:12">
      <c r="K25260" s="435">
        <v>73547</v>
      </c>
      <c r="L25260" t="s">
        <v>202</v>
      </c>
    </row>
    <row r="25261" spans="11:12">
      <c r="K25261" s="435">
        <v>73548</v>
      </c>
      <c r="L25261" t="s">
        <v>202</v>
      </c>
    </row>
    <row r="25262" spans="11:12">
      <c r="K25262" s="435">
        <v>73549</v>
      </c>
      <c r="L25262" t="s">
        <v>202</v>
      </c>
    </row>
    <row r="25263" spans="11:12">
      <c r="K25263" s="435">
        <v>73550</v>
      </c>
      <c r="L25263" t="s">
        <v>202</v>
      </c>
    </row>
    <row r="25264" spans="11:12">
      <c r="K25264" s="435">
        <v>73551</v>
      </c>
      <c r="L25264" t="s">
        <v>202</v>
      </c>
    </row>
    <row r="25265" spans="11:12">
      <c r="K25265" s="435">
        <v>73552</v>
      </c>
      <c r="L25265" t="s">
        <v>202</v>
      </c>
    </row>
    <row r="25266" spans="11:12">
      <c r="K25266" s="435">
        <v>73553</v>
      </c>
      <c r="L25266" t="s">
        <v>202</v>
      </c>
    </row>
    <row r="25267" spans="11:12">
      <c r="K25267" s="435">
        <v>73554</v>
      </c>
      <c r="L25267" t="s">
        <v>202</v>
      </c>
    </row>
    <row r="25268" spans="11:12">
      <c r="K25268" s="435">
        <v>73555</v>
      </c>
      <c r="L25268" t="s">
        <v>202</v>
      </c>
    </row>
    <row r="25269" spans="11:12">
      <c r="K25269" s="435">
        <v>73556</v>
      </c>
      <c r="L25269" t="s">
        <v>202</v>
      </c>
    </row>
    <row r="25270" spans="11:12">
      <c r="K25270" s="435">
        <v>73557</v>
      </c>
      <c r="L25270" t="s">
        <v>202</v>
      </c>
    </row>
    <row r="25271" spans="11:12">
      <c r="K25271" s="435">
        <v>73559</v>
      </c>
      <c r="L25271" t="s">
        <v>202</v>
      </c>
    </row>
    <row r="25272" spans="11:12">
      <c r="K25272" s="435">
        <v>73560</v>
      </c>
      <c r="L25272" t="s">
        <v>202</v>
      </c>
    </row>
    <row r="25273" spans="11:12">
      <c r="K25273" s="435">
        <v>73562</v>
      </c>
      <c r="L25273" t="s">
        <v>202</v>
      </c>
    </row>
    <row r="25274" spans="11:12">
      <c r="K25274" s="435">
        <v>73564</v>
      </c>
      <c r="L25274" t="s">
        <v>202</v>
      </c>
    </row>
    <row r="25275" spans="11:12">
      <c r="K25275" s="435">
        <v>73565</v>
      </c>
      <c r="L25275" t="s">
        <v>202</v>
      </c>
    </row>
    <row r="25276" spans="11:12">
      <c r="K25276" s="435">
        <v>73566</v>
      </c>
      <c r="L25276" t="s">
        <v>202</v>
      </c>
    </row>
    <row r="25277" spans="11:12">
      <c r="K25277" s="435">
        <v>73567</v>
      </c>
      <c r="L25277" t="s">
        <v>202</v>
      </c>
    </row>
    <row r="25278" spans="11:12">
      <c r="K25278" s="435">
        <v>73568</v>
      </c>
      <c r="L25278" t="s">
        <v>202</v>
      </c>
    </row>
    <row r="25279" spans="11:12">
      <c r="K25279" s="435">
        <v>73569</v>
      </c>
      <c r="L25279" t="s">
        <v>202</v>
      </c>
    </row>
    <row r="25280" spans="11:12">
      <c r="K25280" s="435">
        <v>73570</v>
      </c>
      <c r="L25280" t="s">
        <v>202</v>
      </c>
    </row>
    <row r="25281" spans="11:12">
      <c r="K25281" s="435">
        <v>73571</v>
      </c>
      <c r="L25281" t="s">
        <v>202</v>
      </c>
    </row>
    <row r="25282" spans="11:12">
      <c r="K25282" s="435">
        <v>73572</v>
      </c>
      <c r="L25282" t="s">
        <v>202</v>
      </c>
    </row>
    <row r="25283" spans="11:12">
      <c r="K25283" s="435">
        <v>73573</v>
      </c>
      <c r="L25283" t="s">
        <v>202</v>
      </c>
    </row>
    <row r="25284" spans="11:12">
      <c r="K25284" s="435">
        <v>73601</v>
      </c>
      <c r="L25284" t="s">
        <v>202</v>
      </c>
    </row>
    <row r="25285" spans="11:12">
      <c r="K25285" s="435">
        <v>73620</v>
      </c>
      <c r="L25285" t="s">
        <v>202</v>
      </c>
    </row>
    <row r="25286" spans="11:12">
      <c r="K25286" s="435">
        <v>73622</v>
      </c>
      <c r="L25286" t="s">
        <v>202</v>
      </c>
    </row>
    <row r="25287" spans="11:12">
      <c r="K25287" s="435">
        <v>73624</v>
      </c>
      <c r="L25287" t="s">
        <v>202</v>
      </c>
    </row>
    <row r="25288" spans="11:12">
      <c r="K25288" s="435">
        <v>73625</v>
      </c>
      <c r="L25288" t="s">
        <v>202</v>
      </c>
    </row>
    <row r="25289" spans="11:12">
      <c r="K25289" s="435">
        <v>73626</v>
      </c>
      <c r="L25289" t="s">
        <v>202</v>
      </c>
    </row>
    <row r="25290" spans="11:12">
      <c r="K25290" s="435">
        <v>73627</v>
      </c>
      <c r="L25290" t="s">
        <v>202</v>
      </c>
    </row>
    <row r="25291" spans="11:12">
      <c r="K25291" s="435">
        <v>73628</v>
      </c>
      <c r="L25291" t="s">
        <v>202</v>
      </c>
    </row>
    <row r="25292" spans="11:12">
      <c r="K25292" s="435">
        <v>73632</v>
      </c>
      <c r="L25292" t="s">
        <v>202</v>
      </c>
    </row>
    <row r="25293" spans="11:12">
      <c r="K25293" s="435">
        <v>73638</v>
      </c>
      <c r="L25293" t="s">
        <v>202</v>
      </c>
    </row>
    <row r="25294" spans="11:12">
      <c r="K25294" s="435">
        <v>73639</v>
      </c>
      <c r="L25294" t="s">
        <v>202</v>
      </c>
    </row>
    <row r="25295" spans="11:12">
      <c r="K25295" s="435">
        <v>73641</v>
      </c>
      <c r="L25295" t="s">
        <v>202</v>
      </c>
    </row>
    <row r="25296" spans="11:12">
      <c r="K25296" s="435">
        <v>73642</v>
      </c>
      <c r="L25296" t="s">
        <v>202</v>
      </c>
    </row>
    <row r="25297" spans="11:12">
      <c r="K25297" s="435">
        <v>73644</v>
      </c>
      <c r="L25297" t="s">
        <v>202</v>
      </c>
    </row>
    <row r="25298" spans="11:12">
      <c r="K25298" s="435">
        <v>73645</v>
      </c>
      <c r="L25298" t="s">
        <v>202</v>
      </c>
    </row>
    <row r="25299" spans="11:12">
      <c r="K25299" s="435">
        <v>73646</v>
      </c>
      <c r="L25299" t="s">
        <v>202</v>
      </c>
    </row>
    <row r="25300" spans="11:12">
      <c r="K25300" s="435">
        <v>73647</v>
      </c>
      <c r="L25300" t="s">
        <v>202</v>
      </c>
    </row>
    <row r="25301" spans="11:12">
      <c r="K25301" s="435">
        <v>73650</v>
      </c>
      <c r="L25301" t="s">
        <v>202</v>
      </c>
    </row>
    <row r="25302" spans="11:12">
      <c r="K25302" s="435">
        <v>73651</v>
      </c>
      <c r="L25302" t="s">
        <v>202</v>
      </c>
    </row>
    <row r="25303" spans="11:12">
      <c r="K25303" s="435">
        <v>73654</v>
      </c>
      <c r="L25303" t="s">
        <v>202</v>
      </c>
    </row>
    <row r="25304" spans="11:12">
      <c r="K25304" s="435">
        <v>73655</v>
      </c>
      <c r="L25304" t="s">
        <v>202</v>
      </c>
    </row>
    <row r="25305" spans="11:12">
      <c r="K25305" s="435">
        <v>73658</v>
      </c>
      <c r="L25305" t="s">
        <v>202</v>
      </c>
    </row>
    <row r="25306" spans="11:12">
      <c r="K25306" s="435">
        <v>73659</v>
      </c>
      <c r="L25306" t="s">
        <v>202</v>
      </c>
    </row>
    <row r="25307" spans="11:12">
      <c r="K25307" s="435">
        <v>73660</v>
      </c>
      <c r="L25307" t="s">
        <v>202</v>
      </c>
    </row>
    <row r="25308" spans="11:12">
      <c r="K25308" s="435">
        <v>73661</v>
      </c>
      <c r="L25308" t="s">
        <v>202</v>
      </c>
    </row>
    <row r="25309" spans="11:12">
      <c r="K25309" s="435">
        <v>73662</v>
      </c>
      <c r="L25309" t="s">
        <v>202</v>
      </c>
    </row>
    <row r="25310" spans="11:12">
      <c r="K25310" s="435">
        <v>73663</v>
      </c>
      <c r="L25310" t="s">
        <v>202</v>
      </c>
    </row>
    <row r="25311" spans="11:12">
      <c r="K25311" s="435">
        <v>73664</v>
      </c>
      <c r="L25311" t="s">
        <v>202</v>
      </c>
    </row>
    <row r="25312" spans="11:12">
      <c r="K25312" s="435">
        <v>73666</v>
      </c>
      <c r="L25312" t="s">
        <v>202</v>
      </c>
    </row>
    <row r="25313" spans="11:12">
      <c r="K25313" s="435">
        <v>73667</v>
      </c>
      <c r="L25313" t="s">
        <v>202</v>
      </c>
    </row>
    <row r="25314" spans="11:12">
      <c r="K25314" s="435">
        <v>73669</v>
      </c>
      <c r="L25314" t="s">
        <v>202</v>
      </c>
    </row>
    <row r="25315" spans="11:12">
      <c r="K25315" s="435">
        <v>73673</v>
      </c>
      <c r="L25315" t="s">
        <v>202</v>
      </c>
    </row>
    <row r="25316" spans="11:12">
      <c r="K25316" s="435">
        <v>73701</v>
      </c>
      <c r="L25316" t="s">
        <v>202</v>
      </c>
    </row>
    <row r="25317" spans="11:12">
      <c r="K25317" s="435">
        <v>73703</v>
      </c>
      <c r="L25317" t="s">
        <v>202</v>
      </c>
    </row>
    <row r="25318" spans="11:12">
      <c r="K25318" s="435">
        <v>73705</v>
      </c>
      <c r="L25318" t="s">
        <v>202</v>
      </c>
    </row>
    <row r="25319" spans="11:12">
      <c r="K25319" s="435">
        <v>73716</v>
      </c>
      <c r="L25319" t="s">
        <v>202</v>
      </c>
    </row>
    <row r="25320" spans="11:12">
      <c r="K25320" s="435">
        <v>73717</v>
      </c>
      <c r="L25320" t="s">
        <v>202</v>
      </c>
    </row>
    <row r="25321" spans="11:12">
      <c r="K25321" s="435">
        <v>73718</v>
      </c>
      <c r="L25321" t="s">
        <v>202</v>
      </c>
    </row>
    <row r="25322" spans="11:12">
      <c r="K25322" s="435">
        <v>73719</v>
      </c>
      <c r="L25322" t="s">
        <v>202</v>
      </c>
    </row>
    <row r="25323" spans="11:12">
      <c r="K25323" s="435">
        <v>73720</v>
      </c>
      <c r="L25323" t="s">
        <v>202</v>
      </c>
    </row>
    <row r="25324" spans="11:12">
      <c r="K25324" s="435">
        <v>73722</v>
      </c>
      <c r="L25324" t="s">
        <v>202</v>
      </c>
    </row>
    <row r="25325" spans="11:12">
      <c r="K25325" s="435">
        <v>73724</v>
      </c>
      <c r="L25325" t="s">
        <v>202</v>
      </c>
    </row>
    <row r="25326" spans="11:12">
      <c r="K25326" s="435">
        <v>73726</v>
      </c>
      <c r="L25326" t="s">
        <v>202</v>
      </c>
    </row>
    <row r="25327" spans="11:12">
      <c r="K25327" s="435">
        <v>73727</v>
      </c>
      <c r="L25327" t="s">
        <v>202</v>
      </c>
    </row>
    <row r="25328" spans="11:12">
      <c r="K25328" s="435">
        <v>73728</v>
      </c>
      <c r="L25328" t="s">
        <v>202</v>
      </c>
    </row>
    <row r="25329" spans="11:12">
      <c r="K25329" s="435">
        <v>73729</v>
      </c>
      <c r="L25329" t="s">
        <v>202</v>
      </c>
    </row>
    <row r="25330" spans="11:12">
      <c r="K25330" s="435">
        <v>73730</v>
      </c>
      <c r="L25330" t="s">
        <v>202</v>
      </c>
    </row>
    <row r="25331" spans="11:12">
      <c r="K25331" s="435">
        <v>73731</v>
      </c>
      <c r="L25331" t="s">
        <v>202</v>
      </c>
    </row>
    <row r="25332" spans="11:12">
      <c r="K25332" s="435">
        <v>73733</v>
      </c>
      <c r="L25332" t="s">
        <v>202</v>
      </c>
    </row>
    <row r="25333" spans="11:12">
      <c r="K25333" s="435">
        <v>73734</v>
      </c>
      <c r="L25333" t="s">
        <v>202</v>
      </c>
    </row>
    <row r="25334" spans="11:12">
      <c r="K25334" s="435">
        <v>73735</v>
      </c>
      <c r="L25334" t="s">
        <v>202</v>
      </c>
    </row>
    <row r="25335" spans="11:12">
      <c r="K25335" s="435">
        <v>73736</v>
      </c>
      <c r="L25335" t="s">
        <v>202</v>
      </c>
    </row>
    <row r="25336" spans="11:12">
      <c r="K25336" s="435">
        <v>73737</v>
      </c>
      <c r="L25336" t="s">
        <v>202</v>
      </c>
    </row>
    <row r="25337" spans="11:12">
      <c r="K25337" s="435">
        <v>73738</v>
      </c>
      <c r="L25337" t="s">
        <v>202</v>
      </c>
    </row>
    <row r="25338" spans="11:12">
      <c r="K25338" s="435">
        <v>73739</v>
      </c>
      <c r="L25338" t="s">
        <v>202</v>
      </c>
    </row>
    <row r="25339" spans="11:12">
      <c r="K25339" s="435">
        <v>73741</v>
      </c>
      <c r="L25339" t="s">
        <v>202</v>
      </c>
    </row>
    <row r="25340" spans="11:12">
      <c r="K25340" s="435">
        <v>73742</v>
      </c>
      <c r="L25340" t="s">
        <v>202</v>
      </c>
    </row>
    <row r="25341" spans="11:12">
      <c r="K25341" s="435">
        <v>73743</v>
      </c>
      <c r="L25341" t="s">
        <v>202</v>
      </c>
    </row>
    <row r="25342" spans="11:12">
      <c r="K25342" s="435">
        <v>73744</v>
      </c>
      <c r="L25342" t="s">
        <v>202</v>
      </c>
    </row>
    <row r="25343" spans="11:12">
      <c r="K25343" s="435">
        <v>73746</v>
      </c>
      <c r="L25343" t="s">
        <v>202</v>
      </c>
    </row>
    <row r="25344" spans="11:12">
      <c r="K25344" s="435">
        <v>73747</v>
      </c>
      <c r="L25344" t="s">
        <v>202</v>
      </c>
    </row>
    <row r="25345" spans="11:12">
      <c r="K25345" s="435">
        <v>73749</v>
      </c>
      <c r="L25345" t="s">
        <v>202</v>
      </c>
    </row>
    <row r="25346" spans="11:12">
      <c r="K25346" s="435">
        <v>73750</v>
      </c>
      <c r="L25346" t="s">
        <v>202</v>
      </c>
    </row>
    <row r="25347" spans="11:12">
      <c r="K25347" s="435">
        <v>73753</v>
      </c>
      <c r="L25347" t="s">
        <v>202</v>
      </c>
    </row>
    <row r="25348" spans="11:12">
      <c r="K25348" s="435">
        <v>73754</v>
      </c>
      <c r="L25348" t="s">
        <v>202</v>
      </c>
    </row>
    <row r="25349" spans="11:12">
      <c r="K25349" s="435">
        <v>73755</v>
      </c>
      <c r="L25349" t="s">
        <v>202</v>
      </c>
    </row>
    <row r="25350" spans="11:12">
      <c r="K25350" s="435">
        <v>73756</v>
      </c>
      <c r="L25350" t="s">
        <v>202</v>
      </c>
    </row>
    <row r="25351" spans="11:12">
      <c r="K25351" s="435">
        <v>73757</v>
      </c>
      <c r="L25351" t="s">
        <v>202</v>
      </c>
    </row>
    <row r="25352" spans="11:12">
      <c r="K25352" s="435">
        <v>73758</v>
      </c>
      <c r="L25352" t="s">
        <v>202</v>
      </c>
    </row>
    <row r="25353" spans="11:12">
      <c r="K25353" s="435">
        <v>73759</v>
      </c>
      <c r="L25353" t="s">
        <v>202</v>
      </c>
    </row>
    <row r="25354" spans="11:12">
      <c r="K25354" s="435">
        <v>73760</v>
      </c>
      <c r="L25354" t="s">
        <v>202</v>
      </c>
    </row>
    <row r="25355" spans="11:12">
      <c r="K25355" s="435">
        <v>73761</v>
      </c>
      <c r="L25355" t="s">
        <v>202</v>
      </c>
    </row>
    <row r="25356" spans="11:12">
      <c r="K25356" s="435">
        <v>73762</v>
      </c>
      <c r="L25356" t="s">
        <v>202</v>
      </c>
    </row>
    <row r="25357" spans="11:12">
      <c r="K25357" s="435">
        <v>73763</v>
      </c>
      <c r="L25357" t="s">
        <v>202</v>
      </c>
    </row>
    <row r="25358" spans="11:12">
      <c r="K25358" s="435">
        <v>73764</v>
      </c>
      <c r="L25358" t="s">
        <v>202</v>
      </c>
    </row>
    <row r="25359" spans="11:12">
      <c r="K25359" s="435">
        <v>73766</v>
      </c>
      <c r="L25359" t="s">
        <v>202</v>
      </c>
    </row>
    <row r="25360" spans="11:12">
      <c r="K25360" s="435">
        <v>73768</v>
      </c>
      <c r="L25360" t="s">
        <v>202</v>
      </c>
    </row>
    <row r="25361" spans="11:12">
      <c r="K25361" s="435">
        <v>73771</v>
      </c>
      <c r="L25361" t="s">
        <v>202</v>
      </c>
    </row>
    <row r="25362" spans="11:12">
      <c r="K25362" s="435">
        <v>73772</v>
      </c>
      <c r="L25362" t="s">
        <v>202</v>
      </c>
    </row>
    <row r="25363" spans="11:12">
      <c r="K25363" s="435">
        <v>73773</v>
      </c>
      <c r="L25363" t="s">
        <v>202</v>
      </c>
    </row>
    <row r="25364" spans="11:12">
      <c r="K25364" s="435">
        <v>73801</v>
      </c>
      <c r="L25364" t="s">
        <v>202</v>
      </c>
    </row>
    <row r="25365" spans="11:12">
      <c r="K25365" s="435">
        <v>73832</v>
      </c>
      <c r="L25365" t="s">
        <v>202</v>
      </c>
    </row>
    <row r="25366" spans="11:12">
      <c r="K25366" s="435">
        <v>73834</v>
      </c>
      <c r="L25366" t="s">
        <v>202</v>
      </c>
    </row>
    <row r="25367" spans="11:12">
      <c r="K25367" s="435">
        <v>73835</v>
      </c>
      <c r="L25367" t="s">
        <v>202</v>
      </c>
    </row>
    <row r="25368" spans="11:12">
      <c r="K25368" s="435">
        <v>73838</v>
      </c>
      <c r="L25368" t="s">
        <v>202</v>
      </c>
    </row>
    <row r="25369" spans="11:12">
      <c r="K25369" s="435">
        <v>73840</v>
      </c>
      <c r="L25369" t="s">
        <v>202</v>
      </c>
    </row>
    <row r="25370" spans="11:12">
      <c r="K25370" s="435">
        <v>73841</v>
      </c>
      <c r="L25370" t="s">
        <v>202</v>
      </c>
    </row>
    <row r="25371" spans="11:12">
      <c r="K25371" s="435">
        <v>73842</v>
      </c>
      <c r="L25371" t="s">
        <v>202</v>
      </c>
    </row>
    <row r="25372" spans="11:12">
      <c r="K25372" s="435">
        <v>73843</v>
      </c>
      <c r="L25372" t="s">
        <v>202</v>
      </c>
    </row>
    <row r="25373" spans="11:12">
      <c r="K25373" s="435">
        <v>73844</v>
      </c>
      <c r="L25373" t="s">
        <v>208</v>
      </c>
    </row>
    <row r="25374" spans="11:12">
      <c r="K25374" s="435">
        <v>73848</v>
      </c>
      <c r="L25374" t="s">
        <v>202</v>
      </c>
    </row>
    <row r="25375" spans="11:12">
      <c r="K25375" s="435">
        <v>73851</v>
      </c>
      <c r="L25375" t="s">
        <v>202</v>
      </c>
    </row>
    <row r="25376" spans="11:12">
      <c r="K25376" s="435">
        <v>73852</v>
      </c>
      <c r="L25376" t="s">
        <v>202</v>
      </c>
    </row>
    <row r="25377" spans="11:12">
      <c r="K25377" s="435">
        <v>73853</v>
      </c>
      <c r="L25377" t="s">
        <v>202</v>
      </c>
    </row>
    <row r="25378" spans="11:12">
      <c r="K25378" s="435">
        <v>73855</v>
      </c>
      <c r="L25378" t="s">
        <v>208</v>
      </c>
    </row>
    <row r="25379" spans="11:12">
      <c r="K25379" s="435">
        <v>73857</v>
      </c>
      <c r="L25379" t="s">
        <v>202</v>
      </c>
    </row>
    <row r="25380" spans="11:12">
      <c r="K25380" s="435">
        <v>73858</v>
      </c>
      <c r="L25380" t="s">
        <v>202</v>
      </c>
    </row>
    <row r="25381" spans="11:12">
      <c r="K25381" s="435">
        <v>73859</v>
      </c>
      <c r="L25381" t="s">
        <v>202</v>
      </c>
    </row>
    <row r="25382" spans="11:12">
      <c r="K25382" s="435">
        <v>73860</v>
      </c>
      <c r="L25382" t="s">
        <v>202</v>
      </c>
    </row>
    <row r="25383" spans="11:12">
      <c r="K25383" s="435">
        <v>73901</v>
      </c>
      <c r="L25383" t="s">
        <v>208</v>
      </c>
    </row>
    <row r="25384" spans="11:12">
      <c r="K25384" s="435">
        <v>73931</v>
      </c>
      <c r="L25384" t="s">
        <v>208</v>
      </c>
    </row>
    <row r="25385" spans="11:12">
      <c r="K25385" s="435">
        <v>73932</v>
      </c>
      <c r="L25385" t="s">
        <v>208</v>
      </c>
    </row>
    <row r="25386" spans="11:12">
      <c r="K25386" s="435">
        <v>73933</v>
      </c>
      <c r="L25386" t="s">
        <v>210</v>
      </c>
    </row>
    <row r="25387" spans="11:12">
      <c r="K25387" s="435">
        <v>73937</v>
      </c>
      <c r="L25387" t="s">
        <v>210</v>
      </c>
    </row>
    <row r="25388" spans="11:12">
      <c r="K25388" s="435">
        <v>73938</v>
      </c>
      <c r="L25388" t="s">
        <v>208</v>
      </c>
    </row>
    <row r="25389" spans="11:12">
      <c r="K25389" s="435">
        <v>73939</v>
      </c>
      <c r="L25389" t="s">
        <v>208</v>
      </c>
    </row>
    <row r="25390" spans="11:12">
      <c r="K25390" s="435">
        <v>73942</v>
      </c>
      <c r="L25390" t="s">
        <v>208</v>
      </c>
    </row>
    <row r="25391" spans="11:12">
      <c r="K25391" s="435">
        <v>73944</v>
      </c>
      <c r="L25391" t="s">
        <v>208</v>
      </c>
    </row>
    <row r="25392" spans="11:12">
      <c r="K25392" s="435">
        <v>73945</v>
      </c>
      <c r="L25392" t="s">
        <v>208</v>
      </c>
    </row>
    <row r="25393" spans="11:12">
      <c r="K25393" s="435">
        <v>73946</v>
      </c>
      <c r="L25393" t="s">
        <v>210</v>
      </c>
    </row>
    <row r="25394" spans="11:12">
      <c r="K25394" s="435">
        <v>73947</v>
      </c>
      <c r="L25394" t="s">
        <v>210</v>
      </c>
    </row>
    <row r="25395" spans="11:12">
      <c r="K25395" s="435">
        <v>73949</v>
      </c>
      <c r="L25395" t="s">
        <v>210</v>
      </c>
    </row>
    <row r="25396" spans="11:12">
      <c r="K25396" s="435">
        <v>73950</v>
      </c>
      <c r="L25396" t="s">
        <v>208</v>
      </c>
    </row>
    <row r="25397" spans="11:12">
      <c r="K25397" s="435">
        <v>73951</v>
      </c>
      <c r="L25397" t="s">
        <v>208</v>
      </c>
    </row>
    <row r="25398" spans="11:12">
      <c r="K25398" s="435">
        <v>74001</v>
      </c>
      <c r="L25398" t="s">
        <v>202</v>
      </c>
    </row>
    <row r="25399" spans="11:12">
      <c r="K25399" s="435">
        <v>74002</v>
      </c>
      <c r="L25399" t="s">
        <v>202</v>
      </c>
    </row>
    <row r="25400" spans="11:12">
      <c r="K25400" s="435">
        <v>74003</v>
      </c>
      <c r="L25400" t="s">
        <v>202</v>
      </c>
    </row>
    <row r="25401" spans="11:12">
      <c r="K25401" s="435">
        <v>74006</v>
      </c>
      <c r="L25401" t="s">
        <v>202</v>
      </c>
    </row>
    <row r="25402" spans="11:12">
      <c r="K25402" s="435">
        <v>74008</v>
      </c>
      <c r="L25402" t="s">
        <v>202</v>
      </c>
    </row>
    <row r="25403" spans="11:12">
      <c r="K25403" s="435">
        <v>74010</v>
      </c>
      <c r="L25403" t="s">
        <v>202</v>
      </c>
    </row>
    <row r="25404" spans="11:12">
      <c r="K25404" s="435">
        <v>74011</v>
      </c>
      <c r="L25404" t="s">
        <v>202</v>
      </c>
    </row>
    <row r="25405" spans="11:12">
      <c r="K25405" s="435">
        <v>74012</v>
      </c>
      <c r="L25405" t="s">
        <v>202</v>
      </c>
    </row>
    <row r="25406" spans="11:12">
      <c r="K25406" s="435">
        <v>74014</v>
      </c>
      <c r="L25406" t="s">
        <v>202</v>
      </c>
    </row>
    <row r="25407" spans="11:12">
      <c r="K25407" s="435">
        <v>74015</v>
      </c>
      <c r="L25407" t="s">
        <v>202</v>
      </c>
    </row>
    <row r="25408" spans="11:12">
      <c r="K25408" s="435">
        <v>74016</v>
      </c>
      <c r="L25408" t="s">
        <v>202</v>
      </c>
    </row>
    <row r="25409" spans="11:12">
      <c r="K25409" s="435">
        <v>74017</v>
      </c>
      <c r="L25409" t="s">
        <v>202</v>
      </c>
    </row>
    <row r="25410" spans="11:12">
      <c r="K25410" s="435">
        <v>74019</v>
      </c>
      <c r="L25410" t="s">
        <v>202</v>
      </c>
    </row>
    <row r="25411" spans="11:12">
      <c r="K25411" s="435">
        <v>74020</v>
      </c>
      <c r="L25411" t="s">
        <v>202</v>
      </c>
    </row>
    <row r="25412" spans="11:12">
      <c r="K25412" s="435">
        <v>74021</v>
      </c>
      <c r="L25412" t="s">
        <v>202</v>
      </c>
    </row>
    <row r="25413" spans="11:12">
      <c r="K25413" s="435">
        <v>74022</v>
      </c>
      <c r="L25413" t="s">
        <v>202</v>
      </c>
    </row>
    <row r="25414" spans="11:12">
      <c r="K25414" s="435">
        <v>74023</v>
      </c>
      <c r="L25414" t="s">
        <v>202</v>
      </c>
    </row>
    <row r="25415" spans="11:12">
      <c r="K25415" s="435">
        <v>74026</v>
      </c>
      <c r="L25415" t="s">
        <v>202</v>
      </c>
    </row>
    <row r="25416" spans="11:12">
      <c r="K25416" s="435">
        <v>74027</v>
      </c>
      <c r="L25416" t="s">
        <v>202</v>
      </c>
    </row>
    <row r="25417" spans="11:12">
      <c r="K25417" s="435">
        <v>74028</v>
      </c>
      <c r="L25417" t="s">
        <v>202</v>
      </c>
    </row>
    <row r="25418" spans="11:12">
      <c r="K25418" s="435">
        <v>74029</v>
      </c>
      <c r="L25418" t="s">
        <v>202</v>
      </c>
    </row>
    <row r="25419" spans="11:12">
      <c r="K25419" s="435">
        <v>74030</v>
      </c>
      <c r="L25419" t="s">
        <v>202</v>
      </c>
    </row>
    <row r="25420" spans="11:12">
      <c r="K25420" s="435">
        <v>74032</v>
      </c>
      <c r="L25420" t="s">
        <v>202</v>
      </c>
    </row>
    <row r="25421" spans="11:12">
      <c r="K25421" s="435">
        <v>74033</v>
      </c>
      <c r="L25421" t="s">
        <v>202</v>
      </c>
    </row>
    <row r="25422" spans="11:12">
      <c r="K25422" s="435">
        <v>74034</v>
      </c>
      <c r="L25422" t="s">
        <v>202</v>
      </c>
    </row>
    <row r="25423" spans="11:12">
      <c r="K25423" s="435">
        <v>74035</v>
      </c>
      <c r="L25423" t="s">
        <v>202</v>
      </c>
    </row>
    <row r="25424" spans="11:12">
      <c r="K25424" s="435">
        <v>74036</v>
      </c>
      <c r="L25424" t="s">
        <v>202</v>
      </c>
    </row>
    <row r="25425" spans="11:12">
      <c r="K25425" s="435">
        <v>74037</v>
      </c>
      <c r="L25425" t="s">
        <v>202</v>
      </c>
    </row>
    <row r="25426" spans="11:12">
      <c r="K25426" s="435">
        <v>74038</v>
      </c>
      <c r="L25426" t="s">
        <v>202</v>
      </c>
    </row>
    <row r="25427" spans="11:12">
      <c r="K25427" s="435">
        <v>74039</v>
      </c>
      <c r="L25427" t="s">
        <v>202</v>
      </c>
    </row>
    <row r="25428" spans="11:12">
      <c r="K25428" s="435">
        <v>74041</v>
      </c>
      <c r="L25428" t="s">
        <v>202</v>
      </c>
    </row>
    <row r="25429" spans="11:12">
      <c r="K25429" s="435">
        <v>74042</v>
      </c>
      <c r="L25429" t="s">
        <v>202</v>
      </c>
    </row>
    <row r="25430" spans="11:12">
      <c r="K25430" s="435">
        <v>74044</v>
      </c>
      <c r="L25430" t="s">
        <v>202</v>
      </c>
    </row>
    <row r="25431" spans="11:12">
      <c r="K25431" s="435">
        <v>74045</v>
      </c>
      <c r="L25431" t="s">
        <v>202</v>
      </c>
    </row>
    <row r="25432" spans="11:12">
      <c r="K25432" s="435">
        <v>74046</v>
      </c>
      <c r="L25432" t="s">
        <v>202</v>
      </c>
    </row>
    <row r="25433" spans="11:12">
      <c r="K25433" s="435">
        <v>74047</v>
      </c>
      <c r="L25433" t="s">
        <v>202</v>
      </c>
    </row>
    <row r="25434" spans="11:12">
      <c r="K25434" s="435">
        <v>74048</v>
      </c>
      <c r="L25434" t="s">
        <v>202</v>
      </c>
    </row>
    <row r="25435" spans="11:12">
      <c r="K25435" s="435">
        <v>74050</v>
      </c>
      <c r="L25435" t="s">
        <v>202</v>
      </c>
    </row>
    <row r="25436" spans="11:12">
      <c r="K25436" s="435">
        <v>74051</v>
      </c>
      <c r="L25436" t="s">
        <v>202</v>
      </c>
    </row>
    <row r="25437" spans="11:12">
      <c r="K25437" s="435">
        <v>74052</v>
      </c>
      <c r="L25437" t="s">
        <v>202</v>
      </c>
    </row>
    <row r="25438" spans="11:12">
      <c r="K25438" s="435">
        <v>74053</v>
      </c>
      <c r="L25438" t="s">
        <v>202</v>
      </c>
    </row>
    <row r="25439" spans="11:12">
      <c r="K25439" s="435">
        <v>74054</v>
      </c>
      <c r="L25439" t="s">
        <v>202</v>
      </c>
    </row>
    <row r="25440" spans="11:12">
      <c r="K25440" s="435">
        <v>74055</v>
      </c>
      <c r="L25440" t="s">
        <v>202</v>
      </c>
    </row>
    <row r="25441" spans="11:12">
      <c r="K25441" s="435">
        <v>74056</v>
      </c>
      <c r="L25441" t="s">
        <v>202</v>
      </c>
    </row>
    <row r="25442" spans="11:12">
      <c r="K25442" s="435">
        <v>74058</v>
      </c>
      <c r="L25442" t="s">
        <v>202</v>
      </c>
    </row>
    <row r="25443" spans="11:12">
      <c r="K25443" s="435">
        <v>74059</v>
      </c>
      <c r="L25443" t="s">
        <v>202</v>
      </c>
    </row>
    <row r="25444" spans="11:12">
      <c r="K25444" s="435">
        <v>74060</v>
      </c>
      <c r="L25444" t="s">
        <v>202</v>
      </c>
    </row>
    <row r="25445" spans="11:12">
      <c r="K25445" s="435">
        <v>74061</v>
      </c>
      <c r="L25445" t="s">
        <v>202</v>
      </c>
    </row>
    <row r="25446" spans="11:12">
      <c r="K25446" s="435">
        <v>74062</v>
      </c>
      <c r="L25446" t="s">
        <v>202</v>
      </c>
    </row>
    <row r="25447" spans="11:12">
      <c r="K25447" s="435">
        <v>74063</v>
      </c>
      <c r="L25447" t="s">
        <v>202</v>
      </c>
    </row>
    <row r="25448" spans="11:12">
      <c r="K25448" s="435">
        <v>74066</v>
      </c>
      <c r="L25448" t="s">
        <v>202</v>
      </c>
    </row>
    <row r="25449" spans="11:12">
      <c r="K25449" s="435">
        <v>74068</v>
      </c>
      <c r="L25449" t="s">
        <v>202</v>
      </c>
    </row>
    <row r="25450" spans="11:12">
      <c r="K25450" s="435">
        <v>74070</v>
      </c>
      <c r="L25450" t="s">
        <v>202</v>
      </c>
    </row>
    <row r="25451" spans="11:12">
      <c r="K25451" s="435">
        <v>74071</v>
      </c>
      <c r="L25451" t="s">
        <v>202</v>
      </c>
    </row>
    <row r="25452" spans="11:12">
      <c r="K25452" s="435">
        <v>74072</v>
      </c>
      <c r="L25452" t="s">
        <v>202</v>
      </c>
    </row>
    <row r="25453" spans="11:12">
      <c r="K25453" s="435">
        <v>74073</v>
      </c>
      <c r="L25453" t="s">
        <v>202</v>
      </c>
    </row>
    <row r="25454" spans="11:12">
      <c r="K25454" s="435">
        <v>74074</v>
      </c>
      <c r="L25454" t="s">
        <v>202</v>
      </c>
    </row>
    <row r="25455" spans="11:12">
      <c r="K25455" s="435">
        <v>74075</v>
      </c>
      <c r="L25455" t="s">
        <v>202</v>
      </c>
    </row>
    <row r="25456" spans="11:12">
      <c r="K25456" s="435">
        <v>74078</v>
      </c>
      <c r="L25456" t="s">
        <v>202</v>
      </c>
    </row>
    <row r="25457" spans="11:12">
      <c r="K25457" s="435">
        <v>74079</v>
      </c>
      <c r="L25457" t="s">
        <v>202</v>
      </c>
    </row>
    <row r="25458" spans="11:12">
      <c r="K25458" s="435">
        <v>74080</v>
      </c>
      <c r="L25458" t="s">
        <v>202</v>
      </c>
    </row>
    <row r="25459" spans="11:12">
      <c r="K25459" s="435">
        <v>74081</v>
      </c>
      <c r="L25459" t="s">
        <v>202</v>
      </c>
    </row>
    <row r="25460" spans="11:12">
      <c r="K25460" s="435">
        <v>74082</v>
      </c>
      <c r="L25460" t="s">
        <v>202</v>
      </c>
    </row>
    <row r="25461" spans="11:12">
      <c r="K25461" s="435">
        <v>74083</v>
      </c>
      <c r="L25461" t="s">
        <v>202</v>
      </c>
    </row>
    <row r="25462" spans="11:12">
      <c r="K25462" s="435">
        <v>74084</v>
      </c>
      <c r="L25462" t="s">
        <v>202</v>
      </c>
    </row>
    <row r="25463" spans="11:12">
      <c r="K25463" s="435">
        <v>74085</v>
      </c>
      <c r="L25463" t="s">
        <v>202</v>
      </c>
    </row>
    <row r="25464" spans="11:12">
      <c r="K25464" s="435">
        <v>74103</v>
      </c>
      <c r="L25464" t="s">
        <v>202</v>
      </c>
    </row>
    <row r="25465" spans="11:12">
      <c r="K25465" s="435">
        <v>74104</v>
      </c>
      <c r="L25465" t="s">
        <v>202</v>
      </c>
    </row>
    <row r="25466" spans="11:12">
      <c r="K25466" s="435">
        <v>74105</v>
      </c>
      <c r="L25466" t="s">
        <v>202</v>
      </c>
    </row>
    <row r="25467" spans="11:12">
      <c r="K25467" s="435">
        <v>74106</v>
      </c>
      <c r="L25467" t="s">
        <v>202</v>
      </c>
    </row>
    <row r="25468" spans="11:12">
      <c r="K25468" s="435">
        <v>74107</v>
      </c>
      <c r="L25468" t="s">
        <v>202</v>
      </c>
    </row>
    <row r="25469" spans="11:12">
      <c r="K25469" s="435">
        <v>74108</v>
      </c>
      <c r="L25469" t="s">
        <v>202</v>
      </c>
    </row>
    <row r="25470" spans="11:12">
      <c r="K25470" s="435">
        <v>74110</v>
      </c>
      <c r="L25470" t="s">
        <v>202</v>
      </c>
    </row>
    <row r="25471" spans="11:12">
      <c r="K25471" s="435">
        <v>74112</v>
      </c>
      <c r="L25471" t="s">
        <v>202</v>
      </c>
    </row>
    <row r="25472" spans="11:12">
      <c r="K25472" s="435">
        <v>74114</v>
      </c>
      <c r="L25472" t="s">
        <v>202</v>
      </c>
    </row>
    <row r="25473" spans="11:12">
      <c r="K25473" s="435">
        <v>74115</v>
      </c>
      <c r="L25473" t="s">
        <v>202</v>
      </c>
    </row>
    <row r="25474" spans="11:12">
      <c r="K25474" s="435">
        <v>74116</v>
      </c>
      <c r="L25474" t="s">
        <v>202</v>
      </c>
    </row>
    <row r="25475" spans="11:12">
      <c r="K25475" s="435">
        <v>74117</v>
      </c>
      <c r="L25475" t="s">
        <v>202</v>
      </c>
    </row>
    <row r="25476" spans="11:12">
      <c r="K25476" s="435">
        <v>74119</v>
      </c>
      <c r="L25476" t="s">
        <v>202</v>
      </c>
    </row>
    <row r="25477" spans="11:12">
      <c r="K25477" s="435">
        <v>74120</v>
      </c>
      <c r="L25477" t="s">
        <v>202</v>
      </c>
    </row>
    <row r="25478" spans="11:12">
      <c r="K25478" s="435">
        <v>74126</v>
      </c>
      <c r="L25478" t="s">
        <v>202</v>
      </c>
    </row>
    <row r="25479" spans="11:12">
      <c r="K25479" s="435">
        <v>74127</v>
      </c>
      <c r="L25479" t="s">
        <v>202</v>
      </c>
    </row>
    <row r="25480" spans="11:12">
      <c r="K25480" s="435">
        <v>74128</v>
      </c>
      <c r="L25480" t="s">
        <v>202</v>
      </c>
    </row>
    <row r="25481" spans="11:12">
      <c r="K25481" s="435">
        <v>74129</v>
      </c>
      <c r="L25481" t="s">
        <v>202</v>
      </c>
    </row>
    <row r="25482" spans="11:12">
      <c r="K25482" s="435">
        <v>74130</v>
      </c>
      <c r="L25482" t="s">
        <v>202</v>
      </c>
    </row>
    <row r="25483" spans="11:12">
      <c r="K25483" s="435">
        <v>74131</v>
      </c>
      <c r="L25483" t="s">
        <v>202</v>
      </c>
    </row>
    <row r="25484" spans="11:12">
      <c r="K25484" s="435">
        <v>74132</v>
      </c>
      <c r="L25484" t="s">
        <v>202</v>
      </c>
    </row>
    <row r="25485" spans="11:12">
      <c r="K25485" s="435">
        <v>74133</v>
      </c>
      <c r="L25485" t="s">
        <v>202</v>
      </c>
    </row>
    <row r="25486" spans="11:12">
      <c r="K25486" s="435">
        <v>74134</v>
      </c>
      <c r="L25486" t="s">
        <v>202</v>
      </c>
    </row>
    <row r="25487" spans="11:12">
      <c r="K25487" s="435">
        <v>74135</v>
      </c>
      <c r="L25487" t="s">
        <v>202</v>
      </c>
    </row>
    <row r="25488" spans="11:12">
      <c r="K25488" s="435">
        <v>74136</v>
      </c>
      <c r="L25488" t="s">
        <v>202</v>
      </c>
    </row>
    <row r="25489" spans="11:12">
      <c r="K25489" s="435">
        <v>74137</v>
      </c>
      <c r="L25489" t="s">
        <v>202</v>
      </c>
    </row>
    <row r="25490" spans="11:12">
      <c r="K25490" s="435">
        <v>74145</v>
      </c>
      <c r="L25490" t="s">
        <v>202</v>
      </c>
    </row>
    <row r="25491" spans="11:12">
      <c r="K25491" s="435">
        <v>74146</v>
      </c>
      <c r="L25491" t="s">
        <v>202</v>
      </c>
    </row>
    <row r="25492" spans="11:12">
      <c r="K25492" s="435">
        <v>74301</v>
      </c>
      <c r="L25492" t="s">
        <v>202</v>
      </c>
    </row>
    <row r="25493" spans="11:12">
      <c r="K25493" s="435">
        <v>74330</v>
      </c>
      <c r="L25493" t="s">
        <v>202</v>
      </c>
    </row>
    <row r="25494" spans="11:12">
      <c r="K25494" s="435">
        <v>74331</v>
      </c>
      <c r="L25494" t="s">
        <v>208</v>
      </c>
    </row>
    <row r="25495" spans="11:12">
      <c r="K25495" s="435">
        <v>74332</v>
      </c>
      <c r="L25495" t="s">
        <v>202</v>
      </c>
    </row>
    <row r="25496" spans="11:12">
      <c r="K25496" s="435">
        <v>74333</v>
      </c>
      <c r="L25496" t="s">
        <v>208</v>
      </c>
    </row>
    <row r="25497" spans="11:12">
      <c r="K25497" s="435">
        <v>74337</v>
      </c>
      <c r="L25497" t="s">
        <v>202</v>
      </c>
    </row>
    <row r="25498" spans="11:12">
      <c r="K25498" s="435">
        <v>74338</v>
      </c>
      <c r="L25498" t="s">
        <v>208</v>
      </c>
    </row>
    <row r="25499" spans="11:12">
      <c r="K25499" s="435">
        <v>74339</v>
      </c>
      <c r="L25499" t="s">
        <v>208</v>
      </c>
    </row>
    <row r="25500" spans="11:12">
      <c r="K25500" s="435">
        <v>74340</v>
      </c>
      <c r="L25500" t="s">
        <v>208</v>
      </c>
    </row>
    <row r="25501" spans="11:12">
      <c r="K25501" s="435">
        <v>74342</v>
      </c>
      <c r="L25501" t="s">
        <v>208</v>
      </c>
    </row>
    <row r="25502" spans="11:12">
      <c r="K25502" s="435">
        <v>74343</v>
      </c>
      <c r="L25502" t="s">
        <v>208</v>
      </c>
    </row>
    <row r="25503" spans="11:12">
      <c r="K25503" s="435">
        <v>74344</v>
      </c>
      <c r="L25503" t="s">
        <v>208</v>
      </c>
    </row>
    <row r="25504" spans="11:12">
      <c r="K25504" s="435">
        <v>74346</v>
      </c>
      <c r="L25504" t="s">
        <v>208</v>
      </c>
    </row>
    <row r="25505" spans="11:12">
      <c r="K25505" s="435">
        <v>74347</v>
      </c>
      <c r="L25505" t="s">
        <v>208</v>
      </c>
    </row>
    <row r="25506" spans="11:12">
      <c r="K25506" s="435">
        <v>74349</v>
      </c>
      <c r="L25506" t="s">
        <v>208</v>
      </c>
    </row>
    <row r="25507" spans="11:12">
      <c r="K25507" s="435">
        <v>74350</v>
      </c>
      <c r="L25507" t="s">
        <v>208</v>
      </c>
    </row>
    <row r="25508" spans="11:12">
      <c r="K25508" s="435">
        <v>74352</v>
      </c>
      <c r="L25508" t="s">
        <v>202</v>
      </c>
    </row>
    <row r="25509" spans="11:12">
      <c r="K25509" s="435">
        <v>74354</v>
      </c>
      <c r="L25509" t="s">
        <v>208</v>
      </c>
    </row>
    <row r="25510" spans="11:12">
      <c r="K25510" s="435">
        <v>74358</v>
      </c>
      <c r="L25510" t="s">
        <v>208</v>
      </c>
    </row>
    <row r="25511" spans="11:12">
      <c r="K25511" s="435">
        <v>74359</v>
      </c>
      <c r="L25511" t="s">
        <v>208</v>
      </c>
    </row>
    <row r="25512" spans="11:12">
      <c r="K25512" s="435">
        <v>74360</v>
      </c>
      <c r="L25512" t="s">
        <v>208</v>
      </c>
    </row>
    <row r="25513" spans="11:12">
      <c r="K25513" s="435">
        <v>74361</v>
      </c>
      <c r="L25513" t="s">
        <v>202</v>
      </c>
    </row>
    <row r="25514" spans="11:12">
      <c r="K25514" s="435">
        <v>74363</v>
      </c>
      <c r="L25514" t="s">
        <v>208</v>
      </c>
    </row>
    <row r="25515" spans="11:12">
      <c r="K25515" s="435">
        <v>74364</v>
      </c>
      <c r="L25515" t="s">
        <v>208</v>
      </c>
    </row>
    <row r="25516" spans="11:12">
      <c r="K25516" s="435">
        <v>74365</v>
      </c>
      <c r="L25516" t="s">
        <v>208</v>
      </c>
    </row>
    <row r="25517" spans="11:12">
      <c r="K25517" s="435">
        <v>74366</v>
      </c>
      <c r="L25517" t="s">
        <v>208</v>
      </c>
    </row>
    <row r="25518" spans="11:12">
      <c r="K25518" s="435">
        <v>74367</v>
      </c>
      <c r="L25518" t="s">
        <v>202</v>
      </c>
    </row>
    <row r="25519" spans="11:12">
      <c r="K25519" s="435">
        <v>74368</v>
      </c>
      <c r="L25519" t="s">
        <v>208</v>
      </c>
    </row>
    <row r="25520" spans="11:12">
      <c r="K25520" s="435">
        <v>74369</v>
      </c>
      <c r="L25520" t="s">
        <v>208</v>
      </c>
    </row>
    <row r="25521" spans="11:12">
      <c r="K25521" s="435">
        <v>74370</v>
      </c>
      <c r="L25521" t="s">
        <v>208</v>
      </c>
    </row>
    <row r="25522" spans="11:12">
      <c r="K25522" s="435">
        <v>74401</v>
      </c>
      <c r="L25522" t="s">
        <v>202</v>
      </c>
    </row>
    <row r="25523" spans="11:12">
      <c r="K25523" s="435">
        <v>74403</v>
      </c>
      <c r="L25523" t="s">
        <v>202</v>
      </c>
    </row>
    <row r="25524" spans="11:12">
      <c r="K25524" s="435">
        <v>74421</v>
      </c>
      <c r="L25524" t="s">
        <v>202</v>
      </c>
    </row>
    <row r="25525" spans="11:12">
      <c r="K25525" s="435">
        <v>74422</v>
      </c>
      <c r="L25525" t="s">
        <v>202</v>
      </c>
    </row>
    <row r="25526" spans="11:12">
      <c r="K25526" s="435">
        <v>74423</v>
      </c>
      <c r="L25526" t="s">
        <v>202</v>
      </c>
    </row>
    <row r="25527" spans="11:12">
      <c r="K25527" s="435">
        <v>74425</v>
      </c>
      <c r="L25527" t="s">
        <v>202</v>
      </c>
    </row>
    <row r="25528" spans="11:12">
      <c r="K25528" s="435">
        <v>74426</v>
      </c>
      <c r="L25528" t="s">
        <v>202</v>
      </c>
    </row>
    <row r="25529" spans="11:12">
      <c r="K25529" s="435">
        <v>74427</v>
      </c>
      <c r="L25529" t="s">
        <v>202</v>
      </c>
    </row>
    <row r="25530" spans="11:12">
      <c r="K25530" s="435">
        <v>74428</v>
      </c>
      <c r="L25530" t="s">
        <v>202</v>
      </c>
    </row>
    <row r="25531" spans="11:12">
      <c r="K25531" s="435">
        <v>74429</v>
      </c>
      <c r="L25531" t="s">
        <v>202</v>
      </c>
    </row>
    <row r="25532" spans="11:12">
      <c r="K25532" s="435">
        <v>74430</v>
      </c>
      <c r="L25532" t="s">
        <v>202</v>
      </c>
    </row>
    <row r="25533" spans="11:12">
      <c r="K25533" s="435">
        <v>74431</v>
      </c>
      <c r="L25533" t="s">
        <v>202</v>
      </c>
    </row>
    <row r="25534" spans="11:12">
      <c r="K25534" s="435">
        <v>74432</v>
      </c>
      <c r="L25534" t="s">
        <v>202</v>
      </c>
    </row>
    <row r="25535" spans="11:12">
      <c r="K25535" s="435">
        <v>74434</v>
      </c>
      <c r="L25535" t="s">
        <v>202</v>
      </c>
    </row>
    <row r="25536" spans="11:12">
      <c r="K25536" s="435">
        <v>74435</v>
      </c>
      <c r="L25536" t="s">
        <v>202</v>
      </c>
    </row>
    <row r="25537" spans="11:12">
      <c r="K25537" s="435">
        <v>74436</v>
      </c>
      <c r="L25537" t="s">
        <v>202</v>
      </c>
    </row>
    <row r="25538" spans="11:12">
      <c r="K25538" s="435">
        <v>74437</v>
      </c>
      <c r="L25538" t="s">
        <v>202</v>
      </c>
    </row>
    <row r="25539" spans="11:12">
      <c r="K25539" s="435">
        <v>74438</v>
      </c>
      <c r="L25539" t="s">
        <v>202</v>
      </c>
    </row>
    <row r="25540" spans="11:12">
      <c r="K25540" s="435">
        <v>74441</v>
      </c>
      <c r="L25540" t="s">
        <v>202</v>
      </c>
    </row>
    <row r="25541" spans="11:12">
      <c r="K25541" s="435">
        <v>74442</v>
      </c>
      <c r="L25541" t="s">
        <v>202</v>
      </c>
    </row>
    <row r="25542" spans="11:12">
      <c r="K25542" s="435">
        <v>74445</v>
      </c>
      <c r="L25542" t="s">
        <v>202</v>
      </c>
    </row>
    <row r="25543" spans="11:12">
      <c r="K25543" s="435">
        <v>74446</v>
      </c>
      <c r="L25543" t="s">
        <v>202</v>
      </c>
    </row>
    <row r="25544" spans="11:12">
      <c r="K25544" s="435">
        <v>74447</v>
      </c>
      <c r="L25544" t="s">
        <v>202</v>
      </c>
    </row>
    <row r="25545" spans="11:12">
      <c r="K25545" s="435">
        <v>74450</v>
      </c>
      <c r="L25545" t="s">
        <v>202</v>
      </c>
    </row>
    <row r="25546" spans="11:12">
      <c r="K25546" s="435">
        <v>74451</v>
      </c>
      <c r="L25546" t="s">
        <v>202</v>
      </c>
    </row>
    <row r="25547" spans="11:12">
      <c r="K25547" s="435">
        <v>74452</v>
      </c>
      <c r="L25547" t="s">
        <v>208</v>
      </c>
    </row>
    <row r="25548" spans="11:12">
      <c r="K25548" s="435">
        <v>74454</v>
      </c>
      <c r="L25548" t="s">
        <v>202</v>
      </c>
    </row>
    <row r="25549" spans="11:12">
      <c r="K25549" s="435">
        <v>74455</v>
      </c>
      <c r="L25549" t="s">
        <v>202</v>
      </c>
    </row>
    <row r="25550" spans="11:12">
      <c r="K25550" s="435">
        <v>74456</v>
      </c>
      <c r="L25550" t="s">
        <v>202</v>
      </c>
    </row>
    <row r="25551" spans="11:12">
      <c r="K25551" s="435">
        <v>74457</v>
      </c>
      <c r="L25551" t="s">
        <v>208</v>
      </c>
    </row>
    <row r="25552" spans="11:12">
      <c r="K25552" s="435">
        <v>74458</v>
      </c>
      <c r="L25552" t="s">
        <v>202</v>
      </c>
    </row>
    <row r="25553" spans="11:12">
      <c r="K25553" s="435">
        <v>74459</v>
      </c>
      <c r="L25553" t="s">
        <v>202</v>
      </c>
    </row>
    <row r="25554" spans="11:12">
      <c r="K25554" s="435">
        <v>74460</v>
      </c>
      <c r="L25554" t="s">
        <v>202</v>
      </c>
    </row>
    <row r="25555" spans="11:12">
      <c r="K25555" s="435">
        <v>74462</v>
      </c>
      <c r="L25555" t="s">
        <v>202</v>
      </c>
    </row>
    <row r="25556" spans="11:12">
      <c r="K25556" s="435">
        <v>74463</v>
      </c>
      <c r="L25556" t="s">
        <v>202</v>
      </c>
    </row>
    <row r="25557" spans="11:12">
      <c r="K25557" s="435">
        <v>74464</v>
      </c>
      <c r="L25557" t="s">
        <v>202</v>
      </c>
    </row>
    <row r="25558" spans="11:12">
      <c r="K25558" s="435">
        <v>74467</v>
      </c>
      <c r="L25558" t="s">
        <v>202</v>
      </c>
    </row>
    <row r="25559" spans="11:12">
      <c r="K25559" s="435">
        <v>74468</v>
      </c>
      <c r="L25559" t="s">
        <v>202</v>
      </c>
    </row>
    <row r="25560" spans="11:12">
      <c r="K25560" s="435">
        <v>74469</v>
      </c>
      <c r="L25560" t="s">
        <v>202</v>
      </c>
    </row>
    <row r="25561" spans="11:12">
      <c r="K25561" s="435">
        <v>74470</v>
      </c>
      <c r="L25561" t="s">
        <v>202</v>
      </c>
    </row>
    <row r="25562" spans="11:12">
      <c r="K25562" s="435">
        <v>74471</v>
      </c>
      <c r="L25562" t="s">
        <v>202</v>
      </c>
    </row>
    <row r="25563" spans="11:12">
      <c r="K25563" s="435">
        <v>74472</v>
      </c>
      <c r="L25563" t="s">
        <v>202</v>
      </c>
    </row>
    <row r="25564" spans="11:12">
      <c r="K25564" s="435">
        <v>74477</v>
      </c>
      <c r="L25564" t="s">
        <v>202</v>
      </c>
    </row>
    <row r="25565" spans="11:12">
      <c r="K25565" s="435">
        <v>74501</v>
      </c>
      <c r="L25565" t="s">
        <v>202</v>
      </c>
    </row>
    <row r="25566" spans="11:12">
      <c r="K25566" s="435">
        <v>74521</v>
      </c>
      <c r="L25566" t="s">
        <v>202</v>
      </c>
    </row>
    <row r="25567" spans="11:12">
      <c r="K25567" s="435">
        <v>74522</v>
      </c>
      <c r="L25567" t="s">
        <v>202</v>
      </c>
    </row>
    <row r="25568" spans="11:12">
      <c r="K25568" s="435">
        <v>74523</v>
      </c>
      <c r="L25568" t="s">
        <v>202</v>
      </c>
    </row>
    <row r="25569" spans="11:12">
      <c r="K25569" s="435">
        <v>74525</v>
      </c>
      <c r="L25569" t="s">
        <v>202</v>
      </c>
    </row>
    <row r="25570" spans="11:12">
      <c r="K25570" s="435">
        <v>74528</v>
      </c>
      <c r="L25570" t="s">
        <v>202</v>
      </c>
    </row>
    <row r="25571" spans="11:12">
      <c r="K25571" s="435">
        <v>74530</v>
      </c>
      <c r="L25571" t="s">
        <v>202</v>
      </c>
    </row>
    <row r="25572" spans="11:12">
      <c r="K25572" s="435">
        <v>74531</v>
      </c>
      <c r="L25572" t="s">
        <v>202</v>
      </c>
    </row>
    <row r="25573" spans="11:12">
      <c r="K25573" s="435">
        <v>74533</v>
      </c>
      <c r="L25573" t="s">
        <v>202</v>
      </c>
    </row>
    <row r="25574" spans="11:12">
      <c r="K25574" s="435">
        <v>74534</v>
      </c>
      <c r="L25574" t="s">
        <v>202</v>
      </c>
    </row>
    <row r="25575" spans="11:12">
      <c r="K25575" s="435">
        <v>74535</v>
      </c>
      <c r="L25575" t="s">
        <v>202</v>
      </c>
    </row>
    <row r="25576" spans="11:12">
      <c r="K25576" s="435">
        <v>74536</v>
      </c>
      <c r="L25576" t="s">
        <v>202</v>
      </c>
    </row>
    <row r="25577" spans="11:12">
      <c r="K25577" s="435">
        <v>74538</v>
      </c>
      <c r="L25577" t="s">
        <v>202</v>
      </c>
    </row>
    <row r="25578" spans="11:12">
      <c r="K25578" s="435">
        <v>74540</v>
      </c>
      <c r="L25578" t="s">
        <v>202</v>
      </c>
    </row>
    <row r="25579" spans="11:12">
      <c r="K25579" s="435">
        <v>74543</v>
      </c>
      <c r="L25579" t="s">
        <v>202</v>
      </c>
    </row>
    <row r="25580" spans="11:12">
      <c r="K25580" s="435">
        <v>74546</v>
      </c>
      <c r="L25580" t="s">
        <v>202</v>
      </c>
    </row>
    <row r="25581" spans="11:12">
      <c r="K25581" s="435">
        <v>74547</v>
      </c>
      <c r="L25581" t="s">
        <v>202</v>
      </c>
    </row>
    <row r="25582" spans="11:12">
      <c r="K25582" s="435">
        <v>74549</v>
      </c>
      <c r="L25582" t="s">
        <v>202</v>
      </c>
    </row>
    <row r="25583" spans="11:12">
      <c r="K25583" s="435">
        <v>74552</v>
      </c>
      <c r="L25583" t="s">
        <v>202</v>
      </c>
    </row>
    <row r="25584" spans="11:12">
      <c r="K25584" s="435">
        <v>74553</v>
      </c>
      <c r="L25584" t="s">
        <v>202</v>
      </c>
    </row>
    <row r="25585" spans="11:12">
      <c r="K25585" s="435">
        <v>74554</v>
      </c>
      <c r="L25585" t="s">
        <v>202</v>
      </c>
    </row>
    <row r="25586" spans="11:12">
      <c r="K25586" s="435">
        <v>74555</v>
      </c>
      <c r="L25586" t="s">
        <v>202</v>
      </c>
    </row>
    <row r="25587" spans="11:12">
      <c r="K25587" s="435">
        <v>74556</v>
      </c>
      <c r="L25587" t="s">
        <v>202</v>
      </c>
    </row>
    <row r="25588" spans="11:12">
      <c r="K25588" s="435">
        <v>74557</v>
      </c>
      <c r="L25588" t="s">
        <v>202</v>
      </c>
    </row>
    <row r="25589" spans="11:12">
      <c r="K25589" s="435">
        <v>74558</v>
      </c>
      <c r="L25589" t="s">
        <v>202</v>
      </c>
    </row>
    <row r="25590" spans="11:12">
      <c r="K25590" s="435">
        <v>74560</v>
      </c>
      <c r="L25590" t="s">
        <v>202</v>
      </c>
    </row>
    <row r="25591" spans="11:12">
      <c r="K25591" s="435">
        <v>74561</v>
      </c>
      <c r="L25591" t="s">
        <v>202</v>
      </c>
    </row>
    <row r="25592" spans="11:12">
      <c r="K25592" s="435">
        <v>74562</v>
      </c>
      <c r="L25592" t="s">
        <v>202</v>
      </c>
    </row>
    <row r="25593" spans="11:12">
      <c r="K25593" s="435">
        <v>74563</v>
      </c>
      <c r="L25593" t="s">
        <v>202</v>
      </c>
    </row>
    <row r="25594" spans="11:12">
      <c r="K25594" s="435">
        <v>74565</v>
      </c>
      <c r="L25594" t="s">
        <v>202</v>
      </c>
    </row>
    <row r="25595" spans="11:12">
      <c r="K25595" s="435">
        <v>74567</v>
      </c>
      <c r="L25595" t="s">
        <v>202</v>
      </c>
    </row>
    <row r="25596" spans="11:12">
      <c r="K25596" s="435">
        <v>74569</v>
      </c>
      <c r="L25596" t="s">
        <v>202</v>
      </c>
    </row>
    <row r="25597" spans="11:12">
      <c r="K25597" s="435">
        <v>74570</v>
      </c>
      <c r="L25597" t="s">
        <v>202</v>
      </c>
    </row>
    <row r="25598" spans="11:12">
      <c r="K25598" s="435">
        <v>74571</v>
      </c>
      <c r="L25598" t="s">
        <v>202</v>
      </c>
    </row>
    <row r="25599" spans="11:12">
      <c r="K25599" s="435">
        <v>74572</v>
      </c>
      <c r="L25599" t="s">
        <v>202</v>
      </c>
    </row>
    <row r="25600" spans="11:12">
      <c r="K25600" s="435">
        <v>74574</v>
      </c>
      <c r="L25600" t="s">
        <v>202</v>
      </c>
    </row>
    <row r="25601" spans="11:12">
      <c r="K25601" s="435">
        <v>74576</v>
      </c>
      <c r="L25601" t="s">
        <v>202</v>
      </c>
    </row>
    <row r="25602" spans="11:12">
      <c r="K25602" s="435">
        <v>74577</v>
      </c>
      <c r="L25602" t="s">
        <v>202</v>
      </c>
    </row>
    <row r="25603" spans="11:12">
      <c r="K25603" s="435">
        <v>74578</v>
      </c>
      <c r="L25603" t="s">
        <v>202</v>
      </c>
    </row>
    <row r="25604" spans="11:12">
      <c r="K25604" s="435">
        <v>74601</v>
      </c>
      <c r="L25604" t="s">
        <v>202</v>
      </c>
    </row>
    <row r="25605" spans="11:12">
      <c r="K25605" s="435">
        <v>74604</v>
      </c>
      <c r="L25605" t="s">
        <v>202</v>
      </c>
    </row>
    <row r="25606" spans="11:12">
      <c r="K25606" s="435">
        <v>74630</v>
      </c>
      <c r="L25606" t="s">
        <v>202</v>
      </c>
    </row>
    <row r="25607" spans="11:12">
      <c r="K25607" s="435">
        <v>74631</v>
      </c>
      <c r="L25607" t="s">
        <v>202</v>
      </c>
    </row>
    <row r="25608" spans="11:12">
      <c r="K25608" s="435">
        <v>74632</v>
      </c>
      <c r="L25608" t="s">
        <v>202</v>
      </c>
    </row>
    <row r="25609" spans="11:12">
      <c r="K25609" s="435">
        <v>74633</v>
      </c>
      <c r="L25609" t="s">
        <v>208</v>
      </c>
    </row>
    <row r="25610" spans="11:12">
      <c r="K25610" s="435">
        <v>74636</v>
      </c>
      <c r="L25610" t="s">
        <v>202</v>
      </c>
    </row>
    <row r="25611" spans="11:12">
      <c r="K25611" s="435">
        <v>74637</v>
      </c>
      <c r="L25611" t="s">
        <v>202</v>
      </c>
    </row>
    <row r="25612" spans="11:12">
      <c r="K25612" s="435">
        <v>74640</v>
      </c>
      <c r="L25612" t="s">
        <v>202</v>
      </c>
    </row>
    <row r="25613" spans="11:12">
      <c r="K25613" s="435">
        <v>74641</v>
      </c>
      <c r="L25613" t="s">
        <v>202</v>
      </c>
    </row>
    <row r="25614" spans="11:12">
      <c r="K25614" s="435">
        <v>74643</v>
      </c>
      <c r="L25614" t="s">
        <v>202</v>
      </c>
    </row>
    <row r="25615" spans="11:12">
      <c r="K25615" s="435">
        <v>74644</v>
      </c>
      <c r="L25615" t="s">
        <v>202</v>
      </c>
    </row>
    <row r="25616" spans="11:12">
      <c r="K25616" s="435">
        <v>74646</v>
      </c>
      <c r="L25616" t="s">
        <v>202</v>
      </c>
    </row>
    <row r="25617" spans="11:12">
      <c r="K25617" s="435">
        <v>74647</v>
      </c>
      <c r="L25617" t="s">
        <v>208</v>
      </c>
    </row>
    <row r="25618" spans="11:12">
      <c r="K25618" s="435">
        <v>74650</v>
      </c>
      <c r="L25618" t="s">
        <v>202</v>
      </c>
    </row>
    <row r="25619" spans="11:12">
      <c r="K25619" s="435">
        <v>74651</v>
      </c>
      <c r="L25619" t="s">
        <v>202</v>
      </c>
    </row>
    <row r="25620" spans="11:12">
      <c r="K25620" s="435">
        <v>74652</v>
      </c>
      <c r="L25620" t="s">
        <v>208</v>
      </c>
    </row>
    <row r="25621" spans="11:12">
      <c r="K25621" s="435">
        <v>74653</v>
      </c>
      <c r="L25621" t="s">
        <v>202</v>
      </c>
    </row>
    <row r="25622" spans="11:12">
      <c r="K25622" s="435">
        <v>74701</v>
      </c>
      <c r="L25622" t="s">
        <v>202</v>
      </c>
    </row>
    <row r="25623" spans="11:12">
      <c r="K25623" s="435">
        <v>74720</v>
      </c>
      <c r="L25623" t="s">
        <v>202</v>
      </c>
    </row>
    <row r="25624" spans="11:12">
      <c r="K25624" s="435">
        <v>74722</v>
      </c>
      <c r="L25624" t="s">
        <v>202</v>
      </c>
    </row>
    <row r="25625" spans="11:12">
      <c r="K25625" s="435">
        <v>74723</v>
      </c>
      <c r="L25625" t="s">
        <v>202</v>
      </c>
    </row>
    <row r="25626" spans="11:12">
      <c r="K25626" s="435">
        <v>74724</v>
      </c>
      <c r="L25626" t="s">
        <v>202</v>
      </c>
    </row>
    <row r="25627" spans="11:12">
      <c r="K25627" s="435">
        <v>74726</v>
      </c>
      <c r="L25627" t="s">
        <v>202</v>
      </c>
    </row>
    <row r="25628" spans="11:12">
      <c r="K25628" s="435">
        <v>74727</v>
      </c>
      <c r="L25628" t="s">
        <v>202</v>
      </c>
    </row>
    <row r="25629" spans="11:12">
      <c r="K25629" s="435">
        <v>74728</v>
      </c>
      <c r="L25629" t="s">
        <v>202</v>
      </c>
    </row>
    <row r="25630" spans="11:12">
      <c r="K25630" s="435">
        <v>74729</v>
      </c>
      <c r="L25630" t="s">
        <v>202</v>
      </c>
    </row>
    <row r="25631" spans="11:12">
      <c r="K25631" s="435">
        <v>74730</v>
      </c>
      <c r="L25631" t="s">
        <v>202</v>
      </c>
    </row>
    <row r="25632" spans="11:12">
      <c r="K25632" s="435">
        <v>74731</v>
      </c>
      <c r="L25632" t="s">
        <v>202</v>
      </c>
    </row>
    <row r="25633" spans="11:12">
      <c r="K25633" s="435">
        <v>74733</v>
      </c>
      <c r="L25633" t="s">
        <v>202</v>
      </c>
    </row>
    <row r="25634" spans="11:12">
      <c r="K25634" s="435">
        <v>74734</v>
      </c>
      <c r="L25634" t="s">
        <v>202</v>
      </c>
    </row>
    <row r="25635" spans="11:12">
      <c r="K25635" s="435">
        <v>74735</v>
      </c>
      <c r="L25635" t="s">
        <v>202</v>
      </c>
    </row>
    <row r="25636" spans="11:12">
      <c r="K25636" s="435">
        <v>74736</v>
      </c>
      <c r="L25636" t="s">
        <v>202</v>
      </c>
    </row>
    <row r="25637" spans="11:12">
      <c r="K25637" s="435">
        <v>74738</v>
      </c>
      <c r="L25637" t="s">
        <v>202</v>
      </c>
    </row>
    <row r="25638" spans="11:12">
      <c r="K25638" s="435">
        <v>74740</v>
      </c>
      <c r="L25638" t="s">
        <v>202</v>
      </c>
    </row>
    <row r="25639" spans="11:12">
      <c r="K25639" s="435">
        <v>74741</v>
      </c>
      <c r="L25639" t="s">
        <v>202</v>
      </c>
    </row>
    <row r="25640" spans="11:12">
      <c r="K25640" s="435">
        <v>74743</v>
      </c>
      <c r="L25640" t="s">
        <v>202</v>
      </c>
    </row>
    <row r="25641" spans="11:12">
      <c r="K25641" s="435">
        <v>74745</v>
      </c>
      <c r="L25641" t="s">
        <v>202</v>
      </c>
    </row>
    <row r="25642" spans="11:12">
      <c r="K25642" s="435">
        <v>74747</v>
      </c>
      <c r="L25642" t="s">
        <v>202</v>
      </c>
    </row>
    <row r="25643" spans="11:12">
      <c r="K25643" s="435">
        <v>74748</v>
      </c>
      <c r="L25643" t="s">
        <v>202</v>
      </c>
    </row>
    <row r="25644" spans="11:12">
      <c r="K25644" s="435">
        <v>74750</v>
      </c>
      <c r="L25644" t="s">
        <v>202</v>
      </c>
    </row>
    <row r="25645" spans="11:12">
      <c r="K25645" s="435">
        <v>74753</v>
      </c>
      <c r="L25645" t="s">
        <v>202</v>
      </c>
    </row>
    <row r="25646" spans="11:12">
      <c r="K25646" s="435">
        <v>74754</v>
      </c>
      <c r="L25646" t="s">
        <v>202</v>
      </c>
    </row>
    <row r="25647" spans="11:12">
      <c r="K25647" s="435">
        <v>74755</v>
      </c>
      <c r="L25647" t="s">
        <v>202</v>
      </c>
    </row>
    <row r="25648" spans="11:12">
      <c r="K25648" s="435">
        <v>74756</v>
      </c>
      <c r="L25648" t="s">
        <v>202</v>
      </c>
    </row>
    <row r="25649" spans="11:12">
      <c r="K25649" s="435">
        <v>74759</v>
      </c>
      <c r="L25649" t="s">
        <v>202</v>
      </c>
    </row>
    <row r="25650" spans="11:12">
      <c r="K25650" s="435">
        <v>74760</v>
      </c>
      <c r="L25650" t="s">
        <v>202</v>
      </c>
    </row>
    <row r="25651" spans="11:12">
      <c r="K25651" s="435">
        <v>74761</v>
      </c>
      <c r="L25651" t="s">
        <v>202</v>
      </c>
    </row>
    <row r="25652" spans="11:12">
      <c r="K25652" s="435">
        <v>74764</v>
      </c>
      <c r="L25652" t="s">
        <v>202</v>
      </c>
    </row>
    <row r="25653" spans="11:12">
      <c r="K25653" s="435">
        <v>74766</v>
      </c>
      <c r="L25653" t="s">
        <v>202</v>
      </c>
    </row>
    <row r="25654" spans="11:12">
      <c r="K25654" s="435">
        <v>74801</v>
      </c>
      <c r="L25654" t="s">
        <v>202</v>
      </c>
    </row>
    <row r="25655" spans="11:12">
      <c r="K25655" s="435">
        <v>74804</v>
      </c>
      <c r="L25655" t="s">
        <v>202</v>
      </c>
    </row>
    <row r="25656" spans="11:12">
      <c r="K25656" s="435">
        <v>74820</v>
      </c>
      <c r="L25656" t="s">
        <v>202</v>
      </c>
    </row>
    <row r="25657" spans="11:12">
      <c r="K25657" s="435">
        <v>74824</v>
      </c>
      <c r="L25657" t="s">
        <v>202</v>
      </c>
    </row>
    <row r="25658" spans="11:12">
      <c r="K25658" s="435">
        <v>74825</v>
      </c>
      <c r="L25658" t="s">
        <v>202</v>
      </c>
    </row>
    <row r="25659" spans="11:12">
      <c r="K25659" s="435">
        <v>74826</v>
      </c>
      <c r="L25659" t="s">
        <v>202</v>
      </c>
    </row>
    <row r="25660" spans="11:12">
      <c r="K25660" s="435">
        <v>74827</v>
      </c>
      <c r="L25660" t="s">
        <v>202</v>
      </c>
    </row>
    <row r="25661" spans="11:12">
      <c r="K25661" s="435">
        <v>74829</v>
      </c>
      <c r="L25661" t="s">
        <v>202</v>
      </c>
    </row>
    <row r="25662" spans="11:12">
      <c r="K25662" s="435">
        <v>74830</v>
      </c>
      <c r="L25662" t="s">
        <v>202</v>
      </c>
    </row>
    <row r="25663" spans="11:12">
      <c r="K25663" s="435">
        <v>74831</v>
      </c>
      <c r="L25663" t="s">
        <v>202</v>
      </c>
    </row>
    <row r="25664" spans="11:12">
      <c r="K25664" s="435">
        <v>74832</v>
      </c>
      <c r="L25664" t="s">
        <v>202</v>
      </c>
    </row>
    <row r="25665" spans="11:12">
      <c r="K25665" s="435">
        <v>74833</v>
      </c>
      <c r="L25665" t="s">
        <v>202</v>
      </c>
    </row>
    <row r="25666" spans="11:12">
      <c r="K25666" s="435">
        <v>74834</v>
      </c>
      <c r="L25666" t="s">
        <v>202</v>
      </c>
    </row>
    <row r="25667" spans="11:12">
      <c r="K25667" s="435">
        <v>74836</v>
      </c>
      <c r="L25667" t="s">
        <v>202</v>
      </c>
    </row>
    <row r="25668" spans="11:12">
      <c r="K25668" s="435">
        <v>74837</v>
      </c>
      <c r="L25668" t="s">
        <v>202</v>
      </c>
    </row>
    <row r="25669" spans="11:12">
      <c r="K25669" s="435">
        <v>74839</v>
      </c>
      <c r="L25669" t="s">
        <v>202</v>
      </c>
    </row>
    <row r="25670" spans="11:12">
      <c r="K25670" s="435">
        <v>74840</v>
      </c>
      <c r="L25670" t="s">
        <v>202</v>
      </c>
    </row>
    <row r="25671" spans="11:12">
      <c r="K25671" s="435">
        <v>74842</v>
      </c>
      <c r="L25671" t="s">
        <v>202</v>
      </c>
    </row>
    <row r="25672" spans="11:12">
      <c r="K25672" s="435">
        <v>74843</v>
      </c>
      <c r="L25672" t="s">
        <v>202</v>
      </c>
    </row>
    <row r="25673" spans="11:12">
      <c r="K25673" s="435">
        <v>74844</v>
      </c>
      <c r="L25673" t="s">
        <v>202</v>
      </c>
    </row>
    <row r="25674" spans="11:12">
      <c r="K25674" s="435">
        <v>74845</v>
      </c>
      <c r="L25674" t="s">
        <v>202</v>
      </c>
    </row>
    <row r="25675" spans="11:12">
      <c r="K25675" s="435">
        <v>74848</v>
      </c>
      <c r="L25675" t="s">
        <v>202</v>
      </c>
    </row>
    <row r="25676" spans="11:12">
      <c r="K25676" s="435">
        <v>74849</v>
      </c>
      <c r="L25676" t="s">
        <v>202</v>
      </c>
    </row>
    <row r="25677" spans="11:12">
      <c r="K25677" s="435">
        <v>74850</v>
      </c>
      <c r="L25677" t="s">
        <v>202</v>
      </c>
    </row>
    <row r="25678" spans="11:12">
      <c r="K25678" s="435">
        <v>74851</v>
      </c>
      <c r="L25678" t="s">
        <v>202</v>
      </c>
    </row>
    <row r="25679" spans="11:12">
      <c r="K25679" s="435">
        <v>74852</v>
      </c>
      <c r="L25679" t="s">
        <v>202</v>
      </c>
    </row>
    <row r="25680" spans="11:12">
      <c r="K25680" s="435">
        <v>74854</v>
      </c>
      <c r="L25680" t="s">
        <v>202</v>
      </c>
    </row>
    <row r="25681" spans="11:12">
      <c r="K25681" s="435">
        <v>74855</v>
      </c>
      <c r="L25681" t="s">
        <v>202</v>
      </c>
    </row>
    <row r="25682" spans="11:12">
      <c r="K25682" s="435">
        <v>74856</v>
      </c>
      <c r="L25682" t="s">
        <v>202</v>
      </c>
    </row>
    <row r="25683" spans="11:12">
      <c r="K25683" s="435">
        <v>74857</v>
      </c>
      <c r="L25683" t="s">
        <v>202</v>
      </c>
    </row>
    <row r="25684" spans="11:12">
      <c r="K25684" s="435">
        <v>74859</v>
      </c>
      <c r="L25684" t="s">
        <v>202</v>
      </c>
    </row>
    <row r="25685" spans="11:12">
      <c r="K25685" s="435">
        <v>74860</v>
      </c>
      <c r="L25685" t="s">
        <v>202</v>
      </c>
    </row>
    <row r="25686" spans="11:12">
      <c r="K25686" s="435">
        <v>74864</v>
      </c>
      <c r="L25686" t="s">
        <v>202</v>
      </c>
    </row>
    <row r="25687" spans="11:12">
      <c r="K25687" s="435">
        <v>74865</v>
      </c>
      <c r="L25687" t="s">
        <v>202</v>
      </c>
    </row>
    <row r="25688" spans="11:12">
      <c r="K25688" s="435">
        <v>74867</v>
      </c>
      <c r="L25688" t="s">
        <v>202</v>
      </c>
    </row>
    <row r="25689" spans="11:12">
      <c r="K25689" s="435">
        <v>74868</v>
      </c>
      <c r="L25689" t="s">
        <v>202</v>
      </c>
    </row>
    <row r="25690" spans="11:12">
      <c r="K25690" s="435">
        <v>74869</v>
      </c>
      <c r="L25690" t="s">
        <v>202</v>
      </c>
    </row>
    <row r="25691" spans="11:12">
      <c r="K25691" s="435">
        <v>74871</v>
      </c>
      <c r="L25691" t="s">
        <v>202</v>
      </c>
    </row>
    <row r="25692" spans="11:12">
      <c r="K25692" s="435">
        <v>74872</v>
      </c>
      <c r="L25692" t="s">
        <v>202</v>
      </c>
    </row>
    <row r="25693" spans="11:12">
      <c r="K25693" s="435">
        <v>74873</v>
      </c>
      <c r="L25693" t="s">
        <v>202</v>
      </c>
    </row>
    <row r="25694" spans="11:12">
      <c r="K25694" s="435">
        <v>74875</v>
      </c>
      <c r="L25694" t="s">
        <v>202</v>
      </c>
    </row>
    <row r="25695" spans="11:12">
      <c r="K25695" s="435">
        <v>74878</v>
      </c>
      <c r="L25695" t="s">
        <v>202</v>
      </c>
    </row>
    <row r="25696" spans="11:12">
      <c r="K25696" s="435">
        <v>74880</v>
      </c>
      <c r="L25696" t="s">
        <v>202</v>
      </c>
    </row>
    <row r="25697" spans="11:12">
      <c r="K25697" s="435">
        <v>74881</v>
      </c>
      <c r="L25697" t="s">
        <v>202</v>
      </c>
    </row>
    <row r="25698" spans="11:12">
      <c r="K25698" s="435">
        <v>74883</v>
      </c>
      <c r="L25698" t="s">
        <v>202</v>
      </c>
    </row>
    <row r="25699" spans="11:12">
      <c r="K25699" s="435">
        <v>74884</v>
      </c>
      <c r="L25699" t="s">
        <v>202</v>
      </c>
    </row>
    <row r="25700" spans="11:12">
      <c r="K25700" s="435">
        <v>74901</v>
      </c>
      <c r="L25700" t="s">
        <v>202</v>
      </c>
    </row>
    <row r="25701" spans="11:12">
      <c r="K25701" s="435">
        <v>74902</v>
      </c>
      <c r="L25701" t="s">
        <v>202</v>
      </c>
    </row>
    <row r="25702" spans="11:12">
      <c r="K25702" s="435">
        <v>74930</v>
      </c>
      <c r="L25702" t="s">
        <v>202</v>
      </c>
    </row>
    <row r="25703" spans="11:12">
      <c r="K25703" s="435">
        <v>74931</v>
      </c>
      <c r="L25703" t="s">
        <v>208</v>
      </c>
    </row>
    <row r="25704" spans="11:12">
      <c r="K25704" s="435">
        <v>74932</v>
      </c>
      <c r="L25704" t="s">
        <v>202</v>
      </c>
    </row>
    <row r="25705" spans="11:12">
      <c r="K25705" s="435">
        <v>74935</v>
      </c>
      <c r="L25705" t="s">
        <v>202</v>
      </c>
    </row>
    <row r="25706" spans="11:12">
      <c r="K25706" s="435">
        <v>74936</v>
      </c>
      <c r="L25706" t="s">
        <v>202</v>
      </c>
    </row>
    <row r="25707" spans="11:12">
      <c r="K25707" s="435">
        <v>74937</v>
      </c>
      <c r="L25707" t="s">
        <v>202</v>
      </c>
    </row>
    <row r="25708" spans="11:12">
      <c r="K25708" s="435">
        <v>74939</v>
      </c>
      <c r="L25708" t="s">
        <v>202</v>
      </c>
    </row>
    <row r="25709" spans="11:12">
      <c r="K25709" s="435">
        <v>74940</v>
      </c>
      <c r="L25709" t="s">
        <v>202</v>
      </c>
    </row>
    <row r="25710" spans="11:12">
      <c r="K25710" s="435">
        <v>74941</v>
      </c>
      <c r="L25710" t="s">
        <v>202</v>
      </c>
    </row>
    <row r="25711" spans="11:12">
      <c r="K25711" s="435">
        <v>74942</v>
      </c>
      <c r="L25711" t="s">
        <v>202</v>
      </c>
    </row>
    <row r="25712" spans="11:12">
      <c r="K25712" s="435">
        <v>74943</v>
      </c>
      <c r="L25712" t="s">
        <v>202</v>
      </c>
    </row>
    <row r="25713" spans="11:12">
      <c r="K25713" s="435">
        <v>74944</v>
      </c>
      <c r="L25713" t="s">
        <v>202</v>
      </c>
    </row>
    <row r="25714" spans="11:12">
      <c r="K25714" s="435">
        <v>74945</v>
      </c>
      <c r="L25714" t="s">
        <v>202</v>
      </c>
    </row>
    <row r="25715" spans="11:12">
      <c r="K25715" s="435">
        <v>74946</v>
      </c>
      <c r="L25715" t="s">
        <v>202</v>
      </c>
    </row>
    <row r="25716" spans="11:12">
      <c r="K25716" s="435">
        <v>74948</v>
      </c>
      <c r="L25716" t="s">
        <v>202</v>
      </c>
    </row>
    <row r="25717" spans="11:12">
      <c r="K25717" s="435">
        <v>74949</v>
      </c>
      <c r="L25717" t="s">
        <v>202</v>
      </c>
    </row>
    <row r="25718" spans="11:12">
      <c r="K25718" s="435">
        <v>74951</v>
      </c>
      <c r="L25718" t="s">
        <v>202</v>
      </c>
    </row>
    <row r="25719" spans="11:12">
      <c r="K25719" s="435">
        <v>74953</v>
      </c>
      <c r="L25719" t="s">
        <v>202</v>
      </c>
    </row>
    <row r="25720" spans="11:12">
      <c r="K25720" s="435">
        <v>74954</v>
      </c>
      <c r="L25720" t="s">
        <v>202</v>
      </c>
    </row>
    <row r="25721" spans="11:12">
      <c r="K25721" s="435">
        <v>74955</v>
      </c>
      <c r="L25721" t="s">
        <v>202</v>
      </c>
    </row>
    <row r="25722" spans="11:12">
      <c r="K25722" s="435">
        <v>74956</v>
      </c>
      <c r="L25722" t="s">
        <v>202</v>
      </c>
    </row>
    <row r="25723" spans="11:12">
      <c r="K25723" s="435">
        <v>74957</v>
      </c>
      <c r="L25723" t="s">
        <v>202</v>
      </c>
    </row>
    <row r="25724" spans="11:12">
      <c r="K25724" s="435">
        <v>74959</v>
      </c>
      <c r="L25724" t="s">
        <v>202</v>
      </c>
    </row>
    <row r="25725" spans="11:12">
      <c r="K25725" s="435">
        <v>74960</v>
      </c>
      <c r="L25725" t="s">
        <v>208</v>
      </c>
    </row>
    <row r="25726" spans="11:12">
      <c r="K25726" s="435">
        <v>74962</v>
      </c>
      <c r="L25726" t="s">
        <v>202</v>
      </c>
    </row>
    <row r="25727" spans="11:12">
      <c r="K25727" s="435">
        <v>74963</v>
      </c>
      <c r="L25727" t="s">
        <v>202</v>
      </c>
    </row>
    <row r="25728" spans="11:12">
      <c r="K25728" s="435">
        <v>74964</v>
      </c>
      <c r="L25728" t="s">
        <v>208</v>
      </c>
    </row>
    <row r="25729" spans="11:12">
      <c r="K25729" s="435">
        <v>74965</v>
      </c>
      <c r="L25729" t="s">
        <v>208</v>
      </c>
    </row>
    <row r="25730" spans="11:12">
      <c r="K25730" s="435">
        <v>74966</v>
      </c>
      <c r="L25730" t="s">
        <v>202</v>
      </c>
    </row>
    <row r="25731" spans="11:12">
      <c r="K25731" s="435">
        <v>75001</v>
      </c>
      <c r="L25731" t="s">
        <v>202</v>
      </c>
    </row>
    <row r="25732" spans="11:12">
      <c r="K25732" s="435">
        <v>75002</v>
      </c>
      <c r="L25732" t="s">
        <v>202</v>
      </c>
    </row>
    <row r="25733" spans="11:12">
      <c r="K25733" s="435">
        <v>75006</v>
      </c>
      <c r="L25733" t="s">
        <v>202</v>
      </c>
    </row>
    <row r="25734" spans="11:12">
      <c r="K25734" s="435">
        <v>75007</v>
      </c>
      <c r="L25734" t="s">
        <v>202</v>
      </c>
    </row>
    <row r="25735" spans="11:12">
      <c r="K25735" s="435">
        <v>75009</v>
      </c>
      <c r="L25735" t="s">
        <v>202</v>
      </c>
    </row>
    <row r="25736" spans="11:12">
      <c r="K25736" s="435">
        <v>75010</v>
      </c>
      <c r="L25736" t="s">
        <v>202</v>
      </c>
    </row>
    <row r="25737" spans="11:12">
      <c r="K25737" s="435">
        <v>75013</v>
      </c>
      <c r="L25737" t="s">
        <v>202</v>
      </c>
    </row>
    <row r="25738" spans="11:12">
      <c r="K25738" s="435">
        <v>75019</v>
      </c>
      <c r="L25738" t="s">
        <v>202</v>
      </c>
    </row>
    <row r="25739" spans="11:12">
      <c r="K25739" s="435">
        <v>75020</v>
      </c>
      <c r="L25739" t="s">
        <v>202</v>
      </c>
    </row>
    <row r="25740" spans="11:12">
      <c r="K25740" s="435">
        <v>75021</v>
      </c>
      <c r="L25740" t="s">
        <v>202</v>
      </c>
    </row>
    <row r="25741" spans="11:12">
      <c r="K25741" s="435">
        <v>75022</v>
      </c>
      <c r="L25741" t="s">
        <v>202</v>
      </c>
    </row>
    <row r="25742" spans="11:12">
      <c r="K25742" s="435">
        <v>75023</v>
      </c>
      <c r="L25742" t="s">
        <v>202</v>
      </c>
    </row>
    <row r="25743" spans="11:12">
      <c r="K25743" s="435">
        <v>75024</v>
      </c>
      <c r="L25743" t="s">
        <v>202</v>
      </c>
    </row>
    <row r="25744" spans="11:12">
      <c r="K25744" s="435">
        <v>75025</v>
      </c>
      <c r="L25744" t="s">
        <v>202</v>
      </c>
    </row>
    <row r="25745" spans="11:12">
      <c r="K25745" s="435">
        <v>75028</v>
      </c>
      <c r="L25745" t="s">
        <v>202</v>
      </c>
    </row>
    <row r="25746" spans="11:12">
      <c r="K25746" s="435">
        <v>75032</v>
      </c>
      <c r="L25746" t="s">
        <v>202</v>
      </c>
    </row>
    <row r="25747" spans="11:12">
      <c r="K25747" s="435">
        <v>75034</v>
      </c>
      <c r="L25747" t="s">
        <v>202</v>
      </c>
    </row>
    <row r="25748" spans="11:12">
      <c r="K25748" s="435">
        <v>75035</v>
      </c>
      <c r="L25748" t="s">
        <v>202</v>
      </c>
    </row>
    <row r="25749" spans="11:12">
      <c r="K25749" s="435">
        <v>75038</v>
      </c>
      <c r="L25749" t="s">
        <v>202</v>
      </c>
    </row>
    <row r="25750" spans="11:12">
      <c r="K25750" s="435">
        <v>75039</v>
      </c>
      <c r="L25750" t="s">
        <v>202</v>
      </c>
    </row>
    <row r="25751" spans="11:12">
      <c r="K25751" s="435">
        <v>75040</v>
      </c>
      <c r="L25751" t="s">
        <v>202</v>
      </c>
    </row>
    <row r="25752" spans="11:12">
      <c r="K25752" s="435">
        <v>75041</v>
      </c>
      <c r="L25752" t="s">
        <v>202</v>
      </c>
    </row>
    <row r="25753" spans="11:12">
      <c r="K25753" s="435">
        <v>75042</v>
      </c>
      <c r="L25753" t="s">
        <v>202</v>
      </c>
    </row>
    <row r="25754" spans="11:12">
      <c r="K25754" s="435">
        <v>75043</v>
      </c>
      <c r="L25754" t="s">
        <v>202</v>
      </c>
    </row>
    <row r="25755" spans="11:12">
      <c r="K25755" s="435">
        <v>75044</v>
      </c>
      <c r="L25755" t="s">
        <v>202</v>
      </c>
    </row>
    <row r="25756" spans="11:12">
      <c r="K25756" s="435">
        <v>75048</v>
      </c>
      <c r="L25756" t="s">
        <v>202</v>
      </c>
    </row>
    <row r="25757" spans="11:12">
      <c r="K25757" s="435">
        <v>75050</v>
      </c>
      <c r="L25757" t="s">
        <v>202</v>
      </c>
    </row>
    <row r="25758" spans="11:12">
      <c r="K25758" s="435">
        <v>75051</v>
      </c>
      <c r="L25758" t="s">
        <v>202</v>
      </c>
    </row>
    <row r="25759" spans="11:12">
      <c r="K25759" s="435">
        <v>75052</v>
      </c>
      <c r="L25759" t="s">
        <v>202</v>
      </c>
    </row>
    <row r="25760" spans="11:12">
      <c r="K25760" s="435">
        <v>75054</v>
      </c>
      <c r="L25760" t="s">
        <v>202</v>
      </c>
    </row>
    <row r="25761" spans="11:12">
      <c r="K25761" s="435">
        <v>75056</v>
      </c>
      <c r="L25761" t="s">
        <v>202</v>
      </c>
    </row>
    <row r="25762" spans="11:12">
      <c r="K25762" s="435">
        <v>75057</v>
      </c>
      <c r="L25762" t="s">
        <v>202</v>
      </c>
    </row>
    <row r="25763" spans="11:12">
      <c r="K25763" s="435">
        <v>75058</v>
      </c>
      <c r="L25763" t="s">
        <v>202</v>
      </c>
    </row>
    <row r="25764" spans="11:12">
      <c r="K25764" s="435">
        <v>75060</v>
      </c>
      <c r="L25764" t="s">
        <v>202</v>
      </c>
    </row>
    <row r="25765" spans="11:12">
      <c r="K25765" s="435">
        <v>75061</v>
      </c>
      <c r="L25765" t="s">
        <v>202</v>
      </c>
    </row>
    <row r="25766" spans="11:12">
      <c r="K25766" s="435">
        <v>75062</v>
      </c>
      <c r="L25766" t="s">
        <v>202</v>
      </c>
    </row>
    <row r="25767" spans="11:12">
      <c r="K25767" s="435">
        <v>75063</v>
      </c>
      <c r="L25767" t="s">
        <v>202</v>
      </c>
    </row>
    <row r="25768" spans="11:12">
      <c r="K25768" s="435">
        <v>75065</v>
      </c>
      <c r="L25768" t="s">
        <v>202</v>
      </c>
    </row>
    <row r="25769" spans="11:12">
      <c r="K25769" s="435">
        <v>75067</v>
      </c>
      <c r="L25769" t="s">
        <v>202</v>
      </c>
    </row>
    <row r="25770" spans="11:12">
      <c r="K25770" s="435">
        <v>75068</v>
      </c>
      <c r="L25770" t="s">
        <v>202</v>
      </c>
    </row>
    <row r="25771" spans="11:12">
      <c r="K25771" s="435">
        <v>75069</v>
      </c>
      <c r="L25771" t="s">
        <v>202</v>
      </c>
    </row>
    <row r="25772" spans="11:12">
      <c r="K25772" s="435">
        <v>75070</v>
      </c>
      <c r="L25772" t="s">
        <v>202</v>
      </c>
    </row>
    <row r="25773" spans="11:12">
      <c r="K25773" s="435">
        <v>75071</v>
      </c>
      <c r="L25773" t="s">
        <v>202</v>
      </c>
    </row>
    <row r="25774" spans="11:12">
      <c r="K25774" s="435">
        <v>75074</v>
      </c>
      <c r="L25774" t="s">
        <v>202</v>
      </c>
    </row>
    <row r="25775" spans="11:12">
      <c r="K25775" s="435">
        <v>75075</v>
      </c>
      <c r="L25775" t="s">
        <v>202</v>
      </c>
    </row>
    <row r="25776" spans="11:12">
      <c r="K25776" s="435">
        <v>75076</v>
      </c>
      <c r="L25776" t="s">
        <v>202</v>
      </c>
    </row>
    <row r="25777" spans="11:12">
      <c r="K25777" s="435">
        <v>75077</v>
      </c>
      <c r="L25777" t="s">
        <v>202</v>
      </c>
    </row>
    <row r="25778" spans="11:12">
      <c r="K25778" s="435">
        <v>75078</v>
      </c>
      <c r="L25778" t="s">
        <v>202</v>
      </c>
    </row>
    <row r="25779" spans="11:12">
      <c r="K25779" s="435">
        <v>75080</v>
      </c>
      <c r="L25779" t="s">
        <v>202</v>
      </c>
    </row>
    <row r="25780" spans="11:12">
      <c r="K25780" s="435">
        <v>75081</v>
      </c>
      <c r="L25780" t="s">
        <v>202</v>
      </c>
    </row>
    <row r="25781" spans="11:12">
      <c r="K25781" s="435">
        <v>75082</v>
      </c>
      <c r="L25781" t="s">
        <v>202</v>
      </c>
    </row>
    <row r="25782" spans="11:12">
      <c r="K25782" s="435">
        <v>75087</v>
      </c>
      <c r="L25782" t="s">
        <v>202</v>
      </c>
    </row>
    <row r="25783" spans="11:12">
      <c r="K25783" s="435">
        <v>75088</v>
      </c>
      <c r="L25783" t="s">
        <v>202</v>
      </c>
    </row>
    <row r="25784" spans="11:12">
      <c r="K25784" s="435">
        <v>75089</v>
      </c>
      <c r="L25784" t="s">
        <v>202</v>
      </c>
    </row>
    <row r="25785" spans="11:12">
      <c r="K25785" s="435">
        <v>75090</v>
      </c>
      <c r="L25785" t="s">
        <v>202</v>
      </c>
    </row>
    <row r="25786" spans="11:12">
      <c r="K25786" s="435">
        <v>75092</v>
      </c>
      <c r="L25786" t="s">
        <v>202</v>
      </c>
    </row>
    <row r="25787" spans="11:12">
      <c r="K25787" s="435">
        <v>75093</v>
      </c>
      <c r="L25787" t="s">
        <v>202</v>
      </c>
    </row>
    <row r="25788" spans="11:12">
      <c r="K25788" s="435">
        <v>75094</v>
      </c>
      <c r="L25788" t="s">
        <v>202</v>
      </c>
    </row>
    <row r="25789" spans="11:12">
      <c r="K25789" s="435">
        <v>75098</v>
      </c>
      <c r="L25789" t="s">
        <v>202</v>
      </c>
    </row>
    <row r="25790" spans="11:12">
      <c r="K25790" s="435">
        <v>75101</v>
      </c>
      <c r="L25790" t="s">
        <v>202</v>
      </c>
    </row>
    <row r="25791" spans="11:12">
      <c r="K25791" s="435">
        <v>75102</v>
      </c>
      <c r="L25791" t="s">
        <v>202</v>
      </c>
    </row>
    <row r="25792" spans="11:12">
      <c r="K25792" s="435">
        <v>75103</v>
      </c>
      <c r="L25792" t="s">
        <v>202</v>
      </c>
    </row>
    <row r="25793" spans="11:12">
      <c r="K25793" s="435">
        <v>75104</v>
      </c>
      <c r="L25793" t="s">
        <v>202</v>
      </c>
    </row>
    <row r="25794" spans="11:12">
      <c r="K25794" s="435">
        <v>75105</v>
      </c>
      <c r="L25794" t="s">
        <v>202</v>
      </c>
    </row>
    <row r="25795" spans="11:12">
      <c r="K25795" s="435">
        <v>75109</v>
      </c>
      <c r="L25795" t="s">
        <v>198</v>
      </c>
    </row>
    <row r="25796" spans="11:12">
      <c r="K25796" s="435">
        <v>75110</v>
      </c>
      <c r="L25796" t="s">
        <v>202</v>
      </c>
    </row>
    <row r="25797" spans="11:12">
      <c r="K25797" s="435">
        <v>75114</v>
      </c>
      <c r="L25797" t="s">
        <v>202</v>
      </c>
    </row>
    <row r="25798" spans="11:12">
      <c r="K25798" s="435">
        <v>75115</v>
      </c>
      <c r="L25798" t="s">
        <v>202</v>
      </c>
    </row>
    <row r="25799" spans="11:12">
      <c r="K25799" s="435">
        <v>75116</v>
      </c>
      <c r="L25799" t="s">
        <v>202</v>
      </c>
    </row>
    <row r="25800" spans="11:12">
      <c r="K25800" s="435">
        <v>75117</v>
      </c>
      <c r="L25800" t="s">
        <v>202</v>
      </c>
    </row>
    <row r="25801" spans="11:12">
      <c r="K25801" s="435">
        <v>75119</v>
      </c>
      <c r="L25801" t="s">
        <v>202</v>
      </c>
    </row>
    <row r="25802" spans="11:12">
      <c r="K25802" s="435">
        <v>75124</v>
      </c>
      <c r="L25802" t="s">
        <v>202</v>
      </c>
    </row>
    <row r="25803" spans="11:12">
      <c r="K25803" s="435">
        <v>75125</v>
      </c>
      <c r="L25803" t="s">
        <v>202</v>
      </c>
    </row>
    <row r="25804" spans="11:12">
      <c r="K25804" s="435">
        <v>75126</v>
      </c>
      <c r="L25804" t="s">
        <v>202</v>
      </c>
    </row>
    <row r="25805" spans="11:12">
      <c r="K25805" s="435">
        <v>75127</v>
      </c>
      <c r="L25805" t="s">
        <v>202</v>
      </c>
    </row>
    <row r="25806" spans="11:12">
      <c r="K25806" s="435">
        <v>75132</v>
      </c>
      <c r="L25806" t="s">
        <v>202</v>
      </c>
    </row>
    <row r="25807" spans="11:12">
      <c r="K25807" s="435">
        <v>75134</v>
      </c>
      <c r="L25807" t="s">
        <v>202</v>
      </c>
    </row>
    <row r="25808" spans="11:12">
      <c r="K25808" s="435">
        <v>75135</v>
      </c>
      <c r="L25808" t="s">
        <v>202</v>
      </c>
    </row>
    <row r="25809" spans="11:12">
      <c r="K25809" s="435">
        <v>75137</v>
      </c>
      <c r="L25809" t="s">
        <v>202</v>
      </c>
    </row>
    <row r="25810" spans="11:12">
      <c r="K25810" s="435">
        <v>75140</v>
      </c>
      <c r="L25810" t="s">
        <v>202</v>
      </c>
    </row>
    <row r="25811" spans="11:12">
      <c r="K25811" s="435">
        <v>75141</v>
      </c>
      <c r="L25811" t="s">
        <v>202</v>
      </c>
    </row>
    <row r="25812" spans="11:12">
      <c r="K25812" s="435">
        <v>75142</v>
      </c>
      <c r="L25812" t="s">
        <v>202</v>
      </c>
    </row>
    <row r="25813" spans="11:12">
      <c r="K25813" s="435">
        <v>75143</v>
      </c>
      <c r="L25813" t="s">
        <v>202</v>
      </c>
    </row>
    <row r="25814" spans="11:12">
      <c r="K25814" s="435">
        <v>75144</v>
      </c>
      <c r="L25814" t="s">
        <v>202</v>
      </c>
    </row>
    <row r="25815" spans="11:12">
      <c r="K25815" s="435">
        <v>75146</v>
      </c>
      <c r="L25815" t="s">
        <v>202</v>
      </c>
    </row>
    <row r="25816" spans="11:12">
      <c r="K25816" s="435">
        <v>75147</v>
      </c>
      <c r="L25816" t="s">
        <v>202</v>
      </c>
    </row>
    <row r="25817" spans="11:12">
      <c r="K25817" s="435">
        <v>75148</v>
      </c>
      <c r="L25817" t="s">
        <v>202</v>
      </c>
    </row>
    <row r="25818" spans="11:12">
      <c r="K25818" s="435">
        <v>75149</v>
      </c>
      <c r="L25818" t="s">
        <v>202</v>
      </c>
    </row>
    <row r="25819" spans="11:12">
      <c r="K25819" s="435">
        <v>75150</v>
      </c>
      <c r="L25819" t="s">
        <v>202</v>
      </c>
    </row>
    <row r="25820" spans="11:12">
      <c r="K25820" s="435">
        <v>75152</v>
      </c>
      <c r="L25820" t="s">
        <v>202</v>
      </c>
    </row>
    <row r="25821" spans="11:12">
      <c r="K25821" s="435">
        <v>75153</v>
      </c>
      <c r="L25821" t="s">
        <v>202</v>
      </c>
    </row>
    <row r="25822" spans="11:12">
      <c r="K25822" s="435">
        <v>75154</v>
      </c>
      <c r="L25822" t="s">
        <v>202</v>
      </c>
    </row>
    <row r="25823" spans="11:12">
      <c r="K25823" s="435">
        <v>75155</v>
      </c>
      <c r="L25823" t="s">
        <v>202</v>
      </c>
    </row>
    <row r="25824" spans="11:12">
      <c r="K25824" s="435">
        <v>75156</v>
      </c>
      <c r="L25824" t="s">
        <v>202</v>
      </c>
    </row>
    <row r="25825" spans="11:12">
      <c r="K25825" s="435">
        <v>75157</v>
      </c>
      <c r="L25825" t="s">
        <v>202</v>
      </c>
    </row>
    <row r="25826" spans="11:12">
      <c r="K25826" s="435">
        <v>75158</v>
      </c>
      <c r="L25826" t="s">
        <v>202</v>
      </c>
    </row>
    <row r="25827" spans="11:12">
      <c r="K25827" s="435">
        <v>75159</v>
      </c>
      <c r="L25827" t="s">
        <v>202</v>
      </c>
    </row>
    <row r="25828" spans="11:12">
      <c r="K25828" s="435">
        <v>75160</v>
      </c>
      <c r="L25828" t="s">
        <v>202</v>
      </c>
    </row>
    <row r="25829" spans="11:12">
      <c r="K25829" s="435">
        <v>75161</v>
      </c>
      <c r="L25829" t="s">
        <v>202</v>
      </c>
    </row>
    <row r="25830" spans="11:12">
      <c r="K25830" s="435">
        <v>75163</v>
      </c>
      <c r="L25830" t="s">
        <v>202</v>
      </c>
    </row>
    <row r="25831" spans="11:12">
      <c r="K25831" s="435">
        <v>75164</v>
      </c>
      <c r="L25831" t="s">
        <v>202</v>
      </c>
    </row>
    <row r="25832" spans="11:12">
      <c r="K25832" s="435">
        <v>75165</v>
      </c>
      <c r="L25832" t="s">
        <v>202</v>
      </c>
    </row>
    <row r="25833" spans="11:12">
      <c r="K25833" s="435">
        <v>75166</v>
      </c>
      <c r="L25833" t="s">
        <v>202</v>
      </c>
    </row>
    <row r="25834" spans="11:12">
      <c r="K25834" s="435">
        <v>75167</v>
      </c>
      <c r="L25834" t="s">
        <v>202</v>
      </c>
    </row>
    <row r="25835" spans="11:12">
      <c r="K25835" s="435">
        <v>75169</v>
      </c>
      <c r="L25835" t="s">
        <v>202</v>
      </c>
    </row>
    <row r="25836" spans="11:12">
      <c r="K25836" s="435">
        <v>75172</v>
      </c>
      <c r="L25836" t="s">
        <v>202</v>
      </c>
    </row>
    <row r="25837" spans="11:12">
      <c r="K25837" s="435">
        <v>75173</v>
      </c>
      <c r="L25837" t="s">
        <v>202</v>
      </c>
    </row>
    <row r="25838" spans="11:12">
      <c r="K25838" s="435">
        <v>75180</v>
      </c>
      <c r="L25838" t="s">
        <v>202</v>
      </c>
    </row>
    <row r="25839" spans="11:12">
      <c r="K25839" s="435">
        <v>75181</v>
      </c>
      <c r="L25839" t="s">
        <v>202</v>
      </c>
    </row>
    <row r="25840" spans="11:12">
      <c r="K25840" s="435">
        <v>75182</v>
      </c>
      <c r="L25840" t="s">
        <v>202</v>
      </c>
    </row>
    <row r="25841" spans="11:12">
      <c r="K25841" s="435">
        <v>75189</v>
      </c>
      <c r="L25841" t="s">
        <v>202</v>
      </c>
    </row>
    <row r="25842" spans="11:12">
      <c r="K25842" s="435">
        <v>75201</v>
      </c>
      <c r="L25842" t="s">
        <v>202</v>
      </c>
    </row>
    <row r="25843" spans="11:12">
      <c r="K25843" s="435">
        <v>75202</v>
      </c>
      <c r="L25843" t="s">
        <v>202</v>
      </c>
    </row>
    <row r="25844" spans="11:12">
      <c r="K25844" s="435">
        <v>75203</v>
      </c>
      <c r="L25844" t="s">
        <v>202</v>
      </c>
    </row>
    <row r="25845" spans="11:12">
      <c r="K25845" s="435">
        <v>75204</v>
      </c>
      <c r="L25845" t="s">
        <v>202</v>
      </c>
    </row>
    <row r="25846" spans="11:12">
      <c r="K25846" s="435">
        <v>75205</v>
      </c>
      <c r="L25846" t="s">
        <v>202</v>
      </c>
    </row>
    <row r="25847" spans="11:12">
      <c r="K25847" s="435">
        <v>75206</v>
      </c>
      <c r="L25847" t="s">
        <v>202</v>
      </c>
    </row>
    <row r="25848" spans="11:12">
      <c r="K25848" s="435">
        <v>75207</v>
      </c>
      <c r="L25848" t="s">
        <v>202</v>
      </c>
    </row>
    <row r="25849" spans="11:12">
      <c r="K25849" s="435">
        <v>75208</v>
      </c>
      <c r="L25849" t="s">
        <v>202</v>
      </c>
    </row>
    <row r="25850" spans="11:12">
      <c r="K25850" s="435">
        <v>75209</v>
      </c>
      <c r="L25850" t="s">
        <v>202</v>
      </c>
    </row>
    <row r="25851" spans="11:12">
      <c r="K25851" s="435">
        <v>75210</v>
      </c>
      <c r="L25851" t="s">
        <v>202</v>
      </c>
    </row>
    <row r="25852" spans="11:12">
      <c r="K25852" s="435">
        <v>75211</v>
      </c>
      <c r="L25852" t="s">
        <v>202</v>
      </c>
    </row>
    <row r="25853" spans="11:12">
      <c r="K25853" s="435">
        <v>75212</v>
      </c>
      <c r="L25853" t="s">
        <v>202</v>
      </c>
    </row>
    <row r="25854" spans="11:12">
      <c r="K25854" s="435">
        <v>75214</v>
      </c>
      <c r="L25854" t="s">
        <v>202</v>
      </c>
    </row>
    <row r="25855" spans="11:12">
      <c r="K25855" s="435">
        <v>75215</v>
      </c>
      <c r="L25855" t="s">
        <v>202</v>
      </c>
    </row>
    <row r="25856" spans="11:12">
      <c r="K25856" s="435">
        <v>75216</v>
      </c>
      <c r="L25856" t="s">
        <v>202</v>
      </c>
    </row>
    <row r="25857" spans="11:12">
      <c r="K25857" s="435">
        <v>75217</v>
      </c>
      <c r="L25857" t="s">
        <v>202</v>
      </c>
    </row>
    <row r="25858" spans="11:12">
      <c r="K25858" s="435">
        <v>75218</v>
      </c>
      <c r="L25858" t="s">
        <v>202</v>
      </c>
    </row>
    <row r="25859" spans="11:12">
      <c r="K25859" s="435">
        <v>75219</v>
      </c>
      <c r="L25859" t="s">
        <v>202</v>
      </c>
    </row>
    <row r="25860" spans="11:12">
      <c r="K25860" s="435">
        <v>75220</v>
      </c>
      <c r="L25860" t="s">
        <v>202</v>
      </c>
    </row>
    <row r="25861" spans="11:12">
      <c r="K25861" s="435">
        <v>75223</v>
      </c>
      <c r="L25861" t="s">
        <v>202</v>
      </c>
    </row>
    <row r="25862" spans="11:12">
      <c r="K25862" s="435">
        <v>75224</v>
      </c>
      <c r="L25862" t="s">
        <v>202</v>
      </c>
    </row>
    <row r="25863" spans="11:12">
      <c r="K25863" s="435">
        <v>75225</v>
      </c>
      <c r="L25863" t="s">
        <v>202</v>
      </c>
    </row>
    <row r="25864" spans="11:12">
      <c r="K25864" s="435">
        <v>75226</v>
      </c>
      <c r="L25864" t="s">
        <v>202</v>
      </c>
    </row>
    <row r="25865" spans="11:12">
      <c r="K25865" s="435">
        <v>75227</v>
      </c>
      <c r="L25865" t="s">
        <v>202</v>
      </c>
    </row>
    <row r="25866" spans="11:12">
      <c r="K25866" s="435">
        <v>75228</v>
      </c>
      <c r="L25866" t="s">
        <v>202</v>
      </c>
    </row>
    <row r="25867" spans="11:12">
      <c r="K25867" s="435">
        <v>75229</v>
      </c>
      <c r="L25867" t="s">
        <v>202</v>
      </c>
    </row>
    <row r="25868" spans="11:12">
      <c r="K25868" s="435">
        <v>75230</v>
      </c>
      <c r="L25868" t="s">
        <v>202</v>
      </c>
    </row>
    <row r="25869" spans="11:12">
      <c r="K25869" s="435">
        <v>75231</v>
      </c>
      <c r="L25869" t="s">
        <v>202</v>
      </c>
    </row>
    <row r="25870" spans="11:12">
      <c r="K25870" s="435">
        <v>75232</v>
      </c>
      <c r="L25870" t="s">
        <v>202</v>
      </c>
    </row>
    <row r="25871" spans="11:12">
      <c r="K25871" s="435">
        <v>75233</v>
      </c>
      <c r="L25871" t="s">
        <v>202</v>
      </c>
    </row>
    <row r="25872" spans="11:12">
      <c r="K25872" s="435">
        <v>75234</v>
      </c>
      <c r="L25872" t="s">
        <v>202</v>
      </c>
    </row>
    <row r="25873" spans="11:12">
      <c r="K25873" s="435">
        <v>75235</v>
      </c>
      <c r="L25873" t="s">
        <v>202</v>
      </c>
    </row>
    <row r="25874" spans="11:12">
      <c r="K25874" s="435">
        <v>75236</v>
      </c>
      <c r="L25874" t="s">
        <v>202</v>
      </c>
    </row>
    <row r="25875" spans="11:12">
      <c r="K25875" s="435">
        <v>75237</v>
      </c>
      <c r="L25875" t="s">
        <v>202</v>
      </c>
    </row>
    <row r="25876" spans="11:12">
      <c r="K25876" s="435">
        <v>75238</v>
      </c>
      <c r="L25876" t="s">
        <v>202</v>
      </c>
    </row>
    <row r="25877" spans="11:12">
      <c r="K25877" s="435">
        <v>75240</v>
      </c>
      <c r="L25877" t="s">
        <v>202</v>
      </c>
    </row>
    <row r="25878" spans="11:12">
      <c r="K25878" s="435">
        <v>75241</v>
      </c>
      <c r="L25878" t="s">
        <v>202</v>
      </c>
    </row>
    <row r="25879" spans="11:12">
      <c r="K25879" s="435">
        <v>75243</v>
      </c>
      <c r="L25879" t="s">
        <v>202</v>
      </c>
    </row>
    <row r="25880" spans="11:12">
      <c r="K25880" s="435">
        <v>75244</v>
      </c>
      <c r="L25880" t="s">
        <v>202</v>
      </c>
    </row>
    <row r="25881" spans="11:12">
      <c r="K25881" s="435">
        <v>75246</v>
      </c>
      <c r="L25881" t="s">
        <v>202</v>
      </c>
    </row>
    <row r="25882" spans="11:12">
      <c r="K25882" s="435">
        <v>75247</v>
      </c>
      <c r="L25882" t="s">
        <v>202</v>
      </c>
    </row>
    <row r="25883" spans="11:12">
      <c r="K25883" s="435">
        <v>75248</v>
      </c>
      <c r="L25883" t="s">
        <v>202</v>
      </c>
    </row>
    <row r="25884" spans="11:12">
      <c r="K25884" s="435">
        <v>75249</v>
      </c>
      <c r="L25884" t="s">
        <v>202</v>
      </c>
    </row>
    <row r="25885" spans="11:12">
      <c r="K25885" s="435">
        <v>75251</v>
      </c>
      <c r="L25885" t="s">
        <v>202</v>
      </c>
    </row>
    <row r="25886" spans="11:12">
      <c r="K25886" s="435">
        <v>75252</v>
      </c>
      <c r="L25886" t="s">
        <v>202</v>
      </c>
    </row>
    <row r="25887" spans="11:12">
      <c r="K25887" s="435">
        <v>75253</v>
      </c>
      <c r="L25887" t="s">
        <v>202</v>
      </c>
    </row>
    <row r="25888" spans="11:12">
      <c r="K25888" s="435">
        <v>75254</v>
      </c>
      <c r="L25888" t="s">
        <v>202</v>
      </c>
    </row>
    <row r="25889" spans="11:12">
      <c r="K25889" s="435">
        <v>75270</v>
      </c>
      <c r="L25889" t="s">
        <v>202</v>
      </c>
    </row>
    <row r="25890" spans="11:12">
      <c r="K25890" s="435">
        <v>75287</v>
      </c>
      <c r="L25890" t="s">
        <v>202</v>
      </c>
    </row>
    <row r="25891" spans="11:12">
      <c r="K25891" s="435">
        <v>75390</v>
      </c>
      <c r="L25891" t="s">
        <v>202</v>
      </c>
    </row>
    <row r="25892" spans="11:12">
      <c r="K25892" s="435">
        <v>75401</v>
      </c>
      <c r="L25892" t="s">
        <v>202</v>
      </c>
    </row>
    <row r="25893" spans="11:12">
      <c r="K25893" s="435">
        <v>75402</v>
      </c>
      <c r="L25893" t="s">
        <v>202</v>
      </c>
    </row>
    <row r="25894" spans="11:12">
      <c r="K25894" s="435">
        <v>75407</v>
      </c>
      <c r="L25894" t="s">
        <v>202</v>
      </c>
    </row>
    <row r="25895" spans="11:12">
      <c r="K25895" s="435">
        <v>75409</v>
      </c>
      <c r="L25895" t="s">
        <v>202</v>
      </c>
    </row>
    <row r="25896" spans="11:12">
      <c r="K25896" s="435">
        <v>75410</v>
      </c>
      <c r="L25896" t="s">
        <v>202</v>
      </c>
    </row>
    <row r="25897" spans="11:12">
      <c r="K25897" s="435">
        <v>75411</v>
      </c>
      <c r="L25897" t="s">
        <v>202</v>
      </c>
    </row>
    <row r="25898" spans="11:12">
      <c r="K25898" s="435">
        <v>75412</v>
      </c>
      <c r="L25898" t="s">
        <v>202</v>
      </c>
    </row>
    <row r="25899" spans="11:12">
      <c r="K25899" s="435">
        <v>75413</v>
      </c>
      <c r="L25899" t="s">
        <v>202</v>
      </c>
    </row>
    <row r="25900" spans="11:12">
      <c r="K25900" s="435">
        <v>75414</v>
      </c>
      <c r="L25900" t="s">
        <v>202</v>
      </c>
    </row>
    <row r="25901" spans="11:12">
      <c r="K25901" s="435">
        <v>75415</v>
      </c>
      <c r="L25901" t="s">
        <v>202</v>
      </c>
    </row>
    <row r="25902" spans="11:12">
      <c r="K25902" s="435">
        <v>75416</v>
      </c>
      <c r="L25902" t="s">
        <v>202</v>
      </c>
    </row>
    <row r="25903" spans="11:12">
      <c r="K25903" s="435">
        <v>75417</v>
      </c>
      <c r="L25903" t="s">
        <v>202</v>
      </c>
    </row>
    <row r="25904" spans="11:12">
      <c r="K25904" s="435">
        <v>75418</v>
      </c>
      <c r="L25904" t="s">
        <v>202</v>
      </c>
    </row>
    <row r="25905" spans="11:12">
      <c r="K25905" s="435">
        <v>75420</v>
      </c>
      <c r="L25905" t="s">
        <v>202</v>
      </c>
    </row>
    <row r="25906" spans="11:12">
      <c r="K25906" s="435">
        <v>75421</v>
      </c>
      <c r="L25906" t="s">
        <v>202</v>
      </c>
    </row>
    <row r="25907" spans="11:12">
      <c r="K25907" s="435">
        <v>75422</v>
      </c>
      <c r="L25907" t="s">
        <v>202</v>
      </c>
    </row>
    <row r="25908" spans="11:12">
      <c r="K25908" s="435">
        <v>75423</v>
      </c>
      <c r="L25908" t="s">
        <v>202</v>
      </c>
    </row>
    <row r="25909" spans="11:12">
      <c r="K25909" s="435">
        <v>75424</v>
      </c>
      <c r="L25909" t="s">
        <v>202</v>
      </c>
    </row>
    <row r="25910" spans="11:12">
      <c r="K25910" s="435">
        <v>75426</v>
      </c>
      <c r="L25910" t="s">
        <v>202</v>
      </c>
    </row>
    <row r="25911" spans="11:12">
      <c r="K25911" s="435">
        <v>75428</v>
      </c>
      <c r="L25911" t="s">
        <v>202</v>
      </c>
    </row>
    <row r="25912" spans="11:12">
      <c r="K25912" s="435">
        <v>75431</v>
      </c>
      <c r="L25912" t="s">
        <v>202</v>
      </c>
    </row>
    <row r="25913" spans="11:12">
      <c r="K25913" s="435">
        <v>75432</v>
      </c>
      <c r="L25913" t="s">
        <v>202</v>
      </c>
    </row>
    <row r="25914" spans="11:12">
      <c r="K25914" s="435">
        <v>75433</v>
      </c>
      <c r="L25914" t="s">
        <v>202</v>
      </c>
    </row>
    <row r="25915" spans="11:12">
      <c r="K25915" s="435">
        <v>75435</v>
      </c>
      <c r="L25915" t="s">
        <v>202</v>
      </c>
    </row>
    <row r="25916" spans="11:12">
      <c r="K25916" s="435">
        <v>75436</v>
      </c>
      <c r="L25916" t="s">
        <v>202</v>
      </c>
    </row>
    <row r="25917" spans="11:12">
      <c r="K25917" s="435">
        <v>75437</v>
      </c>
      <c r="L25917" t="s">
        <v>202</v>
      </c>
    </row>
    <row r="25918" spans="11:12">
      <c r="K25918" s="435">
        <v>75438</v>
      </c>
      <c r="L25918" t="s">
        <v>202</v>
      </c>
    </row>
    <row r="25919" spans="11:12">
      <c r="K25919" s="435">
        <v>75439</v>
      </c>
      <c r="L25919" t="s">
        <v>202</v>
      </c>
    </row>
    <row r="25920" spans="11:12">
      <c r="K25920" s="435">
        <v>75440</v>
      </c>
      <c r="L25920" t="s">
        <v>202</v>
      </c>
    </row>
    <row r="25921" spans="11:12">
      <c r="K25921" s="435">
        <v>75441</v>
      </c>
      <c r="L25921" t="s">
        <v>202</v>
      </c>
    </row>
    <row r="25922" spans="11:12">
      <c r="K25922" s="435">
        <v>75442</v>
      </c>
      <c r="L25922" t="s">
        <v>202</v>
      </c>
    </row>
    <row r="25923" spans="11:12">
      <c r="K25923" s="435">
        <v>75446</v>
      </c>
      <c r="L25923" t="s">
        <v>202</v>
      </c>
    </row>
    <row r="25924" spans="11:12">
      <c r="K25924" s="435">
        <v>75447</v>
      </c>
      <c r="L25924" t="s">
        <v>202</v>
      </c>
    </row>
    <row r="25925" spans="11:12">
      <c r="K25925" s="435">
        <v>75448</v>
      </c>
      <c r="L25925" t="s">
        <v>202</v>
      </c>
    </row>
    <row r="25926" spans="11:12">
      <c r="K25926" s="435">
        <v>75449</v>
      </c>
      <c r="L25926" t="s">
        <v>202</v>
      </c>
    </row>
    <row r="25927" spans="11:12">
      <c r="K25927" s="435">
        <v>75450</v>
      </c>
      <c r="L25927" t="s">
        <v>202</v>
      </c>
    </row>
    <row r="25928" spans="11:12">
      <c r="K25928" s="435">
        <v>75451</v>
      </c>
      <c r="L25928" t="s">
        <v>202</v>
      </c>
    </row>
    <row r="25929" spans="11:12">
      <c r="K25929" s="435">
        <v>75452</v>
      </c>
      <c r="L25929" t="s">
        <v>202</v>
      </c>
    </row>
    <row r="25930" spans="11:12">
      <c r="K25930" s="435">
        <v>75453</v>
      </c>
      <c r="L25930" t="s">
        <v>202</v>
      </c>
    </row>
    <row r="25931" spans="11:12">
      <c r="K25931" s="435">
        <v>75454</v>
      </c>
      <c r="L25931" t="s">
        <v>202</v>
      </c>
    </row>
    <row r="25932" spans="11:12">
      <c r="K25932" s="435">
        <v>75455</v>
      </c>
      <c r="L25932" t="s">
        <v>202</v>
      </c>
    </row>
    <row r="25933" spans="11:12">
      <c r="K25933" s="435">
        <v>75457</v>
      </c>
      <c r="L25933" t="s">
        <v>202</v>
      </c>
    </row>
    <row r="25934" spans="11:12">
      <c r="K25934" s="435">
        <v>75459</v>
      </c>
      <c r="L25934" t="s">
        <v>202</v>
      </c>
    </row>
    <row r="25935" spans="11:12">
      <c r="K25935" s="435">
        <v>75460</v>
      </c>
      <c r="L25935" t="s">
        <v>202</v>
      </c>
    </row>
    <row r="25936" spans="11:12">
      <c r="K25936" s="435">
        <v>75462</v>
      </c>
      <c r="L25936" t="s">
        <v>202</v>
      </c>
    </row>
    <row r="25937" spans="11:12">
      <c r="K25937" s="435">
        <v>75468</v>
      </c>
      <c r="L25937" t="s">
        <v>202</v>
      </c>
    </row>
    <row r="25938" spans="11:12">
      <c r="K25938" s="435">
        <v>75469</v>
      </c>
      <c r="L25938" t="s">
        <v>202</v>
      </c>
    </row>
    <row r="25939" spans="11:12">
      <c r="K25939" s="435">
        <v>75470</v>
      </c>
      <c r="L25939" t="s">
        <v>202</v>
      </c>
    </row>
    <row r="25940" spans="11:12">
      <c r="K25940" s="435">
        <v>75471</v>
      </c>
      <c r="L25940" t="s">
        <v>202</v>
      </c>
    </row>
    <row r="25941" spans="11:12">
      <c r="K25941" s="435">
        <v>75472</v>
      </c>
      <c r="L25941" t="s">
        <v>202</v>
      </c>
    </row>
    <row r="25942" spans="11:12">
      <c r="K25942" s="435">
        <v>75473</v>
      </c>
      <c r="L25942" t="s">
        <v>202</v>
      </c>
    </row>
    <row r="25943" spans="11:12">
      <c r="K25943" s="435">
        <v>75474</v>
      </c>
      <c r="L25943" t="s">
        <v>202</v>
      </c>
    </row>
    <row r="25944" spans="11:12">
      <c r="K25944" s="435">
        <v>75475</v>
      </c>
      <c r="L25944" t="s">
        <v>202</v>
      </c>
    </row>
    <row r="25945" spans="11:12">
      <c r="K25945" s="435">
        <v>75476</v>
      </c>
      <c r="L25945" t="s">
        <v>202</v>
      </c>
    </row>
    <row r="25946" spans="11:12">
      <c r="K25946" s="435">
        <v>75477</v>
      </c>
      <c r="L25946" t="s">
        <v>202</v>
      </c>
    </row>
    <row r="25947" spans="11:12">
      <c r="K25947" s="435">
        <v>75478</v>
      </c>
      <c r="L25947" t="s">
        <v>202</v>
      </c>
    </row>
    <row r="25948" spans="11:12">
      <c r="K25948" s="435">
        <v>75479</v>
      </c>
      <c r="L25948" t="s">
        <v>202</v>
      </c>
    </row>
    <row r="25949" spans="11:12">
      <c r="K25949" s="435">
        <v>75480</v>
      </c>
      <c r="L25949" t="s">
        <v>202</v>
      </c>
    </row>
    <row r="25950" spans="11:12">
      <c r="K25950" s="435">
        <v>75481</v>
      </c>
      <c r="L25950" t="s">
        <v>202</v>
      </c>
    </row>
    <row r="25951" spans="11:12">
      <c r="K25951" s="435">
        <v>75482</v>
      </c>
      <c r="L25951" t="s">
        <v>202</v>
      </c>
    </row>
    <row r="25952" spans="11:12">
      <c r="K25952" s="435">
        <v>75486</v>
      </c>
      <c r="L25952" t="s">
        <v>202</v>
      </c>
    </row>
    <row r="25953" spans="11:12">
      <c r="K25953" s="435">
        <v>75487</v>
      </c>
      <c r="L25953" t="s">
        <v>202</v>
      </c>
    </row>
    <row r="25954" spans="11:12">
      <c r="K25954" s="435">
        <v>75488</v>
      </c>
      <c r="L25954" t="s">
        <v>202</v>
      </c>
    </row>
    <row r="25955" spans="11:12">
      <c r="K25955" s="435">
        <v>75489</v>
      </c>
      <c r="L25955" t="s">
        <v>202</v>
      </c>
    </row>
    <row r="25956" spans="11:12">
      <c r="K25956" s="435">
        <v>75490</v>
      </c>
      <c r="L25956" t="s">
        <v>202</v>
      </c>
    </row>
    <row r="25957" spans="11:12">
      <c r="K25957" s="435">
        <v>75491</v>
      </c>
      <c r="L25957" t="s">
        <v>202</v>
      </c>
    </row>
    <row r="25958" spans="11:12">
      <c r="K25958" s="435">
        <v>75492</v>
      </c>
      <c r="L25958" t="s">
        <v>202</v>
      </c>
    </row>
    <row r="25959" spans="11:12">
      <c r="K25959" s="435">
        <v>75493</v>
      </c>
      <c r="L25959" t="s">
        <v>202</v>
      </c>
    </row>
    <row r="25960" spans="11:12">
      <c r="K25960" s="435">
        <v>75494</v>
      </c>
      <c r="L25960" t="s">
        <v>202</v>
      </c>
    </row>
    <row r="25961" spans="11:12">
      <c r="K25961" s="435">
        <v>75495</v>
      </c>
      <c r="L25961" t="s">
        <v>202</v>
      </c>
    </row>
    <row r="25962" spans="11:12">
      <c r="K25962" s="435">
        <v>75496</v>
      </c>
      <c r="L25962" t="s">
        <v>202</v>
      </c>
    </row>
    <row r="25963" spans="11:12">
      <c r="K25963" s="435">
        <v>75497</v>
      </c>
      <c r="L25963" t="s">
        <v>202</v>
      </c>
    </row>
    <row r="25964" spans="11:12">
      <c r="K25964" s="435">
        <v>75501</v>
      </c>
      <c r="L25964" t="s">
        <v>202</v>
      </c>
    </row>
    <row r="25965" spans="11:12">
      <c r="K25965" s="435">
        <v>75503</v>
      </c>
      <c r="L25965" t="s">
        <v>202</v>
      </c>
    </row>
    <row r="25966" spans="11:12">
      <c r="K25966" s="435">
        <v>75550</v>
      </c>
      <c r="L25966" t="s">
        <v>202</v>
      </c>
    </row>
    <row r="25967" spans="11:12">
      <c r="K25967" s="435">
        <v>75551</v>
      </c>
      <c r="L25967" t="s">
        <v>202</v>
      </c>
    </row>
    <row r="25968" spans="11:12">
      <c r="K25968" s="435">
        <v>75554</v>
      </c>
      <c r="L25968" t="s">
        <v>202</v>
      </c>
    </row>
    <row r="25969" spans="11:12">
      <c r="K25969" s="435">
        <v>75555</v>
      </c>
      <c r="L25969" t="s">
        <v>202</v>
      </c>
    </row>
    <row r="25970" spans="11:12">
      <c r="K25970" s="435">
        <v>75556</v>
      </c>
      <c r="L25970" t="s">
        <v>202</v>
      </c>
    </row>
    <row r="25971" spans="11:12">
      <c r="K25971" s="435">
        <v>75558</v>
      </c>
      <c r="L25971" t="s">
        <v>202</v>
      </c>
    </row>
    <row r="25972" spans="11:12">
      <c r="K25972" s="435">
        <v>75559</v>
      </c>
      <c r="L25972" t="s">
        <v>202</v>
      </c>
    </row>
    <row r="25973" spans="11:12">
      <c r="K25973" s="435">
        <v>75560</v>
      </c>
      <c r="L25973" t="s">
        <v>202</v>
      </c>
    </row>
    <row r="25974" spans="11:12">
      <c r="K25974" s="435">
        <v>75561</v>
      </c>
      <c r="L25974" t="s">
        <v>202</v>
      </c>
    </row>
    <row r="25975" spans="11:12">
      <c r="K25975" s="435">
        <v>75562</v>
      </c>
      <c r="L25975" t="s">
        <v>202</v>
      </c>
    </row>
    <row r="25976" spans="11:12">
      <c r="K25976" s="435">
        <v>75563</v>
      </c>
      <c r="L25976" t="s">
        <v>202</v>
      </c>
    </row>
    <row r="25977" spans="11:12">
      <c r="K25977" s="435">
        <v>75565</v>
      </c>
      <c r="L25977" t="s">
        <v>202</v>
      </c>
    </row>
    <row r="25978" spans="11:12">
      <c r="K25978" s="435">
        <v>75566</v>
      </c>
      <c r="L25978" t="s">
        <v>202</v>
      </c>
    </row>
    <row r="25979" spans="11:12">
      <c r="K25979" s="435">
        <v>75567</v>
      </c>
      <c r="L25979" t="s">
        <v>202</v>
      </c>
    </row>
    <row r="25980" spans="11:12">
      <c r="K25980" s="435">
        <v>75568</v>
      </c>
      <c r="L25980" t="s">
        <v>202</v>
      </c>
    </row>
    <row r="25981" spans="11:12">
      <c r="K25981" s="435">
        <v>75569</v>
      </c>
      <c r="L25981" t="s">
        <v>202</v>
      </c>
    </row>
    <row r="25982" spans="11:12">
      <c r="K25982" s="435">
        <v>75570</v>
      </c>
      <c r="L25982" t="s">
        <v>202</v>
      </c>
    </row>
    <row r="25983" spans="11:12">
      <c r="K25983" s="435">
        <v>75571</v>
      </c>
      <c r="L25983" t="s">
        <v>202</v>
      </c>
    </row>
    <row r="25984" spans="11:12">
      <c r="K25984" s="435">
        <v>75572</v>
      </c>
      <c r="L25984" t="s">
        <v>202</v>
      </c>
    </row>
    <row r="25985" spans="11:12">
      <c r="K25985" s="435">
        <v>75573</v>
      </c>
      <c r="L25985" t="s">
        <v>202</v>
      </c>
    </row>
    <row r="25986" spans="11:12">
      <c r="K25986" s="435">
        <v>75574</v>
      </c>
      <c r="L25986" t="s">
        <v>202</v>
      </c>
    </row>
    <row r="25987" spans="11:12">
      <c r="K25987" s="435">
        <v>75601</v>
      </c>
      <c r="L25987" t="s">
        <v>202</v>
      </c>
    </row>
    <row r="25988" spans="11:12">
      <c r="K25988" s="435">
        <v>75602</v>
      </c>
      <c r="L25988" t="s">
        <v>202</v>
      </c>
    </row>
    <row r="25989" spans="11:12">
      <c r="K25989" s="435">
        <v>75603</v>
      </c>
      <c r="L25989" t="s">
        <v>202</v>
      </c>
    </row>
    <row r="25990" spans="11:12">
      <c r="K25990" s="435">
        <v>75604</v>
      </c>
      <c r="L25990" t="s">
        <v>202</v>
      </c>
    </row>
    <row r="25991" spans="11:12">
      <c r="K25991" s="435">
        <v>75605</v>
      </c>
      <c r="L25991" t="s">
        <v>202</v>
      </c>
    </row>
    <row r="25992" spans="11:12">
      <c r="K25992" s="435">
        <v>75630</v>
      </c>
      <c r="L25992" t="s">
        <v>202</v>
      </c>
    </row>
    <row r="25993" spans="11:12">
      <c r="K25993" s="435">
        <v>75631</v>
      </c>
      <c r="L25993" t="s">
        <v>202</v>
      </c>
    </row>
    <row r="25994" spans="11:12">
      <c r="K25994" s="435">
        <v>75633</v>
      </c>
      <c r="L25994" t="s">
        <v>202</v>
      </c>
    </row>
    <row r="25995" spans="11:12">
      <c r="K25995" s="435">
        <v>75638</v>
      </c>
      <c r="L25995" t="s">
        <v>202</v>
      </c>
    </row>
    <row r="25996" spans="11:12">
      <c r="K25996" s="435">
        <v>75639</v>
      </c>
      <c r="L25996" t="s">
        <v>202</v>
      </c>
    </row>
    <row r="25997" spans="11:12">
      <c r="K25997" s="435">
        <v>75640</v>
      </c>
      <c r="L25997" t="s">
        <v>202</v>
      </c>
    </row>
    <row r="25998" spans="11:12">
      <c r="K25998" s="435">
        <v>75641</v>
      </c>
      <c r="L25998" t="s">
        <v>202</v>
      </c>
    </row>
    <row r="25999" spans="11:12">
      <c r="K25999" s="435">
        <v>75642</v>
      </c>
      <c r="L25999" t="s">
        <v>202</v>
      </c>
    </row>
    <row r="26000" spans="11:12">
      <c r="K26000" s="435">
        <v>75643</v>
      </c>
      <c r="L26000" t="s">
        <v>202</v>
      </c>
    </row>
    <row r="26001" spans="11:12">
      <c r="K26001" s="435">
        <v>75644</v>
      </c>
      <c r="L26001" t="s">
        <v>202</v>
      </c>
    </row>
    <row r="26002" spans="11:12">
      <c r="K26002" s="435">
        <v>75645</v>
      </c>
      <c r="L26002" t="s">
        <v>202</v>
      </c>
    </row>
    <row r="26003" spans="11:12">
      <c r="K26003" s="435">
        <v>75647</v>
      </c>
      <c r="L26003" t="s">
        <v>202</v>
      </c>
    </row>
    <row r="26004" spans="11:12">
      <c r="K26004" s="435">
        <v>75650</v>
      </c>
      <c r="L26004" t="s">
        <v>202</v>
      </c>
    </row>
    <row r="26005" spans="11:12">
      <c r="K26005" s="435">
        <v>75651</v>
      </c>
      <c r="L26005" t="s">
        <v>202</v>
      </c>
    </row>
    <row r="26006" spans="11:12">
      <c r="K26006" s="435">
        <v>75652</v>
      </c>
      <c r="L26006" t="s">
        <v>202</v>
      </c>
    </row>
    <row r="26007" spans="11:12">
      <c r="K26007" s="435">
        <v>75654</v>
      </c>
      <c r="L26007" t="s">
        <v>202</v>
      </c>
    </row>
    <row r="26008" spans="11:12">
      <c r="K26008" s="435">
        <v>75656</v>
      </c>
      <c r="L26008" t="s">
        <v>202</v>
      </c>
    </row>
    <row r="26009" spans="11:12">
      <c r="K26009" s="435">
        <v>75657</v>
      </c>
      <c r="L26009" t="s">
        <v>202</v>
      </c>
    </row>
    <row r="26010" spans="11:12">
      <c r="K26010" s="435">
        <v>75661</v>
      </c>
      <c r="L26010" t="s">
        <v>202</v>
      </c>
    </row>
    <row r="26011" spans="11:12">
      <c r="K26011" s="435">
        <v>75662</v>
      </c>
      <c r="L26011" t="s">
        <v>202</v>
      </c>
    </row>
    <row r="26012" spans="11:12">
      <c r="K26012" s="435">
        <v>75667</v>
      </c>
      <c r="L26012" t="s">
        <v>202</v>
      </c>
    </row>
    <row r="26013" spans="11:12">
      <c r="K26013" s="435">
        <v>75668</v>
      </c>
      <c r="L26013" t="s">
        <v>202</v>
      </c>
    </row>
    <row r="26014" spans="11:12">
      <c r="K26014" s="435">
        <v>75669</v>
      </c>
      <c r="L26014" t="s">
        <v>202</v>
      </c>
    </row>
    <row r="26015" spans="11:12">
      <c r="K26015" s="435">
        <v>75670</v>
      </c>
      <c r="L26015" t="s">
        <v>202</v>
      </c>
    </row>
    <row r="26016" spans="11:12">
      <c r="K26016" s="435">
        <v>75672</v>
      </c>
      <c r="L26016" t="s">
        <v>202</v>
      </c>
    </row>
    <row r="26017" spans="11:12">
      <c r="K26017" s="435">
        <v>75681</v>
      </c>
      <c r="L26017" t="s">
        <v>202</v>
      </c>
    </row>
    <row r="26018" spans="11:12">
      <c r="K26018" s="435">
        <v>75682</v>
      </c>
      <c r="L26018" t="s">
        <v>202</v>
      </c>
    </row>
    <row r="26019" spans="11:12">
      <c r="K26019" s="435">
        <v>75683</v>
      </c>
      <c r="L26019" t="s">
        <v>202</v>
      </c>
    </row>
    <row r="26020" spans="11:12">
      <c r="K26020" s="435">
        <v>75684</v>
      </c>
      <c r="L26020" t="s">
        <v>202</v>
      </c>
    </row>
    <row r="26021" spans="11:12">
      <c r="K26021" s="435">
        <v>75686</v>
      </c>
      <c r="L26021" t="s">
        <v>202</v>
      </c>
    </row>
    <row r="26022" spans="11:12">
      <c r="K26022" s="435">
        <v>75691</v>
      </c>
      <c r="L26022" t="s">
        <v>202</v>
      </c>
    </row>
    <row r="26023" spans="11:12">
      <c r="K26023" s="435">
        <v>75692</v>
      </c>
      <c r="L26023" t="s">
        <v>202</v>
      </c>
    </row>
    <row r="26024" spans="11:12">
      <c r="K26024" s="435">
        <v>75693</v>
      </c>
      <c r="L26024" t="s">
        <v>202</v>
      </c>
    </row>
    <row r="26025" spans="11:12">
      <c r="K26025" s="435">
        <v>75701</v>
      </c>
      <c r="L26025" t="s">
        <v>202</v>
      </c>
    </row>
    <row r="26026" spans="11:12">
      <c r="K26026" s="435">
        <v>75702</v>
      </c>
      <c r="L26026" t="s">
        <v>202</v>
      </c>
    </row>
    <row r="26027" spans="11:12">
      <c r="K26027" s="435">
        <v>75703</v>
      </c>
      <c r="L26027" t="s">
        <v>202</v>
      </c>
    </row>
    <row r="26028" spans="11:12">
      <c r="K26028" s="435">
        <v>75704</v>
      </c>
      <c r="L26028" t="s">
        <v>202</v>
      </c>
    </row>
    <row r="26029" spans="11:12">
      <c r="K26029" s="435">
        <v>75705</v>
      </c>
      <c r="L26029" t="s">
        <v>202</v>
      </c>
    </row>
    <row r="26030" spans="11:12">
      <c r="K26030" s="435">
        <v>75706</v>
      </c>
      <c r="L26030" t="s">
        <v>202</v>
      </c>
    </row>
    <row r="26031" spans="11:12">
      <c r="K26031" s="435">
        <v>75707</v>
      </c>
      <c r="L26031" t="s">
        <v>202</v>
      </c>
    </row>
    <row r="26032" spans="11:12">
      <c r="K26032" s="435">
        <v>75708</v>
      </c>
      <c r="L26032" t="s">
        <v>202</v>
      </c>
    </row>
    <row r="26033" spans="11:12">
      <c r="K26033" s="435">
        <v>75709</v>
      </c>
      <c r="L26033" t="s">
        <v>202</v>
      </c>
    </row>
    <row r="26034" spans="11:12">
      <c r="K26034" s="435">
        <v>75750</v>
      </c>
      <c r="L26034" t="s">
        <v>202</v>
      </c>
    </row>
    <row r="26035" spans="11:12">
      <c r="K26035" s="435">
        <v>75751</v>
      </c>
      <c r="L26035" t="s">
        <v>202</v>
      </c>
    </row>
    <row r="26036" spans="11:12">
      <c r="K26036" s="435">
        <v>75752</v>
      </c>
      <c r="L26036" t="s">
        <v>202</v>
      </c>
    </row>
    <row r="26037" spans="11:12">
      <c r="K26037" s="435">
        <v>75754</v>
      </c>
      <c r="L26037" t="s">
        <v>202</v>
      </c>
    </row>
    <row r="26038" spans="11:12">
      <c r="K26038" s="435">
        <v>75755</v>
      </c>
      <c r="L26038" t="s">
        <v>202</v>
      </c>
    </row>
    <row r="26039" spans="11:12">
      <c r="K26039" s="435">
        <v>75756</v>
      </c>
      <c r="L26039" t="s">
        <v>202</v>
      </c>
    </row>
    <row r="26040" spans="11:12">
      <c r="K26040" s="435">
        <v>75757</v>
      </c>
      <c r="L26040" t="s">
        <v>202</v>
      </c>
    </row>
    <row r="26041" spans="11:12">
      <c r="K26041" s="435">
        <v>75758</v>
      </c>
      <c r="L26041" t="s">
        <v>202</v>
      </c>
    </row>
    <row r="26042" spans="11:12">
      <c r="K26042" s="435">
        <v>75759</v>
      </c>
      <c r="L26042" t="s">
        <v>202</v>
      </c>
    </row>
    <row r="26043" spans="11:12">
      <c r="K26043" s="435">
        <v>75760</v>
      </c>
      <c r="L26043" t="s">
        <v>202</v>
      </c>
    </row>
    <row r="26044" spans="11:12">
      <c r="K26044" s="435">
        <v>75762</v>
      </c>
      <c r="L26044" t="s">
        <v>202</v>
      </c>
    </row>
    <row r="26045" spans="11:12">
      <c r="K26045" s="435">
        <v>75763</v>
      </c>
      <c r="L26045" t="s">
        <v>202</v>
      </c>
    </row>
    <row r="26046" spans="11:12">
      <c r="K26046" s="435">
        <v>75764</v>
      </c>
      <c r="L26046" t="s">
        <v>202</v>
      </c>
    </row>
    <row r="26047" spans="11:12">
      <c r="K26047" s="435">
        <v>75765</v>
      </c>
      <c r="L26047" t="s">
        <v>202</v>
      </c>
    </row>
    <row r="26048" spans="11:12">
      <c r="K26048" s="435">
        <v>75766</v>
      </c>
      <c r="L26048" t="s">
        <v>202</v>
      </c>
    </row>
    <row r="26049" spans="11:12">
      <c r="K26049" s="435">
        <v>75770</v>
      </c>
      <c r="L26049" t="s">
        <v>202</v>
      </c>
    </row>
    <row r="26050" spans="11:12">
      <c r="K26050" s="435">
        <v>75771</v>
      </c>
      <c r="L26050" t="s">
        <v>202</v>
      </c>
    </row>
    <row r="26051" spans="11:12">
      <c r="K26051" s="435">
        <v>75773</v>
      </c>
      <c r="L26051" t="s">
        <v>202</v>
      </c>
    </row>
    <row r="26052" spans="11:12">
      <c r="K26052" s="435">
        <v>75778</v>
      </c>
      <c r="L26052" t="s">
        <v>202</v>
      </c>
    </row>
    <row r="26053" spans="11:12">
      <c r="K26053" s="435">
        <v>75779</v>
      </c>
      <c r="L26053" t="s">
        <v>202</v>
      </c>
    </row>
    <row r="26054" spans="11:12">
      <c r="K26054" s="435">
        <v>75780</v>
      </c>
      <c r="L26054" t="s">
        <v>202</v>
      </c>
    </row>
    <row r="26055" spans="11:12">
      <c r="K26055" s="435">
        <v>75783</v>
      </c>
      <c r="L26055" t="s">
        <v>202</v>
      </c>
    </row>
    <row r="26056" spans="11:12">
      <c r="K26056" s="435">
        <v>75784</v>
      </c>
      <c r="L26056" t="s">
        <v>202</v>
      </c>
    </row>
    <row r="26057" spans="11:12">
      <c r="K26057" s="435">
        <v>75785</v>
      </c>
      <c r="L26057" t="s">
        <v>202</v>
      </c>
    </row>
    <row r="26058" spans="11:12">
      <c r="K26058" s="435">
        <v>75788</v>
      </c>
      <c r="L26058" t="s">
        <v>202</v>
      </c>
    </row>
    <row r="26059" spans="11:12">
      <c r="K26059" s="435">
        <v>75789</v>
      </c>
      <c r="L26059" t="s">
        <v>202</v>
      </c>
    </row>
    <row r="26060" spans="11:12">
      <c r="K26060" s="435">
        <v>75790</v>
      </c>
      <c r="L26060" t="s">
        <v>202</v>
      </c>
    </row>
    <row r="26061" spans="11:12">
      <c r="K26061" s="435">
        <v>75791</v>
      </c>
      <c r="L26061" t="s">
        <v>202</v>
      </c>
    </row>
    <row r="26062" spans="11:12">
      <c r="K26062" s="435">
        <v>75792</v>
      </c>
      <c r="L26062" t="s">
        <v>202</v>
      </c>
    </row>
    <row r="26063" spans="11:12">
      <c r="K26063" s="435">
        <v>75801</v>
      </c>
      <c r="L26063" t="s">
        <v>202</v>
      </c>
    </row>
    <row r="26064" spans="11:12">
      <c r="K26064" s="435">
        <v>75803</v>
      </c>
      <c r="L26064" t="s">
        <v>202</v>
      </c>
    </row>
    <row r="26065" spans="11:12">
      <c r="K26065" s="435">
        <v>75831</v>
      </c>
      <c r="L26065" t="s">
        <v>202</v>
      </c>
    </row>
    <row r="26066" spans="11:12">
      <c r="K26066" s="435">
        <v>75832</v>
      </c>
      <c r="L26066" t="s">
        <v>202</v>
      </c>
    </row>
    <row r="26067" spans="11:12">
      <c r="K26067" s="435">
        <v>75833</v>
      </c>
      <c r="L26067" t="s">
        <v>202</v>
      </c>
    </row>
    <row r="26068" spans="11:12">
      <c r="K26068" s="435">
        <v>75835</v>
      </c>
      <c r="L26068" t="s">
        <v>202</v>
      </c>
    </row>
    <row r="26069" spans="11:12">
      <c r="K26069" s="435">
        <v>75838</v>
      </c>
      <c r="L26069" t="s">
        <v>202</v>
      </c>
    </row>
    <row r="26070" spans="11:12">
      <c r="K26070" s="435">
        <v>75839</v>
      </c>
      <c r="L26070" t="s">
        <v>202</v>
      </c>
    </row>
    <row r="26071" spans="11:12">
      <c r="K26071" s="435">
        <v>75840</v>
      </c>
      <c r="L26071" t="s">
        <v>202</v>
      </c>
    </row>
    <row r="26072" spans="11:12">
      <c r="K26072" s="435">
        <v>75844</v>
      </c>
      <c r="L26072" t="s">
        <v>202</v>
      </c>
    </row>
    <row r="26073" spans="11:12">
      <c r="K26073" s="435">
        <v>75845</v>
      </c>
      <c r="L26073" t="s">
        <v>198</v>
      </c>
    </row>
    <row r="26074" spans="11:12">
      <c r="K26074" s="435">
        <v>75846</v>
      </c>
      <c r="L26074" t="s">
        <v>202</v>
      </c>
    </row>
    <row r="26075" spans="11:12">
      <c r="K26075" s="435">
        <v>75847</v>
      </c>
      <c r="L26075" t="s">
        <v>202</v>
      </c>
    </row>
    <row r="26076" spans="11:12">
      <c r="K26076" s="435">
        <v>75848</v>
      </c>
      <c r="L26076" t="s">
        <v>198</v>
      </c>
    </row>
    <row r="26077" spans="11:12">
      <c r="K26077" s="435">
        <v>75849</v>
      </c>
      <c r="L26077" t="s">
        <v>202</v>
      </c>
    </row>
    <row r="26078" spans="11:12">
      <c r="K26078" s="435">
        <v>75850</v>
      </c>
      <c r="L26078" t="s">
        <v>202</v>
      </c>
    </row>
    <row r="26079" spans="11:12">
      <c r="K26079" s="435">
        <v>75851</v>
      </c>
      <c r="L26079" t="s">
        <v>198</v>
      </c>
    </row>
    <row r="26080" spans="11:12">
      <c r="K26080" s="435">
        <v>75852</v>
      </c>
      <c r="L26080" t="s">
        <v>198</v>
      </c>
    </row>
    <row r="26081" spans="11:12">
      <c r="K26081" s="435">
        <v>75853</v>
      </c>
      <c r="L26081" t="s">
        <v>202</v>
      </c>
    </row>
    <row r="26082" spans="11:12">
      <c r="K26082" s="435">
        <v>75855</v>
      </c>
      <c r="L26082" t="s">
        <v>202</v>
      </c>
    </row>
    <row r="26083" spans="11:12">
      <c r="K26083" s="435">
        <v>75856</v>
      </c>
      <c r="L26083" t="s">
        <v>198</v>
      </c>
    </row>
    <row r="26084" spans="11:12">
      <c r="K26084" s="435">
        <v>75858</v>
      </c>
      <c r="L26084" t="s">
        <v>202</v>
      </c>
    </row>
    <row r="26085" spans="11:12">
      <c r="K26085" s="435">
        <v>75859</v>
      </c>
      <c r="L26085" t="s">
        <v>198</v>
      </c>
    </row>
    <row r="26086" spans="11:12">
      <c r="K26086" s="435">
        <v>75860</v>
      </c>
      <c r="L26086" t="s">
        <v>202</v>
      </c>
    </row>
    <row r="26087" spans="11:12">
      <c r="K26087" s="435">
        <v>75861</v>
      </c>
      <c r="L26087" t="s">
        <v>202</v>
      </c>
    </row>
    <row r="26088" spans="11:12">
      <c r="K26088" s="435">
        <v>75862</v>
      </c>
      <c r="L26088" t="s">
        <v>198</v>
      </c>
    </row>
    <row r="26089" spans="11:12">
      <c r="K26089" s="435">
        <v>75901</v>
      </c>
      <c r="L26089" t="s">
        <v>198</v>
      </c>
    </row>
    <row r="26090" spans="11:12">
      <c r="K26090" s="435">
        <v>75904</v>
      </c>
      <c r="L26090" t="s">
        <v>198</v>
      </c>
    </row>
    <row r="26091" spans="11:12">
      <c r="K26091" s="435">
        <v>75925</v>
      </c>
      <c r="L26091" t="s">
        <v>202</v>
      </c>
    </row>
    <row r="26092" spans="11:12">
      <c r="K26092" s="435">
        <v>75926</v>
      </c>
      <c r="L26092" t="s">
        <v>198</v>
      </c>
    </row>
    <row r="26093" spans="11:12">
      <c r="K26093" s="435">
        <v>75928</v>
      </c>
      <c r="L26093" t="s">
        <v>198</v>
      </c>
    </row>
    <row r="26094" spans="11:12">
      <c r="K26094" s="435">
        <v>75929</v>
      </c>
      <c r="L26094" t="s">
        <v>198</v>
      </c>
    </row>
    <row r="26095" spans="11:12">
      <c r="K26095" s="435">
        <v>75930</v>
      </c>
      <c r="L26095" t="s">
        <v>198</v>
      </c>
    </row>
    <row r="26096" spans="11:12">
      <c r="K26096" s="435">
        <v>75931</v>
      </c>
      <c r="L26096" t="s">
        <v>198</v>
      </c>
    </row>
    <row r="26097" spans="11:12">
      <c r="K26097" s="435">
        <v>75932</v>
      </c>
      <c r="L26097" t="s">
        <v>198</v>
      </c>
    </row>
    <row r="26098" spans="11:12">
      <c r="K26098" s="435">
        <v>75933</v>
      </c>
      <c r="L26098" t="s">
        <v>198</v>
      </c>
    </row>
    <row r="26099" spans="11:12">
      <c r="K26099" s="435">
        <v>75934</v>
      </c>
      <c r="L26099" t="s">
        <v>198</v>
      </c>
    </row>
    <row r="26100" spans="11:12">
      <c r="K26100" s="435">
        <v>75935</v>
      </c>
      <c r="L26100" t="s">
        <v>198</v>
      </c>
    </row>
    <row r="26101" spans="11:12">
      <c r="K26101" s="435">
        <v>75936</v>
      </c>
      <c r="L26101" t="s">
        <v>198</v>
      </c>
    </row>
    <row r="26102" spans="11:12">
      <c r="K26102" s="435">
        <v>75937</v>
      </c>
      <c r="L26102" t="s">
        <v>202</v>
      </c>
    </row>
    <row r="26103" spans="11:12">
      <c r="K26103" s="435">
        <v>75938</v>
      </c>
      <c r="L26103" t="s">
        <v>198</v>
      </c>
    </row>
    <row r="26104" spans="11:12">
      <c r="K26104" s="435">
        <v>75939</v>
      </c>
      <c r="L26104" t="s">
        <v>198</v>
      </c>
    </row>
    <row r="26105" spans="11:12">
      <c r="K26105" s="435">
        <v>75941</v>
      </c>
      <c r="L26105" t="s">
        <v>198</v>
      </c>
    </row>
    <row r="26106" spans="11:12">
      <c r="K26106" s="435">
        <v>75942</v>
      </c>
      <c r="L26106" t="s">
        <v>198</v>
      </c>
    </row>
    <row r="26107" spans="11:12">
      <c r="K26107" s="435">
        <v>75943</v>
      </c>
      <c r="L26107" t="s">
        <v>202</v>
      </c>
    </row>
    <row r="26108" spans="11:12">
      <c r="K26108" s="435">
        <v>75944</v>
      </c>
      <c r="L26108" t="s">
        <v>198</v>
      </c>
    </row>
    <row r="26109" spans="11:12">
      <c r="K26109" s="435">
        <v>75946</v>
      </c>
      <c r="L26109" t="s">
        <v>202</v>
      </c>
    </row>
    <row r="26110" spans="11:12">
      <c r="K26110" s="435">
        <v>75948</v>
      </c>
      <c r="L26110" t="s">
        <v>202</v>
      </c>
    </row>
    <row r="26111" spans="11:12">
      <c r="K26111" s="435">
        <v>75949</v>
      </c>
      <c r="L26111" t="s">
        <v>198</v>
      </c>
    </row>
    <row r="26112" spans="11:12">
      <c r="K26112" s="435">
        <v>75951</v>
      </c>
      <c r="L26112" t="s">
        <v>202</v>
      </c>
    </row>
    <row r="26113" spans="11:12">
      <c r="K26113" s="435">
        <v>75954</v>
      </c>
      <c r="L26113" t="s">
        <v>202</v>
      </c>
    </row>
    <row r="26114" spans="11:12">
      <c r="K26114" s="435">
        <v>75956</v>
      </c>
      <c r="L26114" t="s">
        <v>202</v>
      </c>
    </row>
    <row r="26115" spans="11:12">
      <c r="K26115" s="435">
        <v>75959</v>
      </c>
      <c r="L26115" t="s">
        <v>202</v>
      </c>
    </row>
    <row r="26116" spans="11:12">
      <c r="K26116" s="435">
        <v>75960</v>
      </c>
      <c r="L26116" t="s">
        <v>198</v>
      </c>
    </row>
    <row r="26117" spans="11:12">
      <c r="K26117" s="435">
        <v>75961</v>
      </c>
      <c r="L26117" t="s">
        <v>202</v>
      </c>
    </row>
    <row r="26118" spans="11:12">
      <c r="K26118" s="435">
        <v>75962</v>
      </c>
      <c r="L26118" t="s">
        <v>202</v>
      </c>
    </row>
    <row r="26119" spans="11:12">
      <c r="K26119" s="435">
        <v>75964</v>
      </c>
      <c r="L26119" t="s">
        <v>202</v>
      </c>
    </row>
    <row r="26120" spans="11:12">
      <c r="K26120" s="435">
        <v>75965</v>
      </c>
      <c r="L26120" t="s">
        <v>202</v>
      </c>
    </row>
    <row r="26121" spans="11:12">
      <c r="K26121" s="435">
        <v>75966</v>
      </c>
      <c r="L26121" t="s">
        <v>202</v>
      </c>
    </row>
    <row r="26122" spans="11:12">
      <c r="K26122" s="435">
        <v>75968</v>
      </c>
      <c r="L26122" t="s">
        <v>202</v>
      </c>
    </row>
    <row r="26123" spans="11:12">
      <c r="K26123" s="435">
        <v>75969</v>
      </c>
      <c r="L26123" t="s">
        <v>202</v>
      </c>
    </row>
    <row r="26124" spans="11:12">
      <c r="K26124" s="435">
        <v>75972</v>
      </c>
      <c r="L26124" t="s">
        <v>198</v>
      </c>
    </row>
    <row r="26125" spans="11:12">
      <c r="K26125" s="435">
        <v>75973</v>
      </c>
      <c r="L26125" t="s">
        <v>198</v>
      </c>
    </row>
    <row r="26126" spans="11:12">
      <c r="K26126" s="435">
        <v>75974</v>
      </c>
      <c r="L26126" t="s">
        <v>202</v>
      </c>
    </row>
    <row r="26127" spans="11:12">
      <c r="K26127" s="435">
        <v>75975</v>
      </c>
      <c r="L26127" t="s">
        <v>202</v>
      </c>
    </row>
    <row r="26128" spans="11:12">
      <c r="K26128" s="435">
        <v>75976</v>
      </c>
      <c r="L26128" t="s">
        <v>202</v>
      </c>
    </row>
    <row r="26129" spans="11:12">
      <c r="K26129" s="435">
        <v>75977</v>
      </c>
      <c r="L26129" t="s">
        <v>202</v>
      </c>
    </row>
    <row r="26130" spans="11:12">
      <c r="K26130" s="435">
        <v>75978</v>
      </c>
      <c r="L26130" t="s">
        <v>202</v>
      </c>
    </row>
    <row r="26131" spans="11:12">
      <c r="K26131" s="435">
        <v>75979</v>
      </c>
      <c r="L26131" t="s">
        <v>198</v>
      </c>
    </row>
    <row r="26132" spans="11:12">
      <c r="K26132" s="435">
        <v>75980</v>
      </c>
      <c r="L26132" t="s">
        <v>198</v>
      </c>
    </row>
    <row r="26133" spans="11:12">
      <c r="K26133" s="435">
        <v>76001</v>
      </c>
      <c r="L26133" t="s">
        <v>202</v>
      </c>
    </row>
    <row r="26134" spans="11:12">
      <c r="K26134" s="435">
        <v>76002</v>
      </c>
      <c r="L26134" t="s">
        <v>202</v>
      </c>
    </row>
    <row r="26135" spans="11:12">
      <c r="K26135" s="435">
        <v>76006</v>
      </c>
      <c r="L26135" t="s">
        <v>202</v>
      </c>
    </row>
    <row r="26136" spans="11:12">
      <c r="K26136" s="435">
        <v>76008</v>
      </c>
      <c r="L26136" t="s">
        <v>202</v>
      </c>
    </row>
    <row r="26137" spans="11:12">
      <c r="K26137" s="435">
        <v>76009</v>
      </c>
      <c r="L26137" t="s">
        <v>202</v>
      </c>
    </row>
    <row r="26138" spans="11:12">
      <c r="K26138" s="435">
        <v>76010</v>
      </c>
      <c r="L26138" t="s">
        <v>202</v>
      </c>
    </row>
    <row r="26139" spans="11:12">
      <c r="K26139" s="435">
        <v>76011</v>
      </c>
      <c r="L26139" t="s">
        <v>202</v>
      </c>
    </row>
    <row r="26140" spans="11:12">
      <c r="K26140" s="435">
        <v>76012</v>
      </c>
      <c r="L26140" t="s">
        <v>202</v>
      </c>
    </row>
    <row r="26141" spans="11:12">
      <c r="K26141" s="435">
        <v>76013</v>
      </c>
      <c r="L26141" t="s">
        <v>202</v>
      </c>
    </row>
    <row r="26142" spans="11:12">
      <c r="K26142" s="435">
        <v>76014</v>
      </c>
      <c r="L26142" t="s">
        <v>202</v>
      </c>
    </row>
    <row r="26143" spans="11:12">
      <c r="K26143" s="435">
        <v>76015</v>
      </c>
      <c r="L26143" t="s">
        <v>202</v>
      </c>
    </row>
    <row r="26144" spans="11:12">
      <c r="K26144" s="435">
        <v>76016</v>
      </c>
      <c r="L26144" t="s">
        <v>202</v>
      </c>
    </row>
    <row r="26145" spans="11:12">
      <c r="K26145" s="435">
        <v>76017</v>
      </c>
      <c r="L26145" t="s">
        <v>202</v>
      </c>
    </row>
    <row r="26146" spans="11:12">
      <c r="K26146" s="435">
        <v>76018</v>
      </c>
      <c r="L26146" t="s">
        <v>202</v>
      </c>
    </row>
    <row r="26147" spans="11:12">
      <c r="K26147" s="435">
        <v>76020</v>
      </c>
      <c r="L26147" t="s">
        <v>202</v>
      </c>
    </row>
    <row r="26148" spans="11:12">
      <c r="K26148" s="435">
        <v>76021</v>
      </c>
      <c r="L26148" t="s">
        <v>202</v>
      </c>
    </row>
    <row r="26149" spans="11:12">
      <c r="K26149" s="435">
        <v>76022</v>
      </c>
      <c r="L26149" t="s">
        <v>202</v>
      </c>
    </row>
    <row r="26150" spans="11:12">
      <c r="K26150" s="435">
        <v>76023</v>
      </c>
      <c r="L26150" t="s">
        <v>202</v>
      </c>
    </row>
    <row r="26151" spans="11:12">
      <c r="K26151" s="435">
        <v>76028</v>
      </c>
      <c r="L26151" t="s">
        <v>202</v>
      </c>
    </row>
    <row r="26152" spans="11:12">
      <c r="K26152" s="435">
        <v>76031</v>
      </c>
      <c r="L26152" t="s">
        <v>202</v>
      </c>
    </row>
    <row r="26153" spans="11:12">
      <c r="K26153" s="435">
        <v>76033</v>
      </c>
      <c r="L26153" t="s">
        <v>202</v>
      </c>
    </row>
    <row r="26154" spans="11:12">
      <c r="K26154" s="435">
        <v>76034</v>
      </c>
      <c r="L26154" t="s">
        <v>202</v>
      </c>
    </row>
    <row r="26155" spans="11:12">
      <c r="K26155" s="435">
        <v>76035</v>
      </c>
      <c r="L26155" t="s">
        <v>202</v>
      </c>
    </row>
    <row r="26156" spans="11:12">
      <c r="K26156" s="435">
        <v>76036</v>
      </c>
      <c r="L26156" t="s">
        <v>202</v>
      </c>
    </row>
    <row r="26157" spans="11:12">
      <c r="K26157" s="435">
        <v>76039</v>
      </c>
      <c r="L26157" t="s">
        <v>202</v>
      </c>
    </row>
    <row r="26158" spans="11:12">
      <c r="K26158" s="435">
        <v>76040</v>
      </c>
      <c r="L26158" t="s">
        <v>202</v>
      </c>
    </row>
    <row r="26159" spans="11:12">
      <c r="K26159" s="435">
        <v>76041</v>
      </c>
      <c r="L26159" t="s">
        <v>202</v>
      </c>
    </row>
    <row r="26160" spans="11:12">
      <c r="K26160" s="435">
        <v>76043</v>
      </c>
      <c r="L26160" t="s">
        <v>202</v>
      </c>
    </row>
    <row r="26161" spans="11:12">
      <c r="K26161" s="435">
        <v>76044</v>
      </c>
      <c r="L26161" t="s">
        <v>202</v>
      </c>
    </row>
    <row r="26162" spans="11:12">
      <c r="K26162" s="435">
        <v>76048</v>
      </c>
      <c r="L26162" t="s">
        <v>202</v>
      </c>
    </row>
    <row r="26163" spans="11:12">
      <c r="K26163" s="435">
        <v>76049</v>
      </c>
      <c r="L26163" t="s">
        <v>202</v>
      </c>
    </row>
    <row r="26164" spans="11:12">
      <c r="K26164" s="435">
        <v>76050</v>
      </c>
      <c r="L26164" t="s">
        <v>202</v>
      </c>
    </row>
    <row r="26165" spans="11:12">
      <c r="K26165" s="435">
        <v>76051</v>
      </c>
      <c r="L26165" t="s">
        <v>202</v>
      </c>
    </row>
    <row r="26166" spans="11:12">
      <c r="K26166" s="435">
        <v>76052</v>
      </c>
      <c r="L26166" t="s">
        <v>202</v>
      </c>
    </row>
    <row r="26167" spans="11:12">
      <c r="K26167" s="435">
        <v>76053</v>
      </c>
      <c r="L26167" t="s">
        <v>202</v>
      </c>
    </row>
    <row r="26168" spans="11:12">
      <c r="K26168" s="435">
        <v>76054</v>
      </c>
      <c r="L26168" t="s">
        <v>202</v>
      </c>
    </row>
    <row r="26169" spans="11:12">
      <c r="K26169" s="435">
        <v>76055</v>
      </c>
      <c r="L26169" t="s">
        <v>202</v>
      </c>
    </row>
    <row r="26170" spans="11:12">
      <c r="K26170" s="435">
        <v>76058</v>
      </c>
      <c r="L26170" t="s">
        <v>202</v>
      </c>
    </row>
    <row r="26171" spans="11:12">
      <c r="K26171" s="435">
        <v>76059</v>
      </c>
      <c r="L26171" t="s">
        <v>202</v>
      </c>
    </row>
    <row r="26172" spans="11:12">
      <c r="K26172" s="435">
        <v>76060</v>
      </c>
      <c r="L26172" t="s">
        <v>202</v>
      </c>
    </row>
    <row r="26173" spans="11:12">
      <c r="K26173" s="435">
        <v>76061</v>
      </c>
      <c r="L26173" t="s">
        <v>202</v>
      </c>
    </row>
    <row r="26174" spans="11:12">
      <c r="K26174" s="435">
        <v>76063</v>
      </c>
      <c r="L26174" t="s">
        <v>202</v>
      </c>
    </row>
    <row r="26175" spans="11:12">
      <c r="K26175" s="435">
        <v>76064</v>
      </c>
      <c r="L26175" t="s">
        <v>202</v>
      </c>
    </row>
    <row r="26176" spans="11:12">
      <c r="K26176" s="435">
        <v>76065</v>
      </c>
      <c r="L26176" t="s">
        <v>202</v>
      </c>
    </row>
    <row r="26177" spans="11:12">
      <c r="K26177" s="435">
        <v>76066</v>
      </c>
      <c r="L26177" t="s">
        <v>202</v>
      </c>
    </row>
    <row r="26178" spans="11:12">
      <c r="K26178" s="435">
        <v>76067</v>
      </c>
      <c r="L26178" t="s">
        <v>202</v>
      </c>
    </row>
    <row r="26179" spans="11:12">
      <c r="K26179" s="435">
        <v>76070</v>
      </c>
      <c r="L26179" t="s">
        <v>202</v>
      </c>
    </row>
    <row r="26180" spans="11:12">
      <c r="K26180" s="435">
        <v>76071</v>
      </c>
      <c r="L26180" t="s">
        <v>202</v>
      </c>
    </row>
    <row r="26181" spans="11:12">
      <c r="K26181" s="435">
        <v>76073</v>
      </c>
      <c r="L26181" t="s">
        <v>202</v>
      </c>
    </row>
    <row r="26182" spans="11:12">
      <c r="K26182" s="435">
        <v>76077</v>
      </c>
      <c r="L26182" t="s">
        <v>202</v>
      </c>
    </row>
    <row r="26183" spans="11:12">
      <c r="K26183" s="435">
        <v>76078</v>
      </c>
      <c r="L26183" t="s">
        <v>202</v>
      </c>
    </row>
    <row r="26184" spans="11:12">
      <c r="K26184" s="435">
        <v>76082</v>
      </c>
      <c r="L26184" t="s">
        <v>202</v>
      </c>
    </row>
    <row r="26185" spans="11:12">
      <c r="K26185" s="435">
        <v>76084</v>
      </c>
      <c r="L26185" t="s">
        <v>202</v>
      </c>
    </row>
    <row r="26186" spans="11:12">
      <c r="K26186" s="435">
        <v>76085</v>
      </c>
      <c r="L26186" t="s">
        <v>202</v>
      </c>
    </row>
    <row r="26187" spans="11:12">
      <c r="K26187" s="435">
        <v>76086</v>
      </c>
      <c r="L26187" t="s">
        <v>202</v>
      </c>
    </row>
    <row r="26188" spans="11:12">
      <c r="K26188" s="435">
        <v>76087</v>
      </c>
      <c r="L26188" t="s">
        <v>202</v>
      </c>
    </row>
    <row r="26189" spans="11:12">
      <c r="K26189" s="435">
        <v>76088</v>
      </c>
      <c r="L26189" t="s">
        <v>202</v>
      </c>
    </row>
    <row r="26190" spans="11:12">
      <c r="K26190" s="435">
        <v>76092</v>
      </c>
      <c r="L26190" t="s">
        <v>202</v>
      </c>
    </row>
    <row r="26191" spans="11:12">
      <c r="K26191" s="435">
        <v>76093</v>
      </c>
      <c r="L26191" t="s">
        <v>202</v>
      </c>
    </row>
    <row r="26192" spans="11:12">
      <c r="K26192" s="435">
        <v>76102</v>
      </c>
      <c r="L26192" t="s">
        <v>202</v>
      </c>
    </row>
    <row r="26193" spans="11:12">
      <c r="K26193" s="435">
        <v>76103</v>
      </c>
      <c r="L26193" t="s">
        <v>202</v>
      </c>
    </row>
    <row r="26194" spans="11:12">
      <c r="K26194" s="435">
        <v>76104</v>
      </c>
      <c r="L26194" t="s">
        <v>202</v>
      </c>
    </row>
    <row r="26195" spans="11:12">
      <c r="K26195" s="435">
        <v>76105</v>
      </c>
      <c r="L26195" t="s">
        <v>202</v>
      </c>
    </row>
    <row r="26196" spans="11:12">
      <c r="K26196" s="435">
        <v>76106</v>
      </c>
      <c r="L26196" t="s">
        <v>202</v>
      </c>
    </row>
    <row r="26197" spans="11:12">
      <c r="K26197" s="435">
        <v>76107</v>
      </c>
      <c r="L26197" t="s">
        <v>202</v>
      </c>
    </row>
    <row r="26198" spans="11:12">
      <c r="K26198" s="435">
        <v>76108</v>
      </c>
      <c r="L26198" t="s">
        <v>202</v>
      </c>
    </row>
    <row r="26199" spans="11:12">
      <c r="K26199" s="435">
        <v>76109</v>
      </c>
      <c r="L26199" t="s">
        <v>202</v>
      </c>
    </row>
    <row r="26200" spans="11:12">
      <c r="K26200" s="435">
        <v>76110</v>
      </c>
      <c r="L26200" t="s">
        <v>202</v>
      </c>
    </row>
    <row r="26201" spans="11:12">
      <c r="K26201" s="435">
        <v>76111</v>
      </c>
      <c r="L26201" t="s">
        <v>202</v>
      </c>
    </row>
    <row r="26202" spans="11:12">
      <c r="K26202" s="435">
        <v>76112</v>
      </c>
      <c r="L26202" t="s">
        <v>202</v>
      </c>
    </row>
    <row r="26203" spans="11:12">
      <c r="K26203" s="435">
        <v>76114</v>
      </c>
      <c r="L26203" t="s">
        <v>202</v>
      </c>
    </row>
    <row r="26204" spans="11:12">
      <c r="K26204" s="435">
        <v>76115</v>
      </c>
      <c r="L26204" t="s">
        <v>202</v>
      </c>
    </row>
    <row r="26205" spans="11:12">
      <c r="K26205" s="435">
        <v>76116</v>
      </c>
      <c r="L26205" t="s">
        <v>202</v>
      </c>
    </row>
    <row r="26206" spans="11:12">
      <c r="K26206" s="435">
        <v>76117</v>
      </c>
      <c r="L26206" t="s">
        <v>202</v>
      </c>
    </row>
    <row r="26207" spans="11:12">
      <c r="K26207" s="435">
        <v>76118</v>
      </c>
      <c r="L26207" t="s">
        <v>202</v>
      </c>
    </row>
    <row r="26208" spans="11:12">
      <c r="K26208" s="435">
        <v>76119</v>
      </c>
      <c r="L26208" t="s">
        <v>202</v>
      </c>
    </row>
    <row r="26209" spans="11:12">
      <c r="K26209" s="435">
        <v>76120</v>
      </c>
      <c r="L26209" t="s">
        <v>202</v>
      </c>
    </row>
    <row r="26210" spans="11:12">
      <c r="K26210" s="435">
        <v>76123</v>
      </c>
      <c r="L26210" t="s">
        <v>202</v>
      </c>
    </row>
    <row r="26211" spans="11:12">
      <c r="K26211" s="435">
        <v>76126</v>
      </c>
      <c r="L26211" t="s">
        <v>202</v>
      </c>
    </row>
    <row r="26212" spans="11:12">
      <c r="K26212" s="435">
        <v>76127</v>
      </c>
      <c r="L26212" t="s">
        <v>202</v>
      </c>
    </row>
    <row r="26213" spans="11:12">
      <c r="K26213" s="435">
        <v>76129</v>
      </c>
      <c r="L26213" t="s">
        <v>202</v>
      </c>
    </row>
    <row r="26214" spans="11:12">
      <c r="K26214" s="435">
        <v>76131</v>
      </c>
      <c r="L26214" t="s">
        <v>202</v>
      </c>
    </row>
    <row r="26215" spans="11:12">
      <c r="K26215" s="435">
        <v>76132</v>
      </c>
      <c r="L26215" t="s">
        <v>202</v>
      </c>
    </row>
    <row r="26216" spans="11:12">
      <c r="K26216" s="435">
        <v>76133</v>
      </c>
      <c r="L26216" t="s">
        <v>202</v>
      </c>
    </row>
    <row r="26217" spans="11:12">
      <c r="K26217" s="435">
        <v>76134</v>
      </c>
      <c r="L26217" t="s">
        <v>202</v>
      </c>
    </row>
    <row r="26218" spans="11:12">
      <c r="K26218" s="435">
        <v>76135</v>
      </c>
      <c r="L26218" t="s">
        <v>202</v>
      </c>
    </row>
    <row r="26219" spans="11:12">
      <c r="K26219" s="435">
        <v>76137</v>
      </c>
      <c r="L26219" t="s">
        <v>202</v>
      </c>
    </row>
    <row r="26220" spans="11:12">
      <c r="K26220" s="435">
        <v>76140</v>
      </c>
      <c r="L26220" t="s">
        <v>202</v>
      </c>
    </row>
    <row r="26221" spans="11:12">
      <c r="K26221" s="435">
        <v>76148</v>
      </c>
      <c r="L26221" t="s">
        <v>202</v>
      </c>
    </row>
    <row r="26222" spans="11:12">
      <c r="K26222" s="435">
        <v>76155</v>
      </c>
      <c r="L26222" t="s">
        <v>202</v>
      </c>
    </row>
    <row r="26223" spans="11:12">
      <c r="K26223" s="435">
        <v>76164</v>
      </c>
      <c r="L26223" t="s">
        <v>202</v>
      </c>
    </row>
    <row r="26224" spans="11:12">
      <c r="K26224" s="435">
        <v>76177</v>
      </c>
      <c r="L26224" t="s">
        <v>202</v>
      </c>
    </row>
    <row r="26225" spans="11:12">
      <c r="K26225" s="435">
        <v>76179</v>
      </c>
      <c r="L26225" t="s">
        <v>202</v>
      </c>
    </row>
    <row r="26226" spans="11:12">
      <c r="K26226" s="435">
        <v>76180</v>
      </c>
      <c r="L26226" t="s">
        <v>202</v>
      </c>
    </row>
    <row r="26227" spans="11:12">
      <c r="K26227" s="435">
        <v>76182</v>
      </c>
      <c r="L26227" t="s">
        <v>202</v>
      </c>
    </row>
    <row r="26228" spans="11:12">
      <c r="K26228" s="435">
        <v>76201</v>
      </c>
      <c r="L26228" t="s">
        <v>202</v>
      </c>
    </row>
    <row r="26229" spans="11:12">
      <c r="K26229" s="435">
        <v>76205</v>
      </c>
      <c r="L26229" t="s">
        <v>202</v>
      </c>
    </row>
    <row r="26230" spans="11:12">
      <c r="K26230" s="435">
        <v>76207</v>
      </c>
      <c r="L26230" t="s">
        <v>202</v>
      </c>
    </row>
    <row r="26231" spans="11:12">
      <c r="K26231" s="435">
        <v>76208</v>
      </c>
      <c r="L26231" t="s">
        <v>202</v>
      </c>
    </row>
    <row r="26232" spans="11:12">
      <c r="K26232" s="435">
        <v>76209</v>
      </c>
      <c r="L26232" t="s">
        <v>202</v>
      </c>
    </row>
    <row r="26233" spans="11:12">
      <c r="K26233" s="435">
        <v>76210</v>
      </c>
      <c r="L26233" t="s">
        <v>202</v>
      </c>
    </row>
    <row r="26234" spans="11:12">
      <c r="K26234" s="435">
        <v>76225</v>
      </c>
      <c r="L26234" t="s">
        <v>202</v>
      </c>
    </row>
    <row r="26235" spans="11:12">
      <c r="K26235" s="435">
        <v>76226</v>
      </c>
      <c r="L26235" t="s">
        <v>202</v>
      </c>
    </row>
    <row r="26236" spans="11:12">
      <c r="K26236" s="435">
        <v>76227</v>
      </c>
      <c r="L26236" t="s">
        <v>202</v>
      </c>
    </row>
    <row r="26237" spans="11:12">
      <c r="K26237" s="435">
        <v>76228</v>
      </c>
      <c r="L26237" t="s">
        <v>202</v>
      </c>
    </row>
    <row r="26238" spans="11:12">
      <c r="K26238" s="435">
        <v>76230</v>
      </c>
      <c r="L26238" t="s">
        <v>202</v>
      </c>
    </row>
    <row r="26239" spans="11:12">
      <c r="K26239" s="435">
        <v>76233</v>
      </c>
      <c r="L26239" t="s">
        <v>202</v>
      </c>
    </row>
    <row r="26240" spans="11:12">
      <c r="K26240" s="435">
        <v>76234</v>
      </c>
      <c r="L26240" t="s">
        <v>202</v>
      </c>
    </row>
    <row r="26241" spans="11:12">
      <c r="K26241" s="435">
        <v>76238</v>
      </c>
      <c r="L26241" t="s">
        <v>202</v>
      </c>
    </row>
    <row r="26242" spans="11:12">
      <c r="K26242" s="435">
        <v>76239</v>
      </c>
      <c r="L26242" t="s">
        <v>202</v>
      </c>
    </row>
    <row r="26243" spans="11:12">
      <c r="K26243" s="435">
        <v>76240</v>
      </c>
      <c r="L26243" t="s">
        <v>202</v>
      </c>
    </row>
    <row r="26244" spans="11:12">
      <c r="K26244" s="435">
        <v>76244</v>
      </c>
      <c r="L26244" t="s">
        <v>202</v>
      </c>
    </row>
    <row r="26245" spans="11:12">
      <c r="K26245" s="435">
        <v>76245</v>
      </c>
      <c r="L26245" t="s">
        <v>202</v>
      </c>
    </row>
    <row r="26246" spans="11:12">
      <c r="K26246" s="435">
        <v>76247</v>
      </c>
      <c r="L26246" t="s">
        <v>202</v>
      </c>
    </row>
    <row r="26247" spans="11:12">
      <c r="K26247" s="435">
        <v>76248</v>
      </c>
      <c r="L26247" t="s">
        <v>202</v>
      </c>
    </row>
    <row r="26248" spans="11:12">
      <c r="K26248" s="435">
        <v>76249</v>
      </c>
      <c r="L26248" t="s">
        <v>202</v>
      </c>
    </row>
    <row r="26249" spans="11:12">
      <c r="K26249" s="435">
        <v>76250</v>
      </c>
      <c r="L26249" t="s">
        <v>202</v>
      </c>
    </row>
    <row r="26250" spans="11:12">
      <c r="K26250" s="435">
        <v>76251</v>
      </c>
      <c r="L26250" t="s">
        <v>202</v>
      </c>
    </row>
    <row r="26251" spans="11:12">
      <c r="K26251" s="435">
        <v>76252</v>
      </c>
      <c r="L26251" t="s">
        <v>202</v>
      </c>
    </row>
    <row r="26252" spans="11:12">
      <c r="K26252" s="435">
        <v>76253</v>
      </c>
      <c r="L26252" t="s">
        <v>202</v>
      </c>
    </row>
    <row r="26253" spans="11:12">
      <c r="K26253" s="435">
        <v>76255</v>
      </c>
      <c r="L26253" t="s">
        <v>202</v>
      </c>
    </row>
    <row r="26254" spans="11:12">
      <c r="K26254" s="435">
        <v>76258</v>
      </c>
      <c r="L26254" t="s">
        <v>202</v>
      </c>
    </row>
    <row r="26255" spans="11:12">
      <c r="K26255" s="435">
        <v>76259</v>
      </c>
      <c r="L26255" t="s">
        <v>202</v>
      </c>
    </row>
    <row r="26256" spans="11:12">
      <c r="K26256" s="435">
        <v>76261</v>
      </c>
      <c r="L26256" t="s">
        <v>202</v>
      </c>
    </row>
    <row r="26257" spans="11:12">
      <c r="K26257" s="435">
        <v>76262</v>
      </c>
      <c r="L26257" t="s">
        <v>202</v>
      </c>
    </row>
    <row r="26258" spans="11:12">
      <c r="K26258" s="435">
        <v>76263</v>
      </c>
      <c r="L26258" t="s">
        <v>202</v>
      </c>
    </row>
    <row r="26259" spans="11:12">
      <c r="K26259" s="435">
        <v>76264</v>
      </c>
      <c r="L26259" t="s">
        <v>202</v>
      </c>
    </row>
    <row r="26260" spans="11:12">
      <c r="K26260" s="435">
        <v>76265</v>
      </c>
      <c r="L26260" t="s">
        <v>202</v>
      </c>
    </row>
    <row r="26261" spans="11:12">
      <c r="K26261" s="435">
        <v>76266</v>
      </c>
      <c r="L26261" t="s">
        <v>202</v>
      </c>
    </row>
    <row r="26262" spans="11:12">
      <c r="K26262" s="435">
        <v>76268</v>
      </c>
      <c r="L26262" t="s">
        <v>202</v>
      </c>
    </row>
    <row r="26263" spans="11:12">
      <c r="K26263" s="435">
        <v>76270</v>
      </c>
      <c r="L26263" t="s">
        <v>202</v>
      </c>
    </row>
    <row r="26264" spans="11:12">
      <c r="K26264" s="435">
        <v>76271</v>
      </c>
      <c r="L26264" t="s">
        <v>202</v>
      </c>
    </row>
    <row r="26265" spans="11:12">
      <c r="K26265" s="435">
        <v>76272</v>
      </c>
      <c r="L26265" t="s">
        <v>202</v>
      </c>
    </row>
    <row r="26266" spans="11:12">
      <c r="K26266" s="435">
        <v>76273</v>
      </c>
      <c r="L26266" t="s">
        <v>202</v>
      </c>
    </row>
    <row r="26267" spans="11:12">
      <c r="K26267" s="435">
        <v>76301</v>
      </c>
      <c r="L26267" t="s">
        <v>202</v>
      </c>
    </row>
    <row r="26268" spans="11:12">
      <c r="K26268" s="435">
        <v>76302</v>
      </c>
      <c r="L26268" t="s">
        <v>202</v>
      </c>
    </row>
    <row r="26269" spans="11:12">
      <c r="K26269" s="435">
        <v>76305</v>
      </c>
      <c r="L26269" t="s">
        <v>202</v>
      </c>
    </row>
    <row r="26270" spans="11:12">
      <c r="K26270" s="435">
        <v>76306</v>
      </c>
      <c r="L26270" t="s">
        <v>202</v>
      </c>
    </row>
    <row r="26271" spans="11:12">
      <c r="K26271" s="435">
        <v>76308</v>
      </c>
      <c r="L26271" t="s">
        <v>202</v>
      </c>
    </row>
    <row r="26272" spans="11:12">
      <c r="K26272" s="435">
        <v>76309</v>
      </c>
      <c r="L26272" t="s">
        <v>202</v>
      </c>
    </row>
    <row r="26273" spans="11:12">
      <c r="K26273" s="435">
        <v>76310</v>
      </c>
      <c r="L26273" t="s">
        <v>202</v>
      </c>
    </row>
    <row r="26274" spans="11:12">
      <c r="K26274" s="435">
        <v>76311</v>
      </c>
      <c r="L26274" t="s">
        <v>202</v>
      </c>
    </row>
    <row r="26275" spans="11:12">
      <c r="K26275" s="435">
        <v>76351</v>
      </c>
      <c r="L26275" t="s">
        <v>202</v>
      </c>
    </row>
    <row r="26276" spans="11:12">
      <c r="K26276" s="435">
        <v>76354</v>
      </c>
      <c r="L26276" t="s">
        <v>202</v>
      </c>
    </row>
    <row r="26277" spans="11:12">
      <c r="K26277" s="435">
        <v>76357</v>
      </c>
      <c r="L26277" t="s">
        <v>202</v>
      </c>
    </row>
    <row r="26278" spans="11:12">
      <c r="K26278" s="435">
        <v>76360</v>
      </c>
      <c r="L26278" t="s">
        <v>202</v>
      </c>
    </row>
    <row r="26279" spans="11:12">
      <c r="K26279" s="435">
        <v>76363</v>
      </c>
      <c r="L26279" t="s">
        <v>204</v>
      </c>
    </row>
    <row r="26280" spans="11:12">
      <c r="K26280" s="435">
        <v>76364</v>
      </c>
      <c r="L26280" t="s">
        <v>202</v>
      </c>
    </row>
    <row r="26281" spans="11:12">
      <c r="K26281" s="435">
        <v>76365</v>
      </c>
      <c r="L26281" t="s">
        <v>202</v>
      </c>
    </row>
    <row r="26282" spans="11:12">
      <c r="K26282" s="435">
        <v>76366</v>
      </c>
      <c r="L26282" t="s">
        <v>202</v>
      </c>
    </row>
    <row r="26283" spans="11:12">
      <c r="K26283" s="435">
        <v>76367</v>
      </c>
      <c r="L26283" t="s">
        <v>202</v>
      </c>
    </row>
    <row r="26284" spans="11:12">
      <c r="K26284" s="435">
        <v>76370</v>
      </c>
      <c r="L26284" t="s">
        <v>202</v>
      </c>
    </row>
    <row r="26285" spans="11:12">
      <c r="K26285" s="435">
        <v>76371</v>
      </c>
      <c r="L26285" t="s">
        <v>204</v>
      </c>
    </row>
    <row r="26286" spans="11:12">
      <c r="K26286" s="435">
        <v>76372</v>
      </c>
      <c r="L26286" t="s">
        <v>202</v>
      </c>
    </row>
    <row r="26287" spans="11:12">
      <c r="K26287" s="435">
        <v>76373</v>
      </c>
      <c r="L26287" t="s">
        <v>202</v>
      </c>
    </row>
    <row r="26288" spans="11:12">
      <c r="K26288" s="435">
        <v>76374</v>
      </c>
      <c r="L26288" t="s">
        <v>202</v>
      </c>
    </row>
    <row r="26289" spans="11:12">
      <c r="K26289" s="435">
        <v>76377</v>
      </c>
      <c r="L26289" t="s">
        <v>202</v>
      </c>
    </row>
    <row r="26290" spans="11:12">
      <c r="K26290" s="435">
        <v>76379</v>
      </c>
      <c r="L26290" t="s">
        <v>202</v>
      </c>
    </row>
    <row r="26291" spans="11:12">
      <c r="K26291" s="435">
        <v>76380</v>
      </c>
      <c r="L26291" t="s">
        <v>204</v>
      </c>
    </row>
    <row r="26292" spans="11:12">
      <c r="K26292" s="435">
        <v>76384</v>
      </c>
      <c r="L26292" t="s">
        <v>202</v>
      </c>
    </row>
    <row r="26293" spans="11:12">
      <c r="K26293" s="435">
        <v>76388</v>
      </c>
      <c r="L26293" t="s">
        <v>204</v>
      </c>
    </row>
    <row r="26294" spans="11:12">
      <c r="K26294" s="435">
        <v>76389</v>
      </c>
      <c r="L26294" t="s">
        <v>202</v>
      </c>
    </row>
    <row r="26295" spans="11:12">
      <c r="K26295" s="435">
        <v>76401</v>
      </c>
      <c r="L26295" t="s">
        <v>202</v>
      </c>
    </row>
    <row r="26296" spans="11:12">
      <c r="K26296" s="435">
        <v>76402</v>
      </c>
      <c r="L26296" t="s">
        <v>202</v>
      </c>
    </row>
    <row r="26297" spans="11:12">
      <c r="K26297" s="435">
        <v>76424</v>
      </c>
      <c r="L26297" t="s">
        <v>204</v>
      </c>
    </row>
    <row r="26298" spans="11:12">
      <c r="K26298" s="435">
        <v>76426</v>
      </c>
      <c r="L26298" t="s">
        <v>202</v>
      </c>
    </row>
    <row r="26299" spans="11:12">
      <c r="K26299" s="435">
        <v>76427</v>
      </c>
      <c r="L26299" t="s">
        <v>202</v>
      </c>
    </row>
    <row r="26300" spans="11:12">
      <c r="K26300" s="435">
        <v>76429</v>
      </c>
      <c r="L26300" t="s">
        <v>204</v>
      </c>
    </row>
    <row r="26301" spans="11:12">
      <c r="K26301" s="435">
        <v>76430</v>
      </c>
      <c r="L26301" t="s">
        <v>204</v>
      </c>
    </row>
    <row r="26302" spans="11:12">
      <c r="K26302" s="435">
        <v>76431</v>
      </c>
      <c r="L26302" t="s">
        <v>202</v>
      </c>
    </row>
    <row r="26303" spans="11:12">
      <c r="K26303" s="435">
        <v>76432</v>
      </c>
      <c r="L26303" t="s">
        <v>204</v>
      </c>
    </row>
    <row r="26304" spans="11:12">
      <c r="K26304" s="435">
        <v>76433</v>
      </c>
      <c r="L26304" t="s">
        <v>202</v>
      </c>
    </row>
    <row r="26305" spans="11:12">
      <c r="K26305" s="435">
        <v>76435</v>
      </c>
      <c r="L26305" t="s">
        <v>204</v>
      </c>
    </row>
    <row r="26306" spans="11:12">
      <c r="K26306" s="435">
        <v>76436</v>
      </c>
      <c r="L26306" t="s">
        <v>198</v>
      </c>
    </row>
    <row r="26307" spans="11:12">
      <c r="K26307" s="435">
        <v>76437</v>
      </c>
      <c r="L26307" t="s">
        <v>204</v>
      </c>
    </row>
    <row r="26308" spans="11:12">
      <c r="K26308" s="435">
        <v>76442</v>
      </c>
      <c r="L26308" t="s">
        <v>204</v>
      </c>
    </row>
    <row r="26309" spans="11:12">
      <c r="K26309" s="435">
        <v>76443</v>
      </c>
      <c r="L26309" t="s">
        <v>204</v>
      </c>
    </row>
    <row r="26310" spans="11:12">
      <c r="K26310" s="435">
        <v>76444</v>
      </c>
      <c r="L26310" t="s">
        <v>204</v>
      </c>
    </row>
    <row r="26311" spans="11:12">
      <c r="K26311" s="435">
        <v>76445</v>
      </c>
      <c r="L26311" t="s">
        <v>204</v>
      </c>
    </row>
    <row r="26312" spans="11:12">
      <c r="K26312" s="435">
        <v>76446</v>
      </c>
      <c r="L26312" t="s">
        <v>204</v>
      </c>
    </row>
    <row r="26313" spans="11:12">
      <c r="K26313" s="435">
        <v>76448</v>
      </c>
      <c r="L26313" t="s">
        <v>204</v>
      </c>
    </row>
    <row r="26314" spans="11:12">
      <c r="K26314" s="435">
        <v>76449</v>
      </c>
      <c r="L26314" t="s">
        <v>202</v>
      </c>
    </row>
    <row r="26315" spans="11:12">
      <c r="K26315" s="435">
        <v>76450</v>
      </c>
      <c r="L26315" t="s">
        <v>202</v>
      </c>
    </row>
    <row r="26316" spans="11:12">
      <c r="K26316" s="435">
        <v>76452</v>
      </c>
      <c r="L26316" t="s">
        <v>198</v>
      </c>
    </row>
    <row r="26317" spans="11:12">
      <c r="K26317" s="435">
        <v>76453</v>
      </c>
      <c r="L26317" t="s">
        <v>202</v>
      </c>
    </row>
    <row r="26318" spans="11:12">
      <c r="K26318" s="435">
        <v>76454</v>
      </c>
      <c r="L26318" t="s">
        <v>204</v>
      </c>
    </row>
    <row r="26319" spans="11:12">
      <c r="K26319" s="435">
        <v>76455</v>
      </c>
      <c r="L26319" t="s">
        <v>198</v>
      </c>
    </row>
    <row r="26320" spans="11:12">
      <c r="K26320" s="435">
        <v>76457</v>
      </c>
      <c r="L26320" t="s">
        <v>202</v>
      </c>
    </row>
    <row r="26321" spans="11:12">
      <c r="K26321" s="435">
        <v>76458</v>
      </c>
      <c r="L26321" t="s">
        <v>202</v>
      </c>
    </row>
    <row r="26322" spans="11:12">
      <c r="K26322" s="435">
        <v>76459</v>
      </c>
      <c r="L26322" t="s">
        <v>202</v>
      </c>
    </row>
    <row r="26323" spans="11:12">
      <c r="K26323" s="435">
        <v>76460</v>
      </c>
      <c r="L26323" t="s">
        <v>202</v>
      </c>
    </row>
    <row r="26324" spans="11:12">
      <c r="K26324" s="435">
        <v>76462</v>
      </c>
      <c r="L26324" t="s">
        <v>202</v>
      </c>
    </row>
    <row r="26325" spans="11:12">
      <c r="K26325" s="435">
        <v>76463</v>
      </c>
      <c r="L26325" t="s">
        <v>204</v>
      </c>
    </row>
    <row r="26326" spans="11:12">
      <c r="K26326" s="435">
        <v>76464</v>
      </c>
      <c r="L26326" t="s">
        <v>204</v>
      </c>
    </row>
    <row r="26327" spans="11:12">
      <c r="K26327" s="435">
        <v>76466</v>
      </c>
      <c r="L26327" t="s">
        <v>204</v>
      </c>
    </row>
    <row r="26328" spans="11:12">
      <c r="K26328" s="435">
        <v>76469</v>
      </c>
      <c r="L26328" t="s">
        <v>204</v>
      </c>
    </row>
    <row r="26329" spans="11:12">
      <c r="K26329" s="435">
        <v>76470</v>
      </c>
      <c r="L26329" t="s">
        <v>204</v>
      </c>
    </row>
    <row r="26330" spans="11:12">
      <c r="K26330" s="435">
        <v>76471</v>
      </c>
      <c r="L26330" t="s">
        <v>204</v>
      </c>
    </row>
    <row r="26331" spans="11:12">
      <c r="K26331" s="435">
        <v>76472</v>
      </c>
      <c r="L26331" t="s">
        <v>202</v>
      </c>
    </row>
    <row r="26332" spans="11:12">
      <c r="K26332" s="435">
        <v>76474</v>
      </c>
      <c r="L26332" t="s">
        <v>204</v>
      </c>
    </row>
    <row r="26333" spans="11:12">
      <c r="K26333" s="435">
        <v>76475</v>
      </c>
      <c r="L26333" t="s">
        <v>204</v>
      </c>
    </row>
    <row r="26334" spans="11:12">
      <c r="K26334" s="435">
        <v>76476</v>
      </c>
      <c r="L26334" t="s">
        <v>202</v>
      </c>
    </row>
    <row r="26335" spans="11:12">
      <c r="K26335" s="435">
        <v>76481</v>
      </c>
      <c r="L26335" t="s">
        <v>202</v>
      </c>
    </row>
    <row r="26336" spans="11:12">
      <c r="K26336" s="435">
        <v>76483</v>
      </c>
      <c r="L26336" t="s">
        <v>204</v>
      </c>
    </row>
    <row r="26337" spans="11:12">
      <c r="K26337" s="435">
        <v>76484</v>
      </c>
      <c r="L26337" t="s">
        <v>202</v>
      </c>
    </row>
    <row r="26338" spans="11:12">
      <c r="K26338" s="435">
        <v>76486</v>
      </c>
      <c r="L26338" t="s">
        <v>202</v>
      </c>
    </row>
    <row r="26339" spans="11:12">
      <c r="K26339" s="435">
        <v>76487</v>
      </c>
      <c r="L26339" t="s">
        <v>202</v>
      </c>
    </row>
    <row r="26340" spans="11:12">
      <c r="K26340" s="435">
        <v>76490</v>
      </c>
      <c r="L26340" t="s">
        <v>202</v>
      </c>
    </row>
    <row r="26341" spans="11:12">
      <c r="K26341" s="435">
        <v>76491</v>
      </c>
      <c r="L26341" t="s">
        <v>204</v>
      </c>
    </row>
    <row r="26342" spans="11:12">
      <c r="K26342" s="435">
        <v>76501</v>
      </c>
      <c r="L26342" t="s">
        <v>198</v>
      </c>
    </row>
    <row r="26343" spans="11:12">
      <c r="K26343" s="435">
        <v>76502</v>
      </c>
      <c r="L26343" t="s">
        <v>198</v>
      </c>
    </row>
    <row r="26344" spans="11:12">
      <c r="K26344" s="435">
        <v>76504</v>
      </c>
      <c r="L26344" t="s">
        <v>198</v>
      </c>
    </row>
    <row r="26345" spans="11:12">
      <c r="K26345" s="435">
        <v>76508</v>
      </c>
      <c r="L26345" t="s">
        <v>198</v>
      </c>
    </row>
    <row r="26346" spans="11:12">
      <c r="K26346" s="435">
        <v>76511</v>
      </c>
      <c r="L26346" t="s">
        <v>198</v>
      </c>
    </row>
    <row r="26347" spans="11:12">
      <c r="K26347" s="435">
        <v>76513</v>
      </c>
      <c r="L26347" t="s">
        <v>198</v>
      </c>
    </row>
    <row r="26348" spans="11:12">
      <c r="K26348" s="435">
        <v>76518</v>
      </c>
      <c r="L26348" t="s">
        <v>198</v>
      </c>
    </row>
    <row r="26349" spans="11:12">
      <c r="K26349" s="435">
        <v>76519</v>
      </c>
      <c r="L26349" t="s">
        <v>198</v>
      </c>
    </row>
    <row r="26350" spans="11:12">
      <c r="K26350" s="435">
        <v>76520</v>
      </c>
      <c r="L26350" t="s">
        <v>198</v>
      </c>
    </row>
    <row r="26351" spans="11:12">
      <c r="K26351" s="435">
        <v>76522</v>
      </c>
      <c r="L26351" t="s">
        <v>198</v>
      </c>
    </row>
    <row r="26352" spans="11:12">
      <c r="K26352" s="435">
        <v>76523</v>
      </c>
      <c r="L26352" t="s">
        <v>198</v>
      </c>
    </row>
    <row r="26353" spans="11:12">
      <c r="K26353" s="435">
        <v>76524</v>
      </c>
      <c r="L26353" t="s">
        <v>198</v>
      </c>
    </row>
    <row r="26354" spans="11:12">
      <c r="K26354" s="435">
        <v>76525</v>
      </c>
      <c r="L26354" t="s">
        <v>198</v>
      </c>
    </row>
    <row r="26355" spans="11:12">
      <c r="K26355" s="435">
        <v>76527</v>
      </c>
      <c r="L26355" t="s">
        <v>198</v>
      </c>
    </row>
    <row r="26356" spans="11:12">
      <c r="K26356" s="435">
        <v>76528</v>
      </c>
      <c r="L26356" t="s">
        <v>198</v>
      </c>
    </row>
    <row r="26357" spans="11:12">
      <c r="K26357" s="435">
        <v>76530</v>
      </c>
      <c r="L26357" t="s">
        <v>198</v>
      </c>
    </row>
    <row r="26358" spans="11:12">
      <c r="K26358" s="435">
        <v>76531</v>
      </c>
      <c r="L26358" t="s">
        <v>198</v>
      </c>
    </row>
    <row r="26359" spans="11:12">
      <c r="K26359" s="435">
        <v>76534</v>
      </c>
      <c r="L26359" t="s">
        <v>198</v>
      </c>
    </row>
    <row r="26360" spans="11:12">
      <c r="K26360" s="435">
        <v>76537</v>
      </c>
      <c r="L26360" t="s">
        <v>198</v>
      </c>
    </row>
    <row r="26361" spans="11:12">
      <c r="K26361" s="435">
        <v>76538</v>
      </c>
      <c r="L26361" t="s">
        <v>198</v>
      </c>
    </row>
    <row r="26362" spans="11:12">
      <c r="K26362" s="435">
        <v>76539</v>
      </c>
      <c r="L26362" t="s">
        <v>198</v>
      </c>
    </row>
    <row r="26363" spans="11:12">
      <c r="K26363" s="435">
        <v>76541</v>
      </c>
      <c r="L26363" t="s">
        <v>198</v>
      </c>
    </row>
    <row r="26364" spans="11:12">
      <c r="K26364" s="435">
        <v>76542</v>
      </c>
      <c r="L26364" t="s">
        <v>198</v>
      </c>
    </row>
    <row r="26365" spans="11:12">
      <c r="K26365" s="435">
        <v>76543</v>
      </c>
      <c r="L26365" t="s">
        <v>198</v>
      </c>
    </row>
    <row r="26366" spans="11:12">
      <c r="K26366" s="435">
        <v>76544</v>
      </c>
      <c r="L26366" t="s">
        <v>198</v>
      </c>
    </row>
    <row r="26367" spans="11:12">
      <c r="K26367" s="435">
        <v>76548</v>
      </c>
      <c r="L26367" t="s">
        <v>198</v>
      </c>
    </row>
    <row r="26368" spans="11:12">
      <c r="K26368" s="435">
        <v>76549</v>
      </c>
      <c r="L26368" t="s">
        <v>198</v>
      </c>
    </row>
    <row r="26369" spans="11:12">
      <c r="K26369" s="435">
        <v>76550</v>
      </c>
      <c r="L26369" t="s">
        <v>198</v>
      </c>
    </row>
    <row r="26370" spans="11:12">
      <c r="K26370" s="435">
        <v>76554</v>
      </c>
      <c r="L26370" t="s">
        <v>198</v>
      </c>
    </row>
    <row r="26371" spans="11:12">
      <c r="K26371" s="435">
        <v>76556</v>
      </c>
      <c r="L26371" t="s">
        <v>198</v>
      </c>
    </row>
    <row r="26372" spans="11:12">
      <c r="K26372" s="435">
        <v>76557</v>
      </c>
      <c r="L26372" t="s">
        <v>198</v>
      </c>
    </row>
    <row r="26373" spans="11:12">
      <c r="K26373" s="435">
        <v>76559</v>
      </c>
      <c r="L26373" t="s">
        <v>198</v>
      </c>
    </row>
    <row r="26374" spans="11:12">
      <c r="K26374" s="435">
        <v>76561</v>
      </c>
      <c r="L26374" t="s">
        <v>198</v>
      </c>
    </row>
    <row r="26375" spans="11:12">
      <c r="K26375" s="435">
        <v>76565</v>
      </c>
      <c r="L26375" t="s">
        <v>198</v>
      </c>
    </row>
    <row r="26376" spans="11:12">
      <c r="K26376" s="435">
        <v>76566</v>
      </c>
      <c r="L26376" t="s">
        <v>198</v>
      </c>
    </row>
    <row r="26377" spans="11:12">
      <c r="K26377" s="435">
        <v>76567</v>
      </c>
      <c r="L26377" t="s">
        <v>198</v>
      </c>
    </row>
    <row r="26378" spans="11:12">
      <c r="K26378" s="435">
        <v>76569</v>
      </c>
      <c r="L26378" t="s">
        <v>198</v>
      </c>
    </row>
    <row r="26379" spans="11:12">
      <c r="K26379" s="435">
        <v>76570</v>
      </c>
      <c r="L26379" t="s">
        <v>198</v>
      </c>
    </row>
    <row r="26380" spans="11:12">
      <c r="K26380" s="435">
        <v>76571</v>
      </c>
      <c r="L26380" t="s">
        <v>198</v>
      </c>
    </row>
    <row r="26381" spans="11:12">
      <c r="K26381" s="435">
        <v>76573</v>
      </c>
      <c r="L26381" t="s">
        <v>198</v>
      </c>
    </row>
    <row r="26382" spans="11:12">
      <c r="K26382" s="435">
        <v>76574</v>
      </c>
      <c r="L26382" t="s">
        <v>198</v>
      </c>
    </row>
    <row r="26383" spans="11:12">
      <c r="K26383" s="435">
        <v>76577</v>
      </c>
      <c r="L26383" t="s">
        <v>198</v>
      </c>
    </row>
    <row r="26384" spans="11:12">
      <c r="K26384" s="435">
        <v>76578</v>
      </c>
      <c r="L26384" t="s">
        <v>198</v>
      </c>
    </row>
    <row r="26385" spans="11:12">
      <c r="K26385" s="435">
        <v>76579</v>
      </c>
      <c r="L26385" t="s">
        <v>198</v>
      </c>
    </row>
    <row r="26386" spans="11:12">
      <c r="K26386" s="435">
        <v>76596</v>
      </c>
      <c r="L26386" t="s">
        <v>198</v>
      </c>
    </row>
    <row r="26387" spans="11:12">
      <c r="K26387" s="435">
        <v>76597</v>
      </c>
      <c r="L26387" t="s">
        <v>198</v>
      </c>
    </row>
    <row r="26388" spans="11:12">
      <c r="K26388" s="435">
        <v>76598</v>
      </c>
      <c r="L26388" t="s">
        <v>198</v>
      </c>
    </row>
    <row r="26389" spans="11:12">
      <c r="K26389" s="435">
        <v>76599</v>
      </c>
      <c r="L26389" t="s">
        <v>198</v>
      </c>
    </row>
    <row r="26390" spans="11:12">
      <c r="K26390" s="435">
        <v>76621</v>
      </c>
      <c r="L26390" t="s">
        <v>198</v>
      </c>
    </row>
    <row r="26391" spans="11:12">
      <c r="K26391" s="435">
        <v>76622</v>
      </c>
      <c r="L26391" t="s">
        <v>198</v>
      </c>
    </row>
    <row r="26392" spans="11:12">
      <c r="K26392" s="435">
        <v>76623</v>
      </c>
      <c r="L26392" t="s">
        <v>202</v>
      </c>
    </row>
    <row r="26393" spans="11:12">
      <c r="K26393" s="435">
        <v>76624</v>
      </c>
      <c r="L26393" t="s">
        <v>198</v>
      </c>
    </row>
    <row r="26394" spans="11:12">
      <c r="K26394" s="435">
        <v>76626</v>
      </c>
      <c r="L26394" t="s">
        <v>202</v>
      </c>
    </row>
    <row r="26395" spans="11:12">
      <c r="K26395" s="435">
        <v>76627</v>
      </c>
      <c r="L26395" t="s">
        <v>198</v>
      </c>
    </row>
    <row r="26396" spans="11:12">
      <c r="K26396" s="435">
        <v>76628</v>
      </c>
      <c r="L26396" t="s">
        <v>198</v>
      </c>
    </row>
    <row r="26397" spans="11:12">
      <c r="K26397" s="435">
        <v>76629</v>
      </c>
      <c r="L26397" t="s">
        <v>198</v>
      </c>
    </row>
    <row r="26398" spans="11:12">
      <c r="K26398" s="435">
        <v>76630</v>
      </c>
      <c r="L26398" t="s">
        <v>198</v>
      </c>
    </row>
    <row r="26399" spans="11:12">
      <c r="K26399" s="435">
        <v>76631</v>
      </c>
      <c r="L26399" t="s">
        <v>198</v>
      </c>
    </row>
    <row r="26400" spans="11:12">
      <c r="K26400" s="435">
        <v>76632</v>
      </c>
      <c r="L26400" t="s">
        <v>198</v>
      </c>
    </row>
    <row r="26401" spans="11:12">
      <c r="K26401" s="435">
        <v>76633</v>
      </c>
      <c r="L26401" t="s">
        <v>198</v>
      </c>
    </row>
    <row r="26402" spans="11:12">
      <c r="K26402" s="435">
        <v>76634</v>
      </c>
      <c r="L26402" t="s">
        <v>198</v>
      </c>
    </row>
    <row r="26403" spans="11:12">
      <c r="K26403" s="435">
        <v>76635</v>
      </c>
      <c r="L26403" t="s">
        <v>198</v>
      </c>
    </row>
    <row r="26404" spans="11:12">
      <c r="K26404" s="435">
        <v>76636</v>
      </c>
      <c r="L26404" t="s">
        <v>202</v>
      </c>
    </row>
    <row r="26405" spans="11:12">
      <c r="K26405" s="435">
        <v>76637</v>
      </c>
      <c r="L26405" t="s">
        <v>198</v>
      </c>
    </row>
    <row r="26406" spans="11:12">
      <c r="K26406" s="435">
        <v>76638</v>
      </c>
      <c r="L26406" t="s">
        <v>198</v>
      </c>
    </row>
    <row r="26407" spans="11:12">
      <c r="K26407" s="435">
        <v>76639</v>
      </c>
      <c r="L26407" t="s">
        <v>198</v>
      </c>
    </row>
    <row r="26408" spans="11:12">
      <c r="K26408" s="435">
        <v>76640</v>
      </c>
      <c r="L26408" t="s">
        <v>198</v>
      </c>
    </row>
    <row r="26409" spans="11:12">
      <c r="K26409" s="435">
        <v>76641</v>
      </c>
      <c r="L26409" t="s">
        <v>202</v>
      </c>
    </row>
    <row r="26410" spans="11:12">
      <c r="K26410" s="435">
        <v>76642</v>
      </c>
      <c r="L26410" t="s">
        <v>198</v>
      </c>
    </row>
    <row r="26411" spans="11:12">
      <c r="K26411" s="435">
        <v>76643</v>
      </c>
      <c r="L26411" t="s">
        <v>198</v>
      </c>
    </row>
    <row r="26412" spans="11:12">
      <c r="K26412" s="435">
        <v>76645</v>
      </c>
      <c r="L26412" t="s">
        <v>202</v>
      </c>
    </row>
    <row r="26413" spans="11:12">
      <c r="K26413" s="435">
        <v>76648</v>
      </c>
      <c r="L26413" t="s">
        <v>198</v>
      </c>
    </row>
    <row r="26414" spans="11:12">
      <c r="K26414" s="435">
        <v>76649</v>
      </c>
      <c r="L26414" t="s">
        <v>202</v>
      </c>
    </row>
    <row r="26415" spans="11:12">
      <c r="K26415" s="435">
        <v>76650</v>
      </c>
      <c r="L26415" t="s">
        <v>198</v>
      </c>
    </row>
    <row r="26416" spans="11:12">
      <c r="K26416" s="435">
        <v>76651</v>
      </c>
      <c r="L26416" t="s">
        <v>202</v>
      </c>
    </row>
    <row r="26417" spans="11:12">
      <c r="K26417" s="435">
        <v>76652</v>
      </c>
      <c r="L26417" t="s">
        <v>202</v>
      </c>
    </row>
    <row r="26418" spans="11:12">
      <c r="K26418" s="435">
        <v>76653</v>
      </c>
      <c r="L26418" t="s">
        <v>198</v>
      </c>
    </row>
    <row r="26419" spans="11:12">
      <c r="K26419" s="435">
        <v>76654</v>
      </c>
      <c r="L26419" t="s">
        <v>198</v>
      </c>
    </row>
    <row r="26420" spans="11:12">
      <c r="K26420" s="435">
        <v>76655</v>
      </c>
      <c r="L26420" t="s">
        <v>198</v>
      </c>
    </row>
    <row r="26421" spans="11:12">
      <c r="K26421" s="435">
        <v>76656</v>
      </c>
      <c r="L26421" t="s">
        <v>198</v>
      </c>
    </row>
    <row r="26422" spans="11:12">
      <c r="K26422" s="435">
        <v>76657</v>
      </c>
      <c r="L26422" t="s">
        <v>198</v>
      </c>
    </row>
    <row r="26423" spans="11:12">
      <c r="K26423" s="435">
        <v>76660</v>
      </c>
      <c r="L26423" t="s">
        <v>198</v>
      </c>
    </row>
    <row r="26424" spans="11:12">
      <c r="K26424" s="435">
        <v>76661</v>
      </c>
      <c r="L26424" t="s">
        <v>198</v>
      </c>
    </row>
    <row r="26425" spans="11:12">
      <c r="K26425" s="435">
        <v>76664</v>
      </c>
      <c r="L26425" t="s">
        <v>198</v>
      </c>
    </row>
    <row r="26426" spans="11:12">
      <c r="K26426" s="435">
        <v>76665</v>
      </c>
      <c r="L26426" t="s">
        <v>202</v>
      </c>
    </row>
    <row r="26427" spans="11:12">
      <c r="K26427" s="435">
        <v>76666</v>
      </c>
      <c r="L26427" t="s">
        <v>198</v>
      </c>
    </row>
    <row r="26428" spans="11:12">
      <c r="K26428" s="435">
        <v>76667</v>
      </c>
      <c r="L26428" t="s">
        <v>198</v>
      </c>
    </row>
    <row r="26429" spans="11:12">
      <c r="K26429" s="435">
        <v>76670</v>
      </c>
      <c r="L26429" t="s">
        <v>202</v>
      </c>
    </row>
    <row r="26430" spans="11:12">
      <c r="K26430" s="435">
        <v>76671</v>
      </c>
      <c r="L26430" t="s">
        <v>198</v>
      </c>
    </row>
    <row r="26431" spans="11:12">
      <c r="K26431" s="435">
        <v>76673</v>
      </c>
      <c r="L26431" t="s">
        <v>198</v>
      </c>
    </row>
    <row r="26432" spans="11:12">
      <c r="K26432" s="435">
        <v>76676</v>
      </c>
      <c r="L26432" t="s">
        <v>198</v>
      </c>
    </row>
    <row r="26433" spans="11:12">
      <c r="K26433" s="435">
        <v>76678</v>
      </c>
      <c r="L26433" t="s">
        <v>198</v>
      </c>
    </row>
    <row r="26434" spans="11:12">
      <c r="K26434" s="435">
        <v>76679</v>
      </c>
      <c r="L26434" t="s">
        <v>198</v>
      </c>
    </row>
    <row r="26435" spans="11:12">
      <c r="K26435" s="435">
        <v>76680</v>
      </c>
      <c r="L26435" t="s">
        <v>198</v>
      </c>
    </row>
    <row r="26436" spans="11:12">
      <c r="K26436" s="435">
        <v>76681</v>
      </c>
      <c r="L26436" t="s">
        <v>198</v>
      </c>
    </row>
    <row r="26437" spans="11:12">
      <c r="K26437" s="435">
        <v>76682</v>
      </c>
      <c r="L26437" t="s">
        <v>198</v>
      </c>
    </row>
    <row r="26438" spans="11:12">
      <c r="K26438" s="435">
        <v>76685</v>
      </c>
      <c r="L26438" t="s">
        <v>198</v>
      </c>
    </row>
    <row r="26439" spans="11:12">
      <c r="K26439" s="435">
        <v>76686</v>
      </c>
      <c r="L26439" t="s">
        <v>198</v>
      </c>
    </row>
    <row r="26440" spans="11:12">
      <c r="K26440" s="435">
        <v>76687</v>
      </c>
      <c r="L26440" t="s">
        <v>198</v>
      </c>
    </row>
    <row r="26441" spans="11:12">
      <c r="K26441" s="435">
        <v>76689</v>
      </c>
      <c r="L26441" t="s">
        <v>198</v>
      </c>
    </row>
    <row r="26442" spans="11:12">
      <c r="K26442" s="435">
        <v>76690</v>
      </c>
      <c r="L26442" t="s">
        <v>202</v>
      </c>
    </row>
    <row r="26443" spans="11:12">
      <c r="K26443" s="435">
        <v>76691</v>
      </c>
      <c r="L26443" t="s">
        <v>198</v>
      </c>
    </row>
    <row r="26444" spans="11:12">
      <c r="K26444" s="435">
        <v>76692</v>
      </c>
      <c r="L26444" t="s">
        <v>198</v>
      </c>
    </row>
    <row r="26445" spans="11:12">
      <c r="K26445" s="435">
        <v>76693</v>
      </c>
      <c r="L26445" t="s">
        <v>198</v>
      </c>
    </row>
    <row r="26446" spans="11:12">
      <c r="K26446" s="435">
        <v>76701</v>
      </c>
      <c r="L26446" t="s">
        <v>198</v>
      </c>
    </row>
    <row r="26447" spans="11:12">
      <c r="K26447" s="435">
        <v>76704</v>
      </c>
      <c r="L26447" t="s">
        <v>198</v>
      </c>
    </row>
    <row r="26448" spans="11:12">
      <c r="K26448" s="435">
        <v>76705</v>
      </c>
      <c r="L26448" t="s">
        <v>198</v>
      </c>
    </row>
    <row r="26449" spans="11:12">
      <c r="K26449" s="435">
        <v>76706</v>
      </c>
      <c r="L26449" t="s">
        <v>198</v>
      </c>
    </row>
    <row r="26450" spans="11:12">
      <c r="K26450" s="435">
        <v>76707</v>
      </c>
      <c r="L26450" t="s">
        <v>198</v>
      </c>
    </row>
    <row r="26451" spans="11:12">
      <c r="K26451" s="435">
        <v>76708</v>
      </c>
      <c r="L26451" t="s">
        <v>198</v>
      </c>
    </row>
    <row r="26452" spans="11:12">
      <c r="K26452" s="435">
        <v>76710</v>
      </c>
      <c r="L26452" t="s">
        <v>198</v>
      </c>
    </row>
    <row r="26453" spans="11:12">
      <c r="K26453" s="435">
        <v>76711</v>
      </c>
      <c r="L26453" t="s">
        <v>198</v>
      </c>
    </row>
    <row r="26454" spans="11:12">
      <c r="K26454" s="435">
        <v>76712</v>
      </c>
      <c r="L26454" t="s">
        <v>198</v>
      </c>
    </row>
    <row r="26455" spans="11:12">
      <c r="K26455" s="435">
        <v>76798</v>
      </c>
      <c r="L26455" t="s">
        <v>198</v>
      </c>
    </row>
    <row r="26456" spans="11:12">
      <c r="K26456" s="435">
        <v>76801</v>
      </c>
      <c r="L26456" t="s">
        <v>204</v>
      </c>
    </row>
    <row r="26457" spans="11:12">
      <c r="K26457" s="435">
        <v>76802</v>
      </c>
      <c r="L26457" t="s">
        <v>204</v>
      </c>
    </row>
    <row r="26458" spans="11:12">
      <c r="K26458" s="435">
        <v>76820</v>
      </c>
      <c r="L26458" t="s">
        <v>198</v>
      </c>
    </row>
    <row r="26459" spans="11:12">
      <c r="K26459" s="435">
        <v>76821</v>
      </c>
      <c r="L26459" t="s">
        <v>204</v>
      </c>
    </row>
    <row r="26460" spans="11:12">
      <c r="K26460" s="435">
        <v>76823</v>
      </c>
      <c r="L26460" t="s">
        <v>204</v>
      </c>
    </row>
    <row r="26461" spans="11:12">
      <c r="K26461" s="435">
        <v>76824</v>
      </c>
      <c r="L26461" t="s">
        <v>198</v>
      </c>
    </row>
    <row r="26462" spans="11:12">
      <c r="K26462" s="435">
        <v>76825</v>
      </c>
      <c r="L26462" t="s">
        <v>204</v>
      </c>
    </row>
    <row r="26463" spans="11:12">
      <c r="K26463" s="435">
        <v>76827</v>
      </c>
      <c r="L26463" t="s">
        <v>204</v>
      </c>
    </row>
    <row r="26464" spans="11:12">
      <c r="K26464" s="435">
        <v>76828</v>
      </c>
      <c r="L26464" t="s">
        <v>204</v>
      </c>
    </row>
    <row r="26465" spans="11:12">
      <c r="K26465" s="435">
        <v>76831</v>
      </c>
      <c r="L26465" t="s">
        <v>198</v>
      </c>
    </row>
    <row r="26466" spans="11:12">
      <c r="K26466" s="435">
        <v>76832</v>
      </c>
      <c r="L26466" t="s">
        <v>198</v>
      </c>
    </row>
    <row r="26467" spans="11:12">
      <c r="K26467" s="435">
        <v>76834</v>
      </c>
      <c r="L26467" t="s">
        <v>204</v>
      </c>
    </row>
    <row r="26468" spans="11:12">
      <c r="K26468" s="435">
        <v>76836</v>
      </c>
      <c r="L26468" t="s">
        <v>204</v>
      </c>
    </row>
    <row r="26469" spans="11:12">
      <c r="K26469" s="435">
        <v>76837</v>
      </c>
      <c r="L26469" t="s">
        <v>204</v>
      </c>
    </row>
    <row r="26470" spans="11:12">
      <c r="K26470" s="435">
        <v>76841</v>
      </c>
      <c r="L26470" t="s">
        <v>204</v>
      </c>
    </row>
    <row r="26471" spans="11:12">
      <c r="K26471" s="435">
        <v>76842</v>
      </c>
      <c r="L26471" t="s">
        <v>204</v>
      </c>
    </row>
    <row r="26472" spans="11:12">
      <c r="K26472" s="435">
        <v>76844</v>
      </c>
      <c r="L26472" t="s">
        <v>198</v>
      </c>
    </row>
    <row r="26473" spans="11:12">
      <c r="K26473" s="435">
        <v>76845</v>
      </c>
      <c r="L26473" t="s">
        <v>204</v>
      </c>
    </row>
    <row r="26474" spans="11:12">
      <c r="K26474" s="435">
        <v>76848</v>
      </c>
      <c r="L26474" t="s">
        <v>204</v>
      </c>
    </row>
    <row r="26475" spans="11:12">
      <c r="K26475" s="435">
        <v>76849</v>
      </c>
      <c r="L26475" t="s">
        <v>204</v>
      </c>
    </row>
    <row r="26476" spans="11:12">
      <c r="K26476" s="435">
        <v>76852</v>
      </c>
      <c r="L26476" t="s">
        <v>204</v>
      </c>
    </row>
    <row r="26477" spans="11:12">
      <c r="K26477" s="435">
        <v>76853</v>
      </c>
      <c r="L26477" t="s">
        <v>198</v>
      </c>
    </row>
    <row r="26478" spans="11:12">
      <c r="K26478" s="435">
        <v>76854</v>
      </c>
      <c r="L26478" t="s">
        <v>204</v>
      </c>
    </row>
    <row r="26479" spans="11:12">
      <c r="K26479" s="435">
        <v>76856</v>
      </c>
      <c r="L26479" t="s">
        <v>204</v>
      </c>
    </row>
    <row r="26480" spans="11:12">
      <c r="K26480" s="435">
        <v>76857</v>
      </c>
      <c r="L26480" t="s">
        <v>204</v>
      </c>
    </row>
    <row r="26481" spans="11:12">
      <c r="K26481" s="435">
        <v>76858</v>
      </c>
      <c r="L26481" t="s">
        <v>204</v>
      </c>
    </row>
    <row r="26482" spans="11:12">
      <c r="K26482" s="435">
        <v>76859</v>
      </c>
      <c r="L26482" t="s">
        <v>204</v>
      </c>
    </row>
    <row r="26483" spans="11:12">
      <c r="K26483" s="435">
        <v>76861</v>
      </c>
      <c r="L26483" t="s">
        <v>204</v>
      </c>
    </row>
    <row r="26484" spans="11:12">
      <c r="K26484" s="435">
        <v>76862</v>
      </c>
      <c r="L26484" t="s">
        <v>204</v>
      </c>
    </row>
    <row r="26485" spans="11:12">
      <c r="K26485" s="435">
        <v>76864</v>
      </c>
      <c r="L26485" t="s">
        <v>198</v>
      </c>
    </row>
    <row r="26486" spans="11:12">
      <c r="K26486" s="435">
        <v>76865</v>
      </c>
      <c r="L26486" t="s">
        <v>204</v>
      </c>
    </row>
    <row r="26487" spans="11:12">
      <c r="K26487" s="435">
        <v>76866</v>
      </c>
      <c r="L26487" t="s">
        <v>204</v>
      </c>
    </row>
    <row r="26488" spans="11:12">
      <c r="K26488" s="435">
        <v>76869</v>
      </c>
      <c r="L26488" t="s">
        <v>198</v>
      </c>
    </row>
    <row r="26489" spans="11:12">
      <c r="K26489" s="435">
        <v>76870</v>
      </c>
      <c r="L26489" t="s">
        <v>198</v>
      </c>
    </row>
    <row r="26490" spans="11:12">
      <c r="K26490" s="435">
        <v>76871</v>
      </c>
      <c r="L26490" t="s">
        <v>198</v>
      </c>
    </row>
    <row r="26491" spans="11:12">
      <c r="K26491" s="435">
        <v>76872</v>
      </c>
      <c r="L26491" t="s">
        <v>204</v>
      </c>
    </row>
    <row r="26492" spans="11:12">
      <c r="K26492" s="435">
        <v>76873</v>
      </c>
      <c r="L26492" t="s">
        <v>204</v>
      </c>
    </row>
    <row r="26493" spans="11:12">
      <c r="K26493" s="435">
        <v>76874</v>
      </c>
      <c r="L26493" t="s">
        <v>204</v>
      </c>
    </row>
    <row r="26494" spans="11:12">
      <c r="K26494" s="435">
        <v>76875</v>
      </c>
      <c r="L26494" t="s">
        <v>204</v>
      </c>
    </row>
    <row r="26495" spans="11:12">
      <c r="K26495" s="435">
        <v>76877</v>
      </c>
      <c r="L26495" t="s">
        <v>198</v>
      </c>
    </row>
    <row r="26496" spans="11:12">
      <c r="K26496" s="435">
        <v>76878</v>
      </c>
      <c r="L26496" t="s">
        <v>204</v>
      </c>
    </row>
    <row r="26497" spans="11:12">
      <c r="K26497" s="435">
        <v>76882</v>
      </c>
      <c r="L26497" t="s">
        <v>204</v>
      </c>
    </row>
    <row r="26498" spans="11:12">
      <c r="K26498" s="435">
        <v>76884</v>
      </c>
      <c r="L26498" t="s">
        <v>204</v>
      </c>
    </row>
    <row r="26499" spans="11:12">
      <c r="K26499" s="435">
        <v>76885</v>
      </c>
      <c r="L26499" t="s">
        <v>198</v>
      </c>
    </row>
    <row r="26500" spans="11:12">
      <c r="K26500" s="435">
        <v>76887</v>
      </c>
      <c r="L26500" t="s">
        <v>204</v>
      </c>
    </row>
    <row r="26501" spans="11:12">
      <c r="K26501" s="435">
        <v>76888</v>
      </c>
      <c r="L26501" t="s">
        <v>204</v>
      </c>
    </row>
    <row r="26502" spans="11:12">
      <c r="K26502" s="435">
        <v>76890</v>
      </c>
      <c r="L26502" t="s">
        <v>204</v>
      </c>
    </row>
    <row r="26503" spans="11:12">
      <c r="K26503" s="435">
        <v>76901</v>
      </c>
      <c r="L26503" t="s">
        <v>204</v>
      </c>
    </row>
    <row r="26504" spans="11:12">
      <c r="K26504" s="435">
        <v>76903</v>
      </c>
      <c r="L26504" t="s">
        <v>204</v>
      </c>
    </row>
    <row r="26505" spans="11:12">
      <c r="K26505" s="435">
        <v>76904</v>
      </c>
      <c r="L26505" t="s">
        <v>204</v>
      </c>
    </row>
    <row r="26506" spans="11:12">
      <c r="K26506" s="435">
        <v>76905</v>
      </c>
      <c r="L26506" t="s">
        <v>204</v>
      </c>
    </row>
    <row r="26507" spans="11:12">
      <c r="K26507" s="435">
        <v>76908</v>
      </c>
      <c r="L26507" t="s">
        <v>204</v>
      </c>
    </row>
    <row r="26508" spans="11:12">
      <c r="K26508" s="435">
        <v>76930</v>
      </c>
      <c r="L26508" t="s">
        <v>204</v>
      </c>
    </row>
    <row r="26509" spans="11:12">
      <c r="K26509" s="435">
        <v>76932</v>
      </c>
      <c r="L26509" t="s">
        <v>204</v>
      </c>
    </row>
    <row r="26510" spans="11:12">
      <c r="K26510" s="435">
        <v>76933</v>
      </c>
      <c r="L26510" t="s">
        <v>204</v>
      </c>
    </row>
    <row r="26511" spans="11:12">
      <c r="K26511" s="435">
        <v>76934</v>
      </c>
      <c r="L26511" t="s">
        <v>204</v>
      </c>
    </row>
    <row r="26512" spans="11:12">
      <c r="K26512" s="435">
        <v>76935</v>
      </c>
      <c r="L26512" t="s">
        <v>204</v>
      </c>
    </row>
    <row r="26513" spans="11:12">
      <c r="K26513" s="435">
        <v>76936</v>
      </c>
      <c r="L26513" t="s">
        <v>204</v>
      </c>
    </row>
    <row r="26514" spans="11:12">
      <c r="K26514" s="435">
        <v>76937</v>
      </c>
      <c r="L26514" t="s">
        <v>204</v>
      </c>
    </row>
    <row r="26515" spans="11:12">
      <c r="K26515" s="435">
        <v>76939</v>
      </c>
      <c r="L26515" t="s">
        <v>204</v>
      </c>
    </row>
    <row r="26516" spans="11:12">
      <c r="K26516" s="435">
        <v>76940</v>
      </c>
      <c r="L26516" t="s">
        <v>204</v>
      </c>
    </row>
    <row r="26517" spans="11:12">
      <c r="K26517" s="435">
        <v>76941</v>
      </c>
      <c r="L26517" t="s">
        <v>204</v>
      </c>
    </row>
    <row r="26518" spans="11:12">
      <c r="K26518" s="435">
        <v>76943</v>
      </c>
      <c r="L26518" t="s">
        <v>204</v>
      </c>
    </row>
    <row r="26519" spans="11:12">
      <c r="K26519" s="435">
        <v>76945</v>
      </c>
      <c r="L26519" t="s">
        <v>204</v>
      </c>
    </row>
    <row r="26520" spans="11:12">
      <c r="K26520" s="435">
        <v>76949</v>
      </c>
      <c r="L26520" t="s">
        <v>204</v>
      </c>
    </row>
    <row r="26521" spans="11:12">
      <c r="K26521" s="435">
        <v>76950</v>
      </c>
      <c r="L26521" t="s">
        <v>204</v>
      </c>
    </row>
    <row r="26522" spans="11:12">
      <c r="K26522" s="435">
        <v>76951</v>
      </c>
      <c r="L26522" t="s">
        <v>204</v>
      </c>
    </row>
    <row r="26523" spans="11:12">
      <c r="K26523" s="435">
        <v>76953</v>
      </c>
      <c r="L26523" t="s">
        <v>204</v>
      </c>
    </row>
    <row r="26524" spans="11:12">
      <c r="K26524" s="435">
        <v>76955</v>
      </c>
      <c r="L26524" t="s">
        <v>204</v>
      </c>
    </row>
    <row r="26525" spans="11:12">
      <c r="K26525" s="435">
        <v>76957</v>
      </c>
      <c r="L26525" t="s">
        <v>204</v>
      </c>
    </row>
    <row r="26526" spans="11:12">
      <c r="K26526" s="435">
        <v>76958</v>
      </c>
      <c r="L26526" t="s">
        <v>204</v>
      </c>
    </row>
    <row r="26527" spans="11:12">
      <c r="K26527" s="435">
        <v>77002</v>
      </c>
      <c r="L26527" t="s">
        <v>198</v>
      </c>
    </row>
    <row r="26528" spans="11:12">
      <c r="K26528" s="435">
        <v>77003</v>
      </c>
      <c r="L26528" t="s">
        <v>198</v>
      </c>
    </row>
    <row r="26529" spans="11:12">
      <c r="K26529" s="435">
        <v>77004</v>
      </c>
      <c r="L26529" t="s">
        <v>198</v>
      </c>
    </row>
    <row r="26530" spans="11:12">
      <c r="K26530" s="435">
        <v>77005</v>
      </c>
      <c r="L26530" t="s">
        <v>198</v>
      </c>
    </row>
    <row r="26531" spans="11:12">
      <c r="K26531" s="435">
        <v>77006</v>
      </c>
      <c r="L26531" t="s">
        <v>198</v>
      </c>
    </row>
    <row r="26532" spans="11:12">
      <c r="K26532" s="435">
        <v>77007</v>
      </c>
      <c r="L26532" t="s">
        <v>198</v>
      </c>
    </row>
    <row r="26533" spans="11:12">
      <c r="K26533" s="435">
        <v>77008</v>
      </c>
      <c r="L26533" t="s">
        <v>198</v>
      </c>
    </row>
    <row r="26534" spans="11:12">
      <c r="K26534" s="435">
        <v>77009</v>
      </c>
      <c r="L26534" t="s">
        <v>198</v>
      </c>
    </row>
    <row r="26535" spans="11:12">
      <c r="K26535" s="435">
        <v>77010</v>
      </c>
      <c r="L26535" t="s">
        <v>198</v>
      </c>
    </row>
    <row r="26536" spans="11:12">
      <c r="K26536" s="435">
        <v>77011</v>
      </c>
      <c r="L26536" t="s">
        <v>198</v>
      </c>
    </row>
    <row r="26537" spans="11:12">
      <c r="K26537" s="435">
        <v>77012</v>
      </c>
      <c r="L26537" t="s">
        <v>198</v>
      </c>
    </row>
    <row r="26538" spans="11:12">
      <c r="K26538" s="435">
        <v>77013</v>
      </c>
      <c r="L26538" t="s">
        <v>198</v>
      </c>
    </row>
    <row r="26539" spans="11:12">
      <c r="K26539" s="435">
        <v>77014</v>
      </c>
      <c r="L26539" t="s">
        <v>198</v>
      </c>
    </row>
    <row r="26540" spans="11:12">
      <c r="K26540" s="435">
        <v>77015</v>
      </c>
      <c r="L26540" t="s">
        <v>198</v>
      </c>
    </row>
    <row r="26541" spans="11:12">
      <c r="K26541" s="435">
        <v>77016</v>
      </c>
      <c r="L26541" t="s">
        <v>198</v>
      </c>
    </row>
    <row r="26542" spans="11:12">
      <c r="K26542" s="435">
        <v>77017</v>
      </c>
      <c r="L26542" t="s">
        <v>198</v>
      </c>
    </row>
    <row r="26543" spans="11:12">
      <c r="K26543" s="435">
        <v>77018</v>
      </c>
      <c r="L26543" t="s">
        <v>198</v>
      </c>
    </row>
    <row r="26544" spans="11:12">
      <c r="K26544" s="435">
        <v>77019</v>
      </c>
      <c r="L26544" t="s">
        <v>198</v>
      </c>
    </row>
    <row r="26545" spans="11:12">
      <c r="K26545" s="435">
        <v>77020</v>
      </c>
      <c r="L26545" t="s">
        <v>198</v>
      </c>
    </row>
    <row r="26546" spans="11:12">
      <c r="K26546" s="435">
        <v>77021</v>
      </c>
      <c r="L26546" t="s">
        <v>198</v>
      </c>
    </row>
    <row r="26547" spans="11:12">
      <c r="K26547" s="435">
        <v>77022</v>
      </c>
      <c r="L26547" t="s">
        <v>198</v>
      </c>
    </row>
    <row r="26548" spans="11:12">
      <c r="K26548" s="435">
        <v>77023</v>
      </c>
      <c r="L26548" t="s">
        <v>198</v>
      </c>
    </row>
    <row r="26549" spans="11:12">
      <c r="K26549" s="435">
        <v>77024</v>
      </c>
      <c r="L26549" t="s">
        <v>198</v>
      </c>
    </row>
    <row r="26550" spans="11:12">
      <c r="K26550" s="435">
        <v>77025</v>
      </c>
      <c r="L26550" t="s">
        <v>198</v>
      </c>
    </row>
    <row r="26551" spans="11:12">
      <c r="K26551" s="435">
        <v>77026</v>
      </c>
      <c r="L26551" t="s">
        <v>198</v>
      </c>
    </row>
    <row r="26552" spans="11:12">
      <c r="K26552" s="435">
        <v>77027</v>
      </c>
      <c r="L26552" t="s">
        <v>198</v>
      </c>
    </row>
    <row r="26553" spans="11:12">
      <c r="K26553" s="435">
        <v>77028</v>
      </c>
      <c r="L26553" t="s">
        <v>198</v>
      </c>
    </row>
    <row r="26554" spans="11:12">
      <c r="K26554" s="435">
        <v>77029</v>
      </c>
      <c r="L26554" t="s">
        <v>198</v>
      </c>
    </row>
    <row r="26555" spans="11:12">
      <c r="K26555" s="435">
        <v>77030</v>
      </c>
      <c r="L26555" t="s">
        <v>198</v>
      </c>
    </row>
    <row r="26556" spans="11:12">
      <c r="K26556" s="435">
        <v>77031</v>
      </c>
      <c r="L26556" t="s">
        <v>198</v>
      </c>
    </row>
    <row r="26557" spans="11:12">
      <c r="K26557" s="435">
        <v>77032</v>
      </c>
      <c r="L26557" t="s">
        <v>198</v>
      </c>
    </row>
    <row r="26558" spans="11:12">
      <c r="K26558" s="435">
        <v>77033</v>
      </c>
      <c r="L26558" t="s">
        <v>198</v>
      </c>
    </row>
    <row r="26559" spans="11:12">
      <c r="K26559" s="435">
        <v>77034</v>
      </c>
      <c r="L26559" t="s">
        <v>198</v>
      </c>
    </row>
    <row r="26560" spans="11:12">
      <c r="K26560" s="435">
        <v>77035</v>
      </c>
      <c r="L26560" t="s">
        <v>198</v>
      </c>
    </row>
    <row r="26561" spans="11:12">
      <c r="K26561" s="435">
        <v>77036</v>
      </c>
      <c r="L26561" t="s">
        <v>198</v>
      </c>
    </row>
    <row r="26562" spans="11:12">
      <c r="K26562" s="435">
        <v>77037</v>
      </c>
      <c r="L26562" t="s">
        <v>198</v>
      </c>
    </row>
    <row r="26563" spans="11:12">
      <c r="K26563" s="435">
        <v>77038</v>
      </c>
      <c r="L26563" t="s">
        <v>198</v>
      </c>
    </row>
    <row r="26564" spans="11:12">
      <c r="K26564" s="435">
        <v>77039</v>
      </c>
      <c r="L26564" t="s">
        <v>198</v>
      </c>
    </row>
    <row r="26565" spans="11:12">
      <c r="K26565" s="435">
        <v>77040</v>
      </c>
      <c r="L26565" t="s">
        <v>198</v>
      </c>
    </row>
    <row r="26566" spans="11:12">
      <c r="K26566" s="435">
        <v>77041</v>
      </c>
      <c r="L26566" t="s">
        <v>198</v>
      </c>
    </row>
    <row r="26567" spans="11:12">
      <c r="K26567" s="435">
        <v>77042</v>
      </c>
      <c r="L26567" t="s">
        <v>198</v>
      </c>
    </row>
    <row r="26568" spans="11:12">
      <c r="K26568" s="435">
        <v>77043</v>
      </c>
      <c r="L26568" t="s">
        <v>198</v>
      </c>
    </row>
    <row r="26569" spans="11:12">
      <c r="K26569" s="435">
        <v>77044</v>
      </c>
      <c r="L26569" t="s">
        <v>198</v>
      </c>
    </row>
    <row r="26570" spans="11:12">
      <c r="K26570" s="435">
        <v>77045</v>
      </c>
      <c r="L26570" t="s">
        <v>198</v>
      </c>
    </row>
    <row r="26571" spans="11:12">
      <c r="K26571" s="435">
        <v>77046</v>
      </c>
      <c r="L26571" t="s">
        <v>198</v>
      </c>
    </row>
    <row r="26572" spans="11:12">
      <c r="K26572" s="435">
        <v>77047</v>
      </c>
      <c r="L26572" t="s">
        <v>198</v>
      </c>
    </row>
    <row r="26573" spans="11:12">
      <c r="K26573" s="435">
        <v>77048</v>
      </c>
      <c r="L26573" t="s">
        <v>198</v>
      </c>
    </row>
    <row r="26574" spans="11:12">
      <c r="K26574" s="435">
        <v>77049</v>
      </c>
      <c r="L26574" t="s">
        <v>198</v>
      </c>
    </row>
    <row r="26575" spans="11:12">
      <c r="K26575" s="435">
        <v>77050</v>
      </c>
      <c r="L26575" t="s">
        <v>198</v>
      </c>
    </row>
    <row r="26576" spans="11:12">
      <c r="K26576" s="435">
        <v>77051</v>
      </c>
      <c r="L26576" t="s">
        <v>198</v>
      </c>
    </row>
    <row r="26577" spans="11:12">
      <c r="K26577" s="435">
        <v>77053</v>
      </c>
      <c r="L26577" t="s">
        <v>198</v>
      </c>
    </row>
    <row r="26578" spans="11:12">
      <c r="K26578" s="435">
        <v>77054</v>
      </c>
      <c r="L26578" t="s">
        <v>198</v>
      </c>
    </row>
    <row r="26579" spans="11:12">
      <c r="K26579" s="435">
        <v>77055</v>
      </c>
      <c r="L26579" t="s">
        <v>198</v>
      </c>
    </row>
    <row r="26580" spans="11:12">
      <c r="K26580" s="435">
        <v>77056</v>
      </c>
      <c r="L26580" t="s">
        <v>198</v>
      </c>
    </row>
    <row r="26581" spans="11:12">
      <c r="K26581" s="435">
        <v>77057</v>
      </c>
      <c r="L26581" t="s">
        <v>198</v>
      </c>
    </row>
    <row r="26582" spans="11:12">
      <c r="K26582" s="435">
        <v>77058</v>
      </c>
      <c r="L26582" t="s">
        <v>198</v>
      </c>
    </row>
    <row r="26583" spans="11:12">
      <c r="K26583" s="435">
        <v>77059</v>
      </c>
      <c r="L26583" t="s">
        <v>198</v>
      </c>
    </row>
    <row r="26584" spans="11:12">
      <c r="K26584" s="435">
        <v>77060</v>
      </c>
      <c r="L26584" t="s">
        <v>198</v>
      </c>
    </row>
    <row r="26585" spans="11:12">
      <c r="K26585" s="435">
        <v>77061</v>
      </c>
      <c r="L26585" t="s">
        <v>198</v>
      </c>
    </row>
    <row r="26586" spans="11:12">
      <c r="K26586" s="435">
        <v>77062</v>
      </c>
      <c r="L26586" t="s">
        <v>198</v>
      </c>
    </row>
    <row r="26587" spans="11:12">
      <c r="K26587" s="435">
        <v>77063</v>
      </c>
      <c r="L26587" t="s">
        <v>198</v>
      </c>
    </row>
    <row r="26588" spans="11:12">
      <c r="K26588" s="435">
        <v>77064</v>
      </c>
      <c r="L26588" t="s">
        <v>198</v>
      </c>
    </row>
    <row r="26589" spans="11:12">
      <c r="K26589" s="435">
        <v>77065</v>
      </c>
      <c r="L26589" t="s">
        <v>198</v>
      </c>
    </row>
    <row r="26590" spans="11:12">
      <c r="K26590" s="435">
        <v>77066</v>
      </c>
      <c r="L26590" t="s">
        <v>198</v>
      </c>
    </row>
    <row r="26591" spans="11:12">
      <c r="K26591" s="435">
        <v>77067</v>
      </c>
      <c r="L26591" t="s">
        <v>198</v>
      </c>
    </row>
    <row r="26592" spans="11:12">
      <c r="K26592" s="435">
        <v>77068</v>
      </c>
      <c r="L26592" t="s">
        <v>198</v>
      </c>
    </row>
    <row r="26593" spans="11:12">
      <c r="K26593" s="435">
        <v>77069</v>
      </c>
      <c r="L26593" t="s">
        <v>198</v>
      </c>
    </row>
    <row r="26594" spans="11:12">
      <c r="K26594" s="435">
        <v>77070</v>
      </c>
      <c r="L26594" t="s">
        <v>198</v>
      </c>
    </row>
    <row r="26595" spans="11:12">
      <c r="K26595" s="435">
        <v>77071</v>
      </c>
      <c r="L26595" t="s">
        <v>198</v>
      </c>
    </row>
    <row r="26596" spans="11:12">
      <c r="K26596" s="435">
        <v>77072</v>
      </c>
      <c r="L26596" t="s">
        <v>198</v>
      </c>
    </row>
    <row r="26597" spans="11:12">
      <c r="K26597" s="435">
        <v>77073</v>
      </c>
      <c r="L26597" t="s">
        <v>198</v>
      </c>
    </row>
    <row r="26598" spans="11:12">
      <c r="K26598" s="435">
        <v>77074</v>
      </c>
      <c r="L26598" t="s">
        <v>198</v>
      </c>
    </row>
    <row r="26599" spans="11:12">
      <c r="K26599" s="435">
        <v>77075</v>
      </c>
      <c r="L26599" t="s">
        <v>198</v>
      </c>
    </row>
    <row r="26600" spans="11:12">
      <c r="K26600" s="435">
        <v>77076</v>
      </c>
      <c r="L26600" t="s">
        <v>198</v>
      </c>
    </row>
    <row r="26601" spans="11:12">
      <c r="K26601" s="435">
        <v>77077</v>
      </c>
      <c r="L26601" t="s">
        <v>198</v>
      </c>
    </row>
    <row r="26602" spans="11:12">
      <c r="K26602" s="435">
        <v>77078</v>
      </c>
      <c r="L26602" t="s">
        <v>198</v>
      </c>
    </row>
    <row r="26603" spans="11:12">
      <c r="K26603" s="435">
        <v>77079</v>
      </c>
      <c r="L26603" t="s">
        <v>198</v>
      </c>
    </row>
    <row r="26604" spans="11:12">
      <c r="K26604" s="435">
        <v>77080</v>
      </c>
      <c r="L26604" t="s">
        <v>198</v>
      </c>
    </row>
    <row r="26605" spans="11:12">
      <c r="K26605" s="435">
        <v>77081</v>
      </c>
      <c r="L26605" t="s">
        <v>198</v>
      </c>
    </row>
    <row r="26606" spans="11:12">
      <c r="K26606" s="435">
        <v>77082</v>
      </c>
      <c r="L26606" t="s">
        <v>198</v>
      </c>
    </row>
    <row r="26607" spans="11:12">
      <c r="K26607" s="435">
        <v>77083</v>
      </c>
      <c r="L26607" t="s">
        <v>198</v>
      </c>
    </row>
    <row r="26608" spans="11:12">
      <c r="K26608" s="435">
        <v>77084</v>
      </c>
      <c r="L26608" t="s">
        <v>198</v>
      </c>
    </row>
    <row r="26609" spans="11:12">
      <c r="K26609" s="435">
        <v>77085</v>
      </c>
      <c r="L26609" t="s">
        <v>198</v>
      </c>
    </row>
    <row r="26610" spans="11:12">
      <c r="K26610" s="435">
        <v>77086</v>
      </c>
      <c r="L26610" t="s">
        <v>198</v>
      </c>
    </row>
    <row r="26611" spans="11:12">
      <c r="K26611" s="435">
        <v>77087</v>
      </c>
      <c r="L26611" t="s">
        <v>198</v>
      </c>
    </row>
    <row r="26612" spans="11:12">
      <c r="K26612" s="435">
        <v>77088</v>
      </c>
      <c r="L26612" t="s">
        <v>198</v>
      </c>
    </row>
    <row r="26613" spans="11:12">
      <c r="K26613" s="435">
        <v>77089</v>
      </c>
      <c r="L26613" t="s">
        <v>198</v>
      </c>
    </row>
    <row r="26614" spans="11:12">
      <c r="K26614" s="435">
        <v>77090</v>
      </c>
      <c r="L26614" t="s">
        <v>198</v>
      </c>
    </row>
    <row r="26615" spans="11:12">
      <c r="K26615" s="435">
        <v>77091</v>
      </c>
      <c r="L26615" t="s">
        <v>198</v>
      </c>
    </row>
    <row r="26616" spans="11:12">
      <c r="K26616" s="435">
        <v>77092</v>
      </c>
      <c r="L26616" t="s">
        <v>198</v>
      </c>
    </row>
    <row r="26617" spans="11:12">
      <c r="K26617" s="435">
        <v>77093</v>
      </c>
      <c r="L26617" t="s">
        <v>198</v>
      </c>
    </row>
    <row r="26618" spans="11:12">
      <c r="K26618" s="435">
        <v>77094</v>
      </c>
      <c r="L26618" t="s">
        <v>198</v>
      </c>
    </row>
    <row r="26619" spans="11:12">
      <c r="K26619" s="435">
        <v>77095</v>
      </c>
      <c r="L26619" t="s">
        <v>198</v>
      </c>
    </row>
    <row r="26620" spans="11:12">
      <c r="K26620" s="435">
        <v>77096</v>
      </c>
      <c r="L26620" t="s">
        <v>198</v>
      </c>
    </row>
    <row r="26621" spans="11:12">
      <c r="K26621" s="435">
        <v>77098</v>
      </c>
      <c r="L26621" t="s">
        <v>198</v>
      </c>
    </row>
    <row r="26622" spans="11:12">
      <c r="K26622" s="435">
        <v>77099</v>
      </c>
      <c r="L26622" t="s">
        <v>198</v>
      </c>
    </row>
    <row r="26623" spans="11:12">
      <c r="K26623" s="435">
        <v>77201</v>
      </c>
      <c r="L26623" t="s">
        <v>198</v>
      </c>
    </row>
    <row r="26624" spans="11:12">
      <c r="K26624" s="435">
        <v>77301</v>
      </c>
      <c r="L26624" t="s">
        <v>198</v>
      </c>
    </row>
    <row r="26625" spans="11:12">
      <c r="K26625" s="435">
        <v>77302</v>
      </c>
      <c r="L26625" t="s">
        <v>198</v>
      </c>
    </row>
    <row r="26626" spans="11:12">
      <c r="K26626" s="435">
        <v>77303</v>
      </c>
      <c r="L26626" t="s">
        <v>198</v>
      </c>
    </row>
    <row r="26627" spans="11:12">
      <c r="K26627" s="435">
        <v>77304</v>
      </c>
      <c r="L26627" t="s">
        <v>198</v>
      </c>
    </row>
    <row r="26628" spans="11:12">
      <c r="K26628" s="435">
        <v>77306</v>
      </c>
      <c r="L26628" t="s">
        <v>198</v>
      </c>
    </row>
    <row r="26629" spans="11:12">
      <c r="K26629" s="435">
        <v>77316</v>
      </c>
      <c r="L26629" t="s">
        <v>198</v>
      </c>
    </row>
    <row r="26630" spans="11:12">
      <c r="K26630" s="435">
        <v>77318</v>
      </c>
      <c r="L26630" t="s">
        <v>198</v>
      </c>
    </row>
    <row r="26631" spans="11:12">
      <c r="K26631" s="435">
        <v>77320</v>
      </c>
      <c r="L26631" t="s">
        <v>198</v>
      </c>
    </row>
    <row r="26632" spans="11:12">
      <c r="K26632" s="435">
        <v>77326</v>
      </c>
      <c r="L26632" t="s">
        <v>198</v>
      </c>
    </row>
    <row r="26633" spans="11:12">
      <c r="K26633" s="435">
        <v>77327</v>
      </c>
      <c r="L26633" t="s">
        <v>198</v>
      </c>
    </row>
    <row r="26634" spans="11:12">
      <c r="K26634" s="435">
        <v>77328</v>
      </c>
      <c r="L26634" t="s">
        <v>198</v>
      </c>
    </row>
    <row r="26635" spans="11:12">
      <c r="K26635" s="435">
        <v>77331</v>
      </c>
      <c r="L26635" t="s">
        <v>198</v>
      </c>
    </row>
    <row r="26636" spans="11:12">
      <c r="K26636" s="435">
        <v>77334</v>
      </c>
      <c r="L26636" t="s">
        <v>198</v>
      </c>
    </row>
    <row r="26637" spans="11:12">
      <c r="K26637" s="435">
        <v>77335</v>
      </c>
      <c r="L26637" t="s">
        <v>198</v>
      </c>
    </row>
    <row r="26638" spans="11:12">
      <c r="K26638" s="435">
        <v>77336</v>
      </c>
      <c r="L26638" t="s">
        <v>198</v>
      </c>
    </row>
    <row r="26639" spans="11:12">
      <c r="K26639" s="435">
        <v>77338</v>
      </c>
      <c r="L26639" t="s">
        <v>198</v>
      </c>
    </row>
    <row r="26640" spans="11:12">
      <c r="K26640" s="435">
        <v>77339</v>
      </c>
      <c r="L26640" t="s">
        <v>198</v>
      </c>
    </row>
    <row r="26641" spans="11:12">
      <c r="K26641" s="435">
        <v>77340</v>
      </c>
      <c r="L26641" t="s">
        <v>198</v>
      </c>
    </row>
    <row r="26642" spans="11:12">
      <c r="K26642" s="435">
        <v>77342</v>
      </c>
      <c r="L26642" t="s">
        <v>198</v>
      </c>
    </row>
    <row r="26643" spans="11:12">
      <c r="K26643" s="435">
        <v>77345</v>
      </c>
      <c r="L26643" t="s">
        <v>198</v>
      </c>
    </row>
    <row r="26644" spans="11:12">
      <c r="K26644" s="435">
        <v>77346</v>
      </c>
      <c r="L26644" t="s">
        <v>198</v>
      </c>
    </row>
    <row r="26645" spans="11:12">
      <c r="K26645" s="435">
        <v>77350</v>
      </c>
      <c r="L26645" t="s">
        <v>198</v>
      </c>
    </row>
    <row r="26646" spans="11:12">
      <c r="K26646" s="435">
        <v>77351</v>
      </c>
      <c r="L26646" t="s">
        <v>198</v>
      </c>
    </row>
    <row r="26647" spans="11:12">
      <c r="K26647" s="435">
        <v>77354</v>
      </c>
      <c r="L26647" t="s">
        <v>198</v>
      </c>
    </row>
    <row r="26648" spans="11:12">
      <c r="K26648" s="435">
        <v>77355</v>
      </c>
      <c r="L26648" t="s">
        <v>198</v>
      </c>
    </row>
    <row r="26649" spans="11:12">
      <c r="K26649" s="435">
        <v>77356</v>
      </c>
      <c r="L26649" t="s">
        <v>198</v>
      </c>
    </row>
    <row r="26650" spans="11:12">
      <c r="K26650" s="435">
        <v>77357</v>
      </c>
      <c r="L26650" t="s">
        <v>198</v>
      </c>
    </row>
    <row r="26651" spans="11:12">
      <c r="K26651" s="435">
        <v>77358</v>
      </c>
      <c r="L26651" t="s">
        <v>198</v>
      </c>
    </row>
    <row r="26652" spans="11:12">
      <c r="K26652" s="435">
        <v>77359</v>
      </c>
      <c r="L26652" t="s">
        <v>198</v>
      </c>
    </row>
    <row r="26653" spans="11:12">
      <c r="K26653" s="435">
        <v>77360</v>
      </c>
      <c r="L26653" t="s">
        <v>198</v>
      </c>
    </row>
    <row r="26654" spans="11:12">
      <c r="K26654" s="435">
        <v>77362</v>
      </c>
      <c r="L26654" t="s">
        <v>198</v>
      </c>
    </row>
    <row r="26655" spans="11:12">
      <c r="K26655" s="435">
        <v>77363</v>
      </c>
      <c r="L26655" t="s">
        <v>198</v>
      </c>
    </row>
    <row r="26656" spans="11:12">
      <c r="K26656" s="435">
        <v>77364</v>
      </c>
      <c r="L26656" t="s">
        <v>198</v>
      </c>
    </row>
    <row r="26657" spans="11:12">
      <c r="K26657" s="435">
        <v>77365</v>
      </c>
      <c r="L26657" t="s">
        <v>198</v>
      </c>
    </row>
    <row r="26658" spans="11:12">
      <c r="K26658" s="435">
        <v>77367</v>
      </c>
      <c r="L26658" t="s">
        <v>198</v>
      </c>
    </row>
    <row r="26659" spans="11:12">
      <c r="K26659" s="435">
        <v>77368</v>
      </c>
      <c r="L26659" t="s">
        <v>198</v>
      </c>
    </row>
    <row r="26660" spans="11:12">
      <c r="K26660" s="435">
        <v>77369</v>
      </c>
      <c r="L26660" t="s">
        <v>198</v>
      </c>
    </row>
    <row r="26661" spans="11:12">
      <c r="K26661" s="435">
        <v>77371</v>
      </c>
      <c r="L26661" t="s">
        <v>198</v>
      </c>
    </row>
    <row r="26662" spans="11:12">
      <c r="K26662" s="435">
        <v>77372</v>
      </c>
      <c r="L26662" t="s">
        <v>198</v>
      </c>
    </row>
    <row r="26663" spans="11:12">
      <c r="K26663" s="435">
        <v>77373</v>
      </c>
      <c r="L26663" t="s">
        <v>198</v>
      </c>
    </row>
    <row r="26664" spans="11:12">
      <c r="K26664" s="435">
        <v>77374</v>
      </c>
      <c r="L26664" t="s">
        <v>198</v>
      </c>
    </row>
    <row r="26665" spans="11:12">
      <c r="K26665" s="435">
        <v>77375</v>
      </c>
      <c r="L26665" t="s">
        <v>198</v>
      </c>
    </row>
    <row r="26666" spans="11:12">
      <c r="K26666" s="435">
        <v>77376</v>
      </c>
      <c r="L26666" t="s">
        <v>198</v>
      </c>
    </row>
    <row r="26667" spans="11:12">
      <c r="K26667" s="435">
        <v>77377</v>
      </c>
      <c r="L26667" t="s">
        <v>198</v>
      </c>
    </row>
    <row r="26668" spans="11:12">
      <c r="K26668" s="435">
        <v>77378</v>
      </c>
      <c r="L26668" t="s">
        <v>198</v>
      </c>
    </row>
    <row r="26669" spans="11:12">
      <c r="K26669" s="435">
        <v>77379</v>
      </c>
      <c r="L26669" t="s">
        <v>198</v>
      </c>
    </row>
    <row r="26670" spans="11:12">
      <c r="K26670" s="435">
        <v>77380</v>
      </c>
      <c r="L26670" t="s">
        <v>198</v>
      </c>
    </row>
    <row r="26671" spans="11:12">
      <c r="K26671" s="435">
        <v>77381</v>
      </c>
      <c r="L26671" t="s">
        <v>198</v>
      </c>
    </row>
    <row r="26672" spans="11:12">
      <c r="K26672" s="435">
        <v>77382</v>
      </c>
      <c r="L26672" t="s">
        <v>198</v>
      </c>
    </row>
    <row r="26673" spans="11:12">
      <c r="K26673" s="435">
        <v>77384</v>
      </c>
      <c r="L26673" t="s">
        <v>198</v>
      </c>
    </row>
    <row r="26674" spans="11:12">
      <c r="K26674" s="435">
        <v>77385</v>
      </c>
      <c r="L26674" t="s">
        <v>198</v>
      </c>
    </row>
    <row r="26675" spans="11:12">
      <c r="K26675" s="435">
        <v>77386</v>
      </c>
      <c r="L26675" t="s">
        <v>198</v>
      </c>
    </row>
    <row r="26676" spans="11:12">
      <c r="K26676" s="435">
        <v>77388</v>
      </c>
      <c r="L26676" t="s">
        <v>198</v>
      </c>
    </row>
    <row r="26677" spans="11:12">
      <c r="K26677" s="435">
        <v>77389</v>
      </c>
      <c r="L26677" t="s">
        <v>198</v>
      </c>
    </row>
    <row r="26678" spans="11:12">
      <c r="K26678" s="435">
        <v>77396</v>
      </c>
      <c r="L26678" t="s">
        <v>198</v>
      </c>
    </row>
    <row r="26679" spans="11:12">
      <c r="K26679" s="435">
        <v>77401</v>
      </c>
      <c r="L26679" t="s">
        <v>198</v>
      </c>
    </row>
    <row r="26680" spans="11:12">
      <c r="K26680" s="435">
        <v>77406</v>
      </c>
      <c r="L26680" t="s">
        <v>198</v>
      </c>
    </row>
    <row r="26681" spans="11:12">
      <c r="K26681" s="435">
        <v>77407</v>
      </c>
      <c r="L26681" t="s">
        <v>198</v>
      </c>
    </row>
    <row r="26682" spans="11:12">
      <c r="K26682" s="435">
        <v>77412</v>
      </c>
      <c r="L26682" t="s">
        <v>198</v>
      </c>
    </row>
    <row r="26683" spans="11:12">
      <c r="K26683" s="435">
        <v>77414</v>
      </c>
      <c r="L26683" t="s">
        <v>198</v>
      </c>
    </row>
    <row r="26684" spans="11:12">
      <c r="K26684" s="435">
        <v>77415</v>
      </c>
      <c r="L26684" t="s">
        <v>198</v>
      </c>
    </row>
    <row r="26685" spans="11:12">
      <c r="K26685" s="435">
        <v>77417</v>
      </c>
      <c r="L26685" t="s">
        <v>198</v>
      </c>
    </row>
    <row r="26686" spans="11:12">
      <c r="K26686" s="435">
        <v>77418</v>
      </c>
      <c r="L26686" t="s">
        <v>198</v>
      </c>
    </row>
    <row r="26687" spans="11:12">
      <c r="K26687" s="435">
        <v>77419</v>
      </c>
      <c r="L26687" t="s">
        <v>198</v>
      </c>
    </row>
    <row r="26688" spans="11:12">
      <c r="K26688" s="435">
        <v>77420</v>
      </c>
      <c r="L26688" t="s">
        <v>198</v>
      </c>
    </row>
    <row r="26689" spans="11:12">
      <c r="K26689" s="435">
        <v>77422</v>
      </c>
      <c r="L26689" t="s">
        <v>198</v>
      </c>
    </row>
    <row r="26690" spans="11:12">
      <c r="K26690" s="435">
        <v>77423</v>
      </c>
      <c r="L26690" t="s">
        <v>198</v>
      </c>
    </row>
    <row r="26691" spans="11:12">
      <c r="K26691" s="435">
        <v>77426</v>
      </c>
      <c r="L26691" t="s">
        <v>198</v>
      </c>
    </row>
    <row r="26692" spans="11:12">
      <c r="K26692" s="435">
        <v>77428</v>
      </c>
      <c r="L26692" t="s">
        <v>198</v>
      </c>
    </row>
    <row r="26693" spans="11:12">
      <c r="K26693" s="435">
        <v>77429</v>
      </c>
      <c r="L26693" t="s">
        <v>198</v>
      </c>
    </row>
    <row r="26694" spans="11:12">
      <c r="K26694" s="435">
        <v>77430</v>
      </c>
      <c r="L26694" t="s">
        <v>198</v>
      </c>
    </row>
    <row r="26695" spans="11:12">
      <c r="K26695" s="435">
        <v>77432</v>
      </c>
      <c r="L26695" t="s">
        <v>198</v>
      </c>
    </row>
    <row r="26696" spans="11:12">
      <c r="K26696" s="435">
        <v>77433</v>
      </c>
      <c r="L26696" t="s">
        <v>198</v>
      </c>
    </row>
    <row r="26697" spans="11:12">
      <c r="K26697" s="435">
        <v>77434</v>
      </c>
      <c r="L26697" t="s">
        <v>198</v>
      </c>
    </row>
    <row r="26698" spans="11:12">
      <c r="K26698" s="435">
        <v>77435</v>
      </c>
      <c r="L26698" t="s">
        <v>198</v>
      </c>
    </row>
    <row r="26699" spans="11:12">
      <c r="K26699" s="435">
        <v>77436</v>
      </c>
      <c r="L26699" t="s">
        <v>198</v>
      </c>
    </row>
    <row r="26700" spans="11:12">
      <c r="K26700" s="435">
        <v>77437</v>
      </c>
      <c r="L26700" t="s">
        <v>198</v>
      </c>
    </row>
    <row r="26701" spans="11:12">
      <c r="K26701" s="435">
        <v>77440</v>
      </c>
      <c r="L26701" t="s">
        <v>198</v>
      </c>
    </row>
    <row r="26702" spans="11:12">
      <c r="K26702" s="435">
        <v>77441</v>
      </c>
      <c r="L26702" t="s">
        <v>198</v>
      </c>
    </row>
    <row r="26703" spans="11:12">
      <c r="K26703" s="435">
        <v>77442</v>
      </c>
      <c r="L26703" t="s">
        <v>198</v>
      </c>
    </row>
    <row r="26704" spans="11:12">
      <c r="K26704" s="435">
        <v>77443</v>
      </c>
      <c r="L26704" t="s">
        <v>198</v>
      </c>
    </row>
    <row r="26705" spans="11:12">
      <c r="K26705" s="435">
        <v>77444</v>
      </c>
      <c r="L26705" t="s">
        <v>198</v>
      </c>
    </row>
    <row r="26706" spans="11:12">
      <c r="K26706" s="435">
        <v>77445</v>
      </c>
      <c r="L26706" t="s">
        <v>198</v>
      </c>
    </row>
    <row r="26707" spans="11:12">
      <c r="K26707" s="435">
        <v>77446</v>
      </c>
      <c r="L26707" t="s">
        <v>198</v>
      </c>
    </row>
    <row r="26708" spans="11:12">
      <c r="K26708" s="435">
        <v>77447</v>
      </c>
      <c r="L26708" t="s">
        <v>198</v>
      </c>
    </row>
    <row r="26709" spans="11:12">
      <c r="K26709" s="435">
        <v>77448</v>
      </c>
      <c r="L26709" t="s">
        <v>198</v>
      </c>
    </row>
    <row r="26710" spans="11:12">
      <c r="K26710" s="435">
        <v>77449</v>
      </c>
      <c r="L26710" t="s">
        <v>198</v>
      </c>
    </row>
    <row r="26711" spans="11:12">
      <c r="K26711" s="435">
        <v>77450</v>
      </c>
      <c r="L26711" t="s">
        <v>198</v>
      </c>
    </row>
    <row r="26712" spans="11:12">
      <c r="K26712" s="435">
        <v>77451</v>
      </c>
      <c r="L26712" t="s">
        <v>198</v>
      </c>
    </row>
    <row r="26713" spans="11:12">
      <c r="K26713" s="435">
        <v>77453</v>
      </c>
      <c r="L26713" t="s">
        <v>198</v>
      </c>
    </row>
    <row r="26714" spans="11:12">
      <c r="K26714" s="435">
        <v>77454</v>
      </c>
      <c r="L26714" t="s">
        <v>198</v>
      </c>
    </row>
    <row r="26715" spans="11:12">
      <c r="K26715" s="435">
        <v>77455</v>
      </c>
      <c r="L26715" t="s">
        <v>198</v>
      </c>
    </row>
    <row r="26716" spans="11:12">
      <c r="K26716" s="435">
        <v>77456</v>
      </c>
      <c r="L26716" t="s">
        <v>198</v>
      </c>
    </row>
    <row r="26717" spans="11:12">
      <c r="K26717" s="435">
        <v>77457</v>
      </c>
      <c r="L26717" t="s">
        <v>198</v>
      </c>
    </row>
    <row r="26718" spans="11:12">
      <c r="K26718" s="435">
        <v>77458</v>
      </c>
      <c r="L26718" t="s">
        <v>198</v>
      </c>
    </row>
    <row r="26719" spans="11:12">
      <c r="K26719" s="435">
        <v>77459</v>
      </c>
      <c r="L26719" t="s">
        <v>198</v>
      </c>
    </row>
    <row r="26720" spans="11:12">
      <c r="K26720" s="435">
        <v>77460</v>
      </c>
      <c r="L26720" t="s">
        <v>198</v>
      </c>
    </row>
    <row r="26721" spans="11:12">
      <c r="K26721" s="435">
        <v>77461</v>
      </c>
      <c r="L26721" t="s">
        <v>198</v>
      </c>
    </row>
    <row r="26722" spans="11:12">
      <c r="K26722" s="435">
        <v>77464</v>
      </c>
      <c r="L26722" t="s">
        <v>198</v>
      </c>
    </row>
    <row r="26723" spans="11:12">
      <c r="K26723" s="435">
        <v>77465</v>
      </c>
      <c r="L26723" t="s">
        <v>198</v>
      </c>
    </row>
    <row r="26724" spans="11:12">
      <c r="K26724" s="435">
        <v>77466</v>
      </c>
      <c r="L26724" t="s">
        <v>198</v>
      </c>
    </row>
    <row r="26725" spans="11:12">
      <c r="K26725" s="435">
        <v>77467</v>
      </c>
      <c r="L26725" t="s">
        <v>198</v>
      </c>
    </row>
    <row r="26726" spans="11:12">
      <c r="K26726" s="435">
        <v>77468</v>
      </c>
      <c r="L26726" t="s">
        <v>198</v>
      </c>
    </row>
    <row r="26727" spans="11:12">
      <c r="K26727" s="435">
        <v>77469</v>
      </c>
      <c r="L26727" t="s">
        <v>198</v>
      </c>
    </row>
    <row r="26728" spans="11:12">
      <c r="K26728" s="435">
        <v>77470</v>
      </c>
      <c r="L26728" t="s">
        <v>198</v>
      </c>
    </row>
    <row r="26729" spans="11:12">
      <c r="K26729" s="435">
        <v>77471</v>
      </c>
      <c r="L26729" t="s">
        <v>198</v>
      </c>
    </row>
    <row r="26730" spans="11:12">
      <c r="K26730" s="435">
        <v>77473</v>
      </c>
      <c r="L26730" t="s">
        <v>198</v>
      </c>
    </row>
    <row r="26731" spans="11:12">
      <c r="K26731" s="435">
        <v>77474</v>
      </c>
      <c r="L26731" t="s">
        <v>198</v>
      </c>
    </row>
    <row r="26732" spans="11:12">
      <c r="K26732" s="435">
        <v>77475</v>
      </c>
      <c r="L26732" t="s">
        <v>198</v>
      </c>
    </row>
    <row r="26733" spans="11:12">
      <c r="K26733" s="435">
        <v>77476</v>
      </c>
      <c r="L26733" t="s">
        <v>198</v>
      </c>
    </row>
    <row r="26734" spans="11:12">
      <c r="K26734" s="435">
        <v>77477</v>
      </c>
      <c r="L26734" t="s">
        <v>198</v>
      </c>
    </row>
    <row r="26735" spans="11:12">
      <c r="K26735" s="435">
        <v>77478</v>
      </c>
      <c r="L26735" t="s">
        <v>198</v>
      </c>
    </row>
    <row r="26736" spans="11:12">
      <c r="K26736" s="435">
        <v>77479</v>
      </c>
      <c r="L26736" t="s">
        <v>198</v>
      </c>
    </row>
    <row r="26737" spans="11:12">
      <c r="K26737" s="435">
        <v>77480</v>
      </c>
      <c r="L26737" t="s">
        <v>198</v>
      </c>
    </row>
    <row r="26738" spans="11:12">
      <c r="K26738" s="435">
        <v>77481</v>
      </c>
      <c r="L26738" t="s">
        <v>198</v>
      </c>
    </row>
    <row r="26739" spans="11:12">
      <c r="K26739" s="435">
        <v>77482</v>
      </c>
      <c r="L26739" t="s">
        <v>198</v>
      </c>
    </row>
    <row r="26740" spans="11:12">
      <c r="K26740" s="435">
        <v>77483</v>
      </c>
      <c r="L26740" t="s">
        <v>198</v>
      </c>
    </row>
    <row r="26741" spans="11:12">
      <c r="K26741" s="435">
        <v>77484</v>
      </c>
      <c r="L26741" t="s">
        <v>198</v>
      </c>
    </row>
    <row r="26742" spans="11:12">
      <c r="K26742" s="435">
        <v>77485</v>
      </c>
      <c r="L26742" t="s">
        <v>198</v>
      </c>
    </row>
    <row r="26743" spans="11:12">
      <c r="K26743" s="435">
        <v>77486</v>
      </c>
      <c r="L26743" t="s">
        <v>198</v>
      </c>
    </row>
    <row r="26744" spans="11:12">
      <c r="K26744" s="435">
        <v>77488</v>
      </c>
      <c r="L26744" t="s">
        <v>198</v>
      </c>
    </row>
    <row r="26745" spans="11:12">
      <c r="K26745" s="435">
        <v>77489</v>
      </c>
      <c r="L26745" t="s">
        <v>198</v>
      </c>
    </row>
    <row r="26746" spans="11:12">
      <c r="K26746" s="435">
        <v>77493</v>
      </c>
      <c r="L26746" t="s">
        <v>198</v>
      </c>
    </row>
    <row r="26747" spans="11:12">
      <c r="K26747" s="435">
        <v>77494</v>
      </c>
      <c r="L26747" t="s">
        <v>198</v>
      </c>
    </row>
    <row r="26748" spans="11:12">
      <c r="K26748" s="435">
        <v>77498</v>
      </c>
      <c r="L26748" t="s">
        <v>198</v>
      </c>
    </row>
    <row r="26749" spans="11:12">
      <c r="K26749" s="435">
        <v>77502</v>
      </c>
      <c r="L26749" t="s">
        <v>198</v>
      </c>
    </row>
    <row r="26750" spans="11:12">
      <c r="K26750" s="435">
        <v>77503</v>
      </c>
      <c r="L26750" t="s">
        <v>198</v>
      </c>
    </row>
    <row r="26751" spans="11:12">
      <c r="K26751" s="435">
        <v>77504</v>
      </c>
      <c r="L26751" t="s">
        <v>198</v>
      </c>
    </row>
    <row r="26752" spans="11:12">
      <c r="K26752" s="435">
        <v>77505</v>
      </c>
      <c r="L26752" t="s">
        <v>198</v>
      </c>
    </row>
    <row r="26753" spans="11:12">
      <c r="K26753" s="435">
        <v>77506</v>
      </c>
      <c r="L26753" t="s">
        <v>198</v>
      </c>
    </row>
    <row r="26754" spans="11:12">
      <c r="K26754" s="435">
        <v>77507</v>
      </c>
      <c r="L26754" t="s">
        <v>198</v>
      </c>
    </row>
    <row r="26755" spans="11:12">
      <c r="K26755" s="435">
        <v>77510</v>
      </c>
      <c r="L26755" t="s">
        <v>198</v>
      </c>
    </row>
    <row r="26756" spans="11:12">
      <c r="K26756" s="435">
        <v>77511</v>
      </c>
      <c r="L26756" t="s">
        <v>198</v>
      </c>
    </row>
    <row r="26757" spans="11:12">
      <c r="K26757" s="435">
        <v>77514</v>
      </c>
      <c r="L26757" t="s">
        <v>198</v>
      </c>
    </row>
    <row r="26758" spans="11:12">
      <c r="K26758" s="435">
        <v>77515</v>
      </c>
      <c r="L26758" t="s">
        <v>198</v>
      </c>
    </row>
    <row r="26759" spans="11:12">
      <c r="K26759" s="435">
        <v>77517</v>
      </c>
      <c r="L26759" t="s">
        <v>198</v>
      </c>
    </row>
    <row r="26760" spans="11:12">
      <c r="K26760" s="435">
        <v>77518</v>
      </c>
      <c r="L26760" t="s">
        <v>198</v>
      </c>
    </row>
    <row r="26761" spans="11:12">
      <c r="K26761" s="435">
        <v>77519</v>
      </c>
      <c r="L26761" t="s">
        <v>198</v>
      </c>
    </row>
    <row r="26762" spans="11:12">
      <c r="K26762" s="435">
        <v>77520</v>
      </c>
      <c r="L26762" t="s">
        <v>198</v>
      </c>
    </row>
    <row r="26763" spans="11:12">
      <c r="K26763" s="435">
        <v>77521</v>
      </c>
      <c r="L26763" t="s">
        <v>198</v>
      </c>
    </row>
    <row r="26764" spans="11:12">
      <c r="K26764" s="435">
        <v>77523</v>
      </c>
      <c r="L26764" t="s">
        <v>198</v>
      </c>
    </row>
    <row r="26765" spans="11:12">
      <c r="K26765" s="435">
        <v>77530</v>
      </c>
      <c r="L26765" t="s">
        <v>198</v>
      </c>
    </row>
    <row r="26766" spans="11:12">
      <c r="K26766" s="435">
        <v>77531</v>
      </c>
      <c r="L26766" t="s">
        <v>198</v>
      </c>
    </row>
    <row r="26767" spans="11:12">
      <c r="K26767" s="435">
        <v>77532</v>
      </c>
      <c r="L26767" t="s">
        <v>198</v>
      </c>
    </row>
    <row r="26768" spans="11:12">
      <c r="K26768" s="435">
        <v>77533</v>
      </c>
      <c r="L26768" t="s">
        <v>198</v>
      </c>
    </row>
    <row r="26769" spans="11:12">
      <c r="K26769" s="435">
        <v>77534</v>
      </c>
      <c r="L26769" t="s">
        <v>198</v>
      </c>
    </row>
    <row r="26770" spans="11:12">
      <c r="K26770" s="435">
        <v>77535</v>
      </c>
      <c r="L26770" t="s">
        <v>198</v>
      </c>
    </row>
    <row r="26771" spans="11:12">
      <c r="K26771" s="435">
        <v>77536</v>
      </c>
      <c r="L26771" t="s">
        <v>198</v>
      </c>
    </row>
    <row r="26772" spans="11:12">
      <c r="K26772" s="435">
        <v>77538</v>
      </c>
      <c r="L26772" t="s">
        <v>198</v>
      </c>
    </row>
    <row r="26773" spans="11:12">
      <c r="K26773" s="435">
        <v>77539</v>
      </c>
      <c r="L26773" t="s">
        <v>198</v>
      </c>
    </row>
    <row r="26774" spans="11:12">
      <c r="K26774" s="435">
        <v>77541</v>
      </c>
      <c r="L26774" t="s">
        <v>198</v>
      </c>
    </row>
    <row r="26775" spans="11:12">
      <c r="K26775" s="435">
        <v>77545</v>
      </c>
      <c r="L26775" t="s">
        <v>198</v>
      </c>
    </row>
    <row r="26776" spans="11:12">
      <c r="K26776" s="435">
        <v>77546</v>
      </c>
      <c r="L26776" t="s">
        <v>198</v>
      </c>
    </row>
    <row r="26777" spans="11:12">
      <c r="K26777" s="435">
        <v>77547</v>
      </c>
      <c r="L26777" t="s">
        <v>198</v>
      </c>
    </row>
    <row r="26778" spans="11:12">
      <c r="K26778" s="435">
        <v>77550</v>
      </c>
      <c r="L26778" t="s">
        <v>198</v>
      </c>
    </row>
    <row r="26779" spans="11:12">
      <c r="K26779" s="435">
        <v>77551</v>
      </c>
      <c r="L26779" t="s">
        <v>198</v>
      </c>
    </row>
    <row r="26780" spans="11:12">
      <c r="K26780" s="435">
        <v>77554</v>
      </c>
      <c r="L26780" t="s">
        <v>198</v>
      </c>
    </row>
    <row r="26781" spans="11:12">
      <c r="K26781" s="435">
        <v>77560</v>
      </c>
      <c r="L26781" t="s">
        <v>198</v>
      </c>
    </row>
    <row r="26782" spans="11:12">
      <c r="K26782" s="435">
        <v>77561</v>
      </c>
      <c r="L26782" t="s">
        <v>198</v>
      </c>
    </row>
    <row r="26783" spans="11:12">
      <c r="K26783" s="435">
        <v>77562</v>
      </c>
      <c r="L26783" t="s">
        <v>198</v>
      </c>
    </row>
    <row r="26784" spans="11:12">
      <c r="K26784" s="435">
        <v>77563</v>
      </c>
      <c r="L26784" t="s">
        <v>198</v>
      </c>
    </row>
    <row r="26785" spans="11:12">
      <c r="K26785" s="435">
        <v>77564</v>
      </c>
      <c r="L26785" t="s">
        <v>198</v>
      </c>
    </row>
    <row r="26786" spans="11:12">
      <c r="K26786" s="435">
        <v>77565</v>
      </c>
      <c r="L26786" t="s">
        <v>198</v>
      </c>
    </row>
    <row r="26787" spans="11:12">
      <c r="K26787" s="435">
        <v>77566</v>
      </c>
      <c r="L26787" t="s">
        <v>198</v>
      </c>
    </row>
    <row r="26788" spans="11:12">
      <c r="K26788" s="435">
        <v>77568</v>
      </c>
      <c r="L26788" t="s">
        <v>198</v>
      </c>
    </row>
    <row r="26789" spans="11:12">
      <c r="K26789" s="435">
        <v>77571</v>
      </c>
      <c r="L26789" t="s">
        <v>198</v>
      </c>
    </row>
    <row r="26790" spans="11:12">
      <c r="K26790" s="435">
        <v>77573</v>
      </c>
      <c r="L26790" t="s">
        <v>198</v>
      </c>
    </row>
    <row r="26791" spans="11:12">
      <c r="K26791" s="435">
        <v>77575</v>
      </c>
      <c r="L26791" t="s">
        <v>198</v>
      </c>
    </row>
    <row r="26792" spans="11:12">
      <c r="K26792" s="435">
        <v>77577</v>
      </c>
      <c r="L26792" t="s">
        <v>198</v>
      </c>
    </row>
    <row r="26793" spans="11:12">
      <c r="K26793" s="435">
        <v>77578</v>
      </c>
      <c r="L26793" t="s">
        <v>198</v>
      </c>
    </row>
    <row r="26794" spans="11:12">
      <c r="K26794" s="435">
        <v>77580</v>
      </c>
      <c r="L26794" t="s">
        <v>198</v>
      </c>
    </row>
    <row r="26795" spans="11:12">
      <c r="K26795" s="435">
        <v>77581</v>
      </c>
      <c r="L26795" t="s">
        <v>198</v>
      </c>
    </row>
    <row r="26796" spans="11:12">
      <c r="K26796" s="435">
        <v>77583</v>
      </c>
      <c r="L26796" t="s">
        <v>198</v>
      </c>
    </row>
    <row r="26797" spans="11:12">
      <c r="K26797" s="435">
        <v>77584</v>
      </c>
      <c r="L26797" t="s">
        <v>198</v>
      </c>
    </row>
    <row r="26798" spans="11:12">
      <c r="K26798" s="435">
        <v>77585</v>
      </c>
      <c r="L26798" t="s">
        <v>198</v>
      </c>
    </row>
    <row r="26799" spans="11:12">
      <c r="K26799" s="435">
        <v>77586</v>
      </c>
      <c r="L26799" t="s">
        <v>198</v>
      </c>
    </row>
    <row r="26800" spans="11:12">
      <c r="K26800" s="435">
        <v>77587</v>
      </c>
      <c r="L26800" t="s">
        <v>198</v>
      </c>
    </row>
    <row r="26801" spans="11:12">
      <c r="K26801" s="435">
        <v>77590</v>
      </c>
      <c r="L26801" t="s">
        <v>198</v>
      </c>
    </row>
    <row r="26802" spans="11:12">
      <c r="K26802" s="435">
        <v>77591</v>
      </c>
      <c r="L26802" t="s">
        <v>198</v>
      </c>
    </row>
    <row r="26803" spans="11:12">
      <c r="K26803" s="435">
        <v>77597</v>
      </c>
      <c r="L26803" t="s">
        <v>198</v>
      </c>
    </row>
    <row r="26804" spans="11:12">
      <c r="K26804" s="435">
        <v>77598</v>
      </c>
      <c r="L26804" t="s">
        <v>198</v>
      </c>
    </row>
    <row r="26805" spans="11:12">
      <c r="K26805" s="435">
        <v>77611</v>
      </c>
      <c r="L26805" t="s">
        <v>198</v>
      </c>
    </row>
    <row r="26806" spans="11:12">
      <c r="K26806" s="435">
        <v>77612</v>
      </c>
      <c r="L26806" t="s">
        <v>198</v>
      </c>
    </row>
    <row r="26807" spans="11:12">
      <c r="K26807" s="435">
        <v>77613</v>
      </c>
      <c r="L26807" t="s">
        <v>198</v>
      </c>
    </row>
    <row r="26808" spans="11:12">
      <c r="K26808" s="435">
        <v>77614</v>
      </c>
      <c r="L26808" t="s">
        <v>198</v>
      </c>
    </row>
    <row r="26809" spans="11:12">
      <c r="K26809" s="435">
        <v>77615</v>
      </c>
      <c r="L26809" t="s">
        <v>198</v>
      </c>
    </row>
    <row r="26810" spans="11:12">
      <c r="K26810" s="435">
        <v>77616</v>
      </c>
      <c r="L26810" t="s">
        <v>202</v>
      </c>
    </row>
    <row r="26811" spans="11:12">
      <c r="K26811" s="435">
        <v>77617</v>
      </c>
      <c r="L26811" t="s">
        <v>198</v>
      </c>
    </row>
    <row r="26812" spans="11:12">
      <c r="K26812" s="435">
        <v>77619</v>
      </c>
      <c r="L26812" t="s">
        <v>198</v>
      </c>
    </row>
    <row r="26813" spans="11:12">
      <c r="K26813" s="435">
        <v>77622</v>
      </c>
      <c r="L26813" t="s">
        <v>198</v>
      </c>
    </row>
    <row r="26814" spans="11:12">
      <c r="K26814" s="435">
        <v>77623</v>
      </c>
      <c r="L26814" t="s">
        <v>198</v>
      </c>
    </row>
    <row r="26815" spans="11:12">
      <c r="K26815" s="435">
        <v>77624</v>
      </c>
      <c r="L26815" t="s">
        <v>202</v>
      </c>
    </row>
    <row r="26816" spans="11:12">
      <c r="K26816" s="435">
        <v>77625</v>
      </c>
      <c r="L26816" t="s">
        <v>198</v>
      </c>
    </row>
    <row r="26817" spans="11:12">
      <c r="K26817" s="435">
        <v>77627</v>
      </c>
      <c r="L26817" t="s">
        <v>198</v>
      </c>
    </row>
    <row r="26818" spans="11:12">
      <c r="K26818" s="435">
        <v>77629</v>
      </c>
      <c r="L26818" t="s">
        <v>198</v>
      </c>
    </row>
    <row r="26819" spans="11:12">
      <c r="K26819" s="435">
        <v>77630</v>
      </c>
      <c r="L26819" t="s">
        <v>198</v>
      </c>
    </row>
    <row r="26820" spans="11:12">
      <c r="K26820" s="435">
        <v>77632</v>
      </c>
      <c r="L26820" t="s">
        <v>198</v>
      </c>
    </row>
    <row r="26821" spans="11:12">
      <c r="K26821" s="435">
        <v>77640</v>
      </c>
      <c r="L26821" t="s">
        <v>198</v>
      </c>
    </row>
    <row r="26822" spans="11:12">
      <c r="K26822" s="435">
        <v>77642</v>
      </c>
      <c r="L26822" t="s">
        <v>198</v>
      </c>
    </row>
    <row r="26823" spans="11:12">
      <c r="K26823" s="435">
        <v>77650</v>
      </c>
      <c r="L26823" t="s">
        <v>198</v>
      </c>
    </row>
    <row r="26824" spans="11:12">
      <c r="K26824" s="435">
        <v>77651</v>
      </c>
      <c r="L26824" t="s">
        <v>198</v>
      </c>
    </row>
    <row r="26825" spans="11:12">
      <c r="K26825" s="435">
        <v>77655</v>
      </c>
      <c r="L26825" t="s">
        <v>198</v>
      </c>
    </row>
    <row r="26826" spans="11:12">
      <c r="K26826" s="435">
        <v>77656</v>
      </c>
      <c r="L26826" t="s">
        <v>198</v>
      </c>
    </row>
    <row r="26827" spans="11:12">
      <c r="K26827" s="435">
        <v>77657</v>
      </c>
      <c r="L26827" t="s">
        <v>198</v>
      </c>
    </row>
    <row r="26828" spans="11:12">
      <c r="K26828" s="435">
        <v>77659</v>
      </c>
      <c r="L26828" t="s">
        <v>198</v>
      </c>
    </row>
    <row r="26829" spans="11:12">
      <c r="K26829" s="435">
        <v>77660</v>
      </c>
      <c r="L26829" t="s">
        <v>202</v>
      </c>
    </row>
    <row r="26830" spans="11:12">
      <c r="K26830" s="435">
        <v>77661</v>
      </c>
      <c r="L26830" t="s">
        <v>198</v>
      </c>
    </row>
    <row r="26831" spans="11:12">
      <c r="K26831" s="435">
        <v>77662</v>
      </c>
      <c r="L26831" t="s">
        <v>198</v>
      </c>
    </row>
    <row r="26832" spans="11:12">
      <c r="K26832" s="435">
        <v>77663</v>
      </c>
      <c r="L26832" t="s">
        <v>198</v>
      </c>
    </row>
    <row r="26833" spans="11:12">
      <c r="K26833" s="435">
        <v>77664</v>
      </c>
      <c r="L26833" t="s">
        <v>198</v>
      </c>
    </row>
    <row r="26834" spans="11:12">
      <c r="K26834" s="435">
        <v>77665</v>
      </c>
      <c r="L26834" t="s">
        <v>198</v>
      </c>
    </row>
    <row r="26835" spans="11:12">
      <c r="K26835" s="435">
        <v>77701</v>
      </c>
      <c r="L26835" t="s">
        <v>198</v>
      </c>
    </row>
    <row r="26836" spans="11:12">
      <c r="K26836" s="435">
        <v>77702</v>
      </c>
      <c r="L26836" t="s">
        <v>198</v>
      </c>
    </row>
    <row r="26837" spans="11:12">
      <c r="K26837" s="435">
        <v>77703</v>
      </c>
      <c r="L26837" t="s">
        <v>198</v>
      </c>
    </row>
    <row r="26838" spans="11:12">
      <c r="K26838" s="435">
        <v>77705</v>
      </c>
      <c r="L26838" t="s">
        <v>198</v>
      </c>
    </row>
    <row r="26839" spans="11:12">
      <c r="K26839" s="435">
        <v>77706</v>
      </c>
      <c r="L26839" t="s">
        <v>198</v>
      </c>
    </row>
    <row r="26840" spans="11:12">
      <c r="K26840" s="435">
        <v>77707</v>
      </c>
      <c r="L26840" t="s">
        <v>198</v>
      </c>
    </row>
    <row r="26841" spans="11:12">
      <c r="K26841" s="435">
        <v>77708</v>
      </c>
      <c r="L26841" t="s">
        <v>198</v>
      </c>
    </row>
    <row r="26842" spans="11:12">
      <c r="K26842" s="435">
        <v>77713</v>
      </c>
      <c r="L26842" t="s">
        <v>198</v>
      </c>
    </row>
    <row r="26843" spans="11:12">
      <c r="K26843" s="435">
        <v>77801</v>
      </c>
      <c r="L26843" t="s">
        <v>198</v>
      </c>
    </row>
    <row r="26844" spans="11:12">
      <c r="K26844" s="435">
        <v>77802</v>
      </c>
      <c r="L26844" t="s">
        <v>198</v>
      </c>
    </row>
    <row r="26845" spans="11:12">
      <c r="K26845" s="435">
        <v>77803</v>
      </c>
      <c r="L26845" t="s">
        <v>198</v>
      </c>
    </row>
    <row r="26846" spans="11:12">
      <c r="K26846" s="435">
        <v>77807</v>
      </c>
      <c r="L26846" t="s">
        <v>198</v>
      </c>
    </row>
    <row r="26847" spans="11:12">
      <c r="K26847" s="435">
        <v>77808</v>
      </c>
      <c r="L26847" t="s">
        <v>198</v>
      </c>
    </row>
    <row r="26848" spans="11:12">
      <c r="K26848" s="435">
        <v>77830</v>
      </c>
      <c r="L26848" t="s">
        <v>198</v>
      </c>
    </row>
    <row r="26849" spans="11:12">
      <c r="K26849" s="435">
        <v>77831</v>
      </c>
      <c r="L26849" t="s">
        <v>198</v>
      </c>
    </row>
    <row r="26850" spans="11:12">
      <c r="K26850" s="435">
        <v>77833</v>
      </c>
      <c r="L26850" t="s">
        <v>198</v>
      </c>
    </row>
    <row r="26851" spans="11:12">
      <c r="K26851" s="435">
        <v>77835</v>
      </c>
      <c r="L26851" t="s">
        <v>198</v>
      </c>
    </row>
    <row r="26852" spans="11:12">
      <c r="K26852" s="435">
        <v>77836</v>
      </c>
      <c r="L26852" t="s">
        <v>198</v>
      </c>
    </row>
    <row r="26853" spans="11:12">
      <c r="K26853" s="435">
        <v>77837</v>
      </c>
      <c r="L26853" t="s">
        <v>198</v>
      </c>
    </row>
    <row r="26854" spans="11:12">
      <c r="K26854" s="435">
        <v>77840</v>
      </c>
      <c r="L26854" t="s">
        <v>198</v>
      </c>
    </row>
    <row r="26855" spans="11:12">
      <c r="K26855" s="435">
        <v>77845</v>
      </c>
      <c r="L26855" t="s">
        <v>198</v>
      </c>
    </row>
    <row r="26856" spans="11:12">
      <c r="K26856" s="435">
        <v>77853</v>
      </c>
      <c r="L26856" t="s">
        <v>198</v>
      </c>
    </row>
    <row r="26857" spans="11:12">
      <c r="K26857" s="435">
        <v>77855</v>
      </c>
      <c r="L26857" t="s">
        <v>198</v>
      </c>
    </row>
    <row r="26858" spans="11:12">
      <c r="K26858" s="435">
        <v>77856</v>
      </c>
      <c r="L26858" t="s">
        <v>198</v>
      </c>
    </row>
    <row r="26859" spans="11:12">
      <c r="K26859" s="435">
        <v>77857</v>
      </c>
      <c r="L26859" t="s">
        <v>198</v>
      </c>
    </row>
    <row r="26860" spans="11:12">
      <c r="K26860" s="435">
        <v>77859</v>
      </c>
      <c r="L26860" t="s">
        <v>198</v>
      </c>
    </row>
    <row r="26861" spans="11:12">
      <c r="K26861" s="435">
        <v>77861</v>
      </c>
      <c r="L26861" t="s">
        <v>198</v>
      </c>
    </row>
    <row r="26862" spans="11:12">
      <c r="K26862" s="435">
        <v>77864</v>
      </c>
      <c r="L26862" t="s">
        <v>198</v>
      </c>
    </row>
    <row r="26863" spans="11:12">
      <c r="K26863" s="435">
        <v>77865</v>
      </c>
      <c r="L26863" t="s">
        <v>202</v>
      </c>
    </row>
    <row r="26864" spans="11:12">
      <c r="K26864" s="435">
        <v>77867</v>
      </c>
      <c r="L26864" t="s">
        <v>198</v>
      </c>
    </row>
    <row r="26865" spans="11:12">
      <c r="K26865" s="435">
        <v>77868</v>
      </c>
      <c r="L26865" t="s">
        <v>198</v>
      </c>
    </row>
    <row r="26866" spans="11:12">
      <c r="K26866" s="435">
        <v>77871</v>
      </c>
      <c r="L26866" t="s">
        <v>198</v>
      </c>
    </row>
    <row r="26867" spans="11:12">
      <c r="K26867" s="435">
        <v>77872</v>
      </c>
      <c r="L26867" t="s">
        <v>198</v>
      </c>
    </row>
    <row r="26868" spans="11:12">
      <c r="K26868" s="435">
        <v>77873</v>
      </c>
      <c r="L26868" t="s">
        <v>198</v>
      </c>
    </row>
    <row r="26869" spans="11:12">
      <c r="K26869" s="435">
        <v>77876</v>
      </c>
      <c r="L26869" t="s">
        <v>198</v>
      </c>
    </row>
    <row r="26870" spans="11:12">
      <c r="K26870" s="435">
        <v>77878</v>
      </c>
      <c r="L26870" t="s">
        <v>198</v>
      </c>
    </row>
    <row r="26871" spans="11:12">
      <c r="K26871" s="435">
        <v>77879</v>
      </c>
      <c r="L26871" t="s">
        <v>198</v>
      </c>
    </row>
    <row r="26872" spans="11:12">
      <c r="K26872" s="435">
        <v>77880</v>
      </c>
      <c r="L26872" t="s">
        <v>198</v>
      </c>
    </row>
    <row r="26873" spans="11:12">
      <c r="K26873" s="435">
        <v>77901</v>
      </c>
      <c r="L26873" t="s">
        <v>198</v>
      </c>
    </row>
    <row r="26874" spans="11:12">
      <c r="K26874" s="435">
        <v>77904</v>
      </c>
      <c r="L26874" t="s">
        <v>198</v>
      </c>
    </row>
    <row r="26875" spans="11:12">
      <c r="K26875" s="435">
        <v>77905</v>
      </c>
      <c r="L26875" t="s">
        <v>198</v>
      </c>
    </row>
    <row r="26876" spans="11:12">
      <c r="K26876" s="435">
        <v>77950</v>
      </c>
      <c r="L26876" t="s">
        <v>198</v>
      </c>
    </row>
    <row r="26877" spans="11:12">
      <c r="K26877" s="435">
        <v>77951</v>
      </c>
      <c r="L26877" t="s">
        <v>198</v>
      </c>
    </row>
    <row r="26878" spans="11:12">
      <c r="K26878" s="435">
        <v>77954</v>
      </c>
      <c r="L26878" t="s">
        <v>198</v>
      </c>
    </row>
    <row r="26879" spans="11:12">
      <c r="K26879" s="435">
        <v>77957</v>
      </c>
      <c r="L26879" t="s">
        <v>198</v>
      </c>
    </row>
    <row r="26880" spans="11:12">
      <c r="K26880" s="435">
        <v>77960</v>
      </c>
      <c r="L26880" t="s">
        <v>198</v>
      </c>
    </row>
    <row r="26881" spans="11:12">
      <c r="K26881" s="435">
        <v>77961</v>
      </c>
      <c r="L26881" t="s">
        <v>198</v>
      </c>
    </row>
    <row r="26882" spans="11:12">
      <c r="K26882" s="435">
        <v>77962</v>
      </c>
      <c r="L26882" t="s">
        <v>198</v>
      </c>
    </row>
    <row r="26883" spans="11:12">
      <c r="K26883" s="435">
        <v>77963</v>
      </c>
      <c r="L26883" t="s">
        <v>198</v>
      </c>
    </row>
    <row r="26884" spans="11:12">
      <c r="K26884" s="435">
        <v>77964</v>
      </c>
      <c r="L26884" t="s">
        <v>198</v>
      </c>
    </row>
    <row r="26885" spans="11:12">
      <c r="K26885" s="435">
        <v>77968</v>
      </c>
      <c r="L26885" t="s">
        <v>198</v>
      </c>
    </row>
    <row r="26886" spans="11:12">
      <c r="K26886" s="435">
        <v>77969</v>
      </c>
      <c r="L26886" t="s">
        <v>198</v>
      </c>
    </row>
    <row r="26887" spans="11:12">
      <c r="K26887" s="435">
        <v>77970</v>
      </c>
      <c r="L26887" t="s">
        <v>198</v>
      </c>
    </row>
    <row r="26888" spans="11:12">
      <c r="K26888" s="435">
        <v>77971</v>
      </c>
      <c r="L26888" t="s">
        <v>198</v>
      </c>
    </row>
    <row r="26889" spans="11:12">
      <c r="K26889" s="435">
        <v>77973</v>
      </c>
      <c r="L26889" t="s">
        <v>198</v>
      </c>
    </row>
    <row r="26890" spans="11:12">
      <c r="K26890" s="435">
        <v>77974</v>
      </c>
      <c r="L26890" t="s">
        <v>198</v>
      </c>
    </row>
    <row r="26891" spans="11:12">
      <c r="K26891" s="435">
        <v>77975</v>
      </c>
      <c r="L26891" t="s">
        <v>198</v>
      </c>
    </row>
    <row r="26892" spans="11:12">
      <c r="K26892" s="435">
        <v>77976</v>
      </c>
      <c r="L26892" t="s">
        <v>198</v>
      </c>
    </row>
    <row r="26893" spans="11:12">
      <c r="K26893" s="435">
        <v>77977</v>
      </c>
      <c r="L26893" t="s">
        <v>198</v>
      </c>
    </row>
    <row r="26894" spans="11:12">
      <c r="K26894" s="435">
        <v>77978</v>
      </c>
      <c r="L26894" t="s">
        <v>198</v>
      </c>
    </row>
    <row r="26895" spans="11:12">
      <c r="K26895" s="435">
        <v>77979</v>
      </c>
      <c r="L26895" t="s">
        <v>198</v>
      </c>
    </row>
    <row r="26896" spans="11:12">
      <c r="K26896" s="435">
        <v>77982</v>
      </c>
      <c r="L26896" t="s">
        <v>198</v>
      </c>
    </row>
    <row r="26897" spans="11:12">
      <c r="K26897" s="435">
        <v>77983</v>
      </c>
      <c r="L26897" t="s">
        <v>198</v>
      </c>
    </row>
    <row r="26898" spans="11:12">
      <c r="K26898" s="435">
        <v>77984</v>
      </c>
      <c r="L26898" t="s">
        <v>198</v>
      </c>
    </row>
    <row r="26899" spans="11:12">
      <c r="K26899" s="435">
        <v>77987</v>
      </c>
      <c r="L26899" t="s">
        <v>198</v>
      </c>
    </row>
    <row r="26900" spans="11:12">
      <c r="K26900" s="435">
        <v>77988</v>
      </c>
      <c r="L26900" t="s">
        <v>198</v>
      </c>
    </row>
    <row r="26901" spans="11:12">
      <c r="K26901" s="435">
        <v>77990</v>
      </c>
      <c r="L26901" t="s">
        <v>198</v>
      </c>
    </row>
    <row r="26902" spans="11:12">
      <c r="K26902" s="435">
        <v>77991</v>
      </c>
      <c r="L26902" t="s">
        <v>198</v>
      </c>
    </row>
    <row r="26903" spans="11:12">
      <c r="K26903" s="435">
        <v>77993</v>
      </c>
      <c r="L26903" t="s">
        <v>198</v>
      </c>
    </row>
    <row r="26904" spans="11:12">
      <c r="K26904" s="435">
        <v>77994</v>
      </c>
      <c r="L26904" t="s">
        <v>198</v>
      </c>
    </row>
    <row r="26905" spans="11:12">
      <c r="K26905" s="435">
        <v>77995</v>
      </c>
      <c r="L26905" t="s">
        <v>198</v>
      </c>
    </row>
    <row r="26906" spans="11:12">
      <c r="K26906" s="435">
        <v>78001</v>
      </c>
      <c r="L26906" t="s">
        <v>200</v>
      </c>
    </row>
    <row r="26907" spans="11:12">
      <c r="K26907" s="435">
        <v>78002</v>
      </c>
      <c r="L26907" t="s">
        <v>198</v>
      </c>
    </row>
    <row r="26908" spans="11:12">
      <c r="K26908" s="435">
        <v>78003</v>
      </c>
      <c r="L26908" t="s">
        <v>198</v>
      </c>
    </row>
    <row r="26909" spans="11:12">
      <c r="K26909" s="435">
        <v>78004</v>
      </c>
      <c r="L26909" t="s">
        <v>198</v>
      </c>
    </row>
    <row r="26910" spans="11:12">
      <c r="K26910" s="435">
        <v>78005</v>
      </c>
      <c r="L26910" t="s">
        <v>198</v>
      </c>
    </row>
    <row r="26911" spans="11:12">
      <c r="K26911" s="435">
        <v>78006</v>
      </c>
      <c r="L26911" t="s">
        <v>198</v>
      </c>
    </row>
    <row r="26912" spans="11:12">
      <c r="K26912" s="435">
        <v>78007</v>
      </c>
      <c r="L26912" t="s">
        <v>198</v>
      </c>
    </row>
    <row r="26913" spans="11:12">
      <c r="K26913" s="435">
        <v>78008</v>
      </c>
      <c r="L26913" t="s">
        <v>198</v>
      </c>
    </row>
    <row r="26914" spans="11:12">
      <c r="K26914" s="435">
        <v>78009</v>
      </c>
      <c r="L26914" t="s">
        <v>198</v>
      </c>
    </row>
    <row r="26915" spans="11:12">
      <c r="K26915" s="435">
        <v>78010</v>
      </c>
      <c r="L26915" t="s">
        <v>198</v>
      </c>
    </row>
    <row r="26916" spans="11:12">
      <c r="K26916" s="435">
        <v>78011</v>
      </c>
      <c r="L26916" t="s">
        <v>200</v>
      </c>
    </row>
    <row r="26917" spans="11:12">
      <c r="K26917" s="435">
        <v>78012</v>
      </c>
      <c r="L26917" t="s">
        <v>198</v>
      </c>
    </row>
    <row r="26918" spans="11:12">
      <c r="K26918" s="435">
        <v>78013</v>
      </c>
      <c r="L26918" t="s">
        <v>198</v>
      </c>
    </row>
    <row r="26919" spans="11:12">
      <c r="K26919" s="435">
        <v>78014</v>
      </c>
      <c r="L26919" t="s">
        <v>200</v>
      </c>
    </row>
    <row r="26920" spans="11:12">
      <c r="K26920" s="435">
        <v>78015</v>
      </c>
      <c r="L26920" t="s">
        <v>198</v>
      </c>
    </row>
    <row r="26921" spans="11:12">
      <c r="K26921" s="435">
        <v>78016</v>
      </c>
      <c r="L26921" t="s">
        <v>200</v>
      </c>
    </row>
    <row r="26922" spans="11:12">
      <c r="K26922" s="435">
        <v>78017</v>
      </c>
      <c r="L26922" t="s">
        <v>200</v>
      </c>
    </row>
    <row r="26923" spans="11:12">
      <c r="K26923" s="435">
        <v>78019</v>
      </c>
      <c r="L26923" t="s">
        <v>200</v>
      </c>
    </row>
    <row r="26924" spans="11:12">
      <c r="K26924" s="435">
        <v>78021</v>
      </c>
      <c r="L26924" t="s">
        <v>200</v>
      </c>
    </row>
    <row r="26925" spans="11:12">
      <c r="K26925" s="435">
        <v>78022</v>
      </c>
      <c r="L26925" t="s">
        <v>198</v>
      </c>
    </row>
    <row r="26926" spans="11:12">
      <c r="K26926" s="435">
        <v>78023</v>
      </c>
      <c r="L26926" t="s">
        <v>198</v>
      </c>
    </row>
    <row r="26927" spans="11:12">
      <c r="K26927" s="435">
        <v>78024</v>
      </c>
      <c r="L26927" t="s">
        <v>198</v>
      </c>
    </row>
    <row r="26928" spans="11:12">
      <c r="K26928" s="435">
        <v>78025</v>
      </c>
      <c r="L26928" t="s">
        <v>200</v>
      </c>
    </row>
    <row r="26929" spans="11:12">
      <c r="K26929" s="435">
        <v>78026</v>
      </c>
      <c r="L26929" t="s">
        <v>198</v>
      </c>
    </row>
    <row r="26930" spans="11:12">
      <c r="K26930" s="435">
        <v>78027</v>
      </c>
      <c r="L26930" t="s">
        <v>198</v>
      </c>
    </row>
    <row r="26931" spans="11:12">
      <c r="K26931" s="435">
        <v>78028</v>
      </c>
      <c r="L26931" t="s">
        <v>198</v>
      </c>
    </row>
    <row r="26932" spans="11:12">
      <c r="K26932" s="435">
        <v>78029</v>
      </c>
      <c r="L26932" t="s">
        <v>200</v>
      </c>
    </row>
    <row r="26933" spans="11:12">
      <c r="K26933" s="435">
        <v>78039</v>
      </c>
      <c r="L26933" t="s">
        <v>198</v>
      </c>
    </row>
    <row r="26934" spans="11:12">
      <c r="K26934" s="435">
        <v>78040</v>
      </c>
      <c r="L26934" t="s">
        <v>200</v>
      </c>
    </row>
    <row r="26935" spans="11:12">
      <c r="K26935" s="435">
        <v>78041</v>
      </c>
      <c r="L26935" t="s">
        <v>200</v>
      </c>
    </row>
    <row r="26936" spans="11:12">
      <c r="K26936" s="435">
        <v>78043</v>
      </c>
      <c r="L26936" t="s">
        <v>200</v>
      </c>
    </row>
    <row r="26937" spans="11:12">
      <c r="K26937" s="435">
        <v>78044</v>
      </c>
      <c r="L26937" t="s">
        <v>200</v>
      </c>
    </row>
    <row r="26938" spans="11:12">
      <c r="K26938" s="435">
        <v>78045</v>
      </c>
      <c r="L26938" t="s">
        <v>200</v>
      </c>
    </row>
    <row r="26939" spans="11:12">
      <c r="K26939" s="435">
        <v>78046</v>
      </c>
      <c r="L26939" t="s">
        <v>200</v>
      </c>
    </row>
    <row r="26940" spans="11:12">
      <c r="K26940" s="435">
        <v>78050</v>
      </c>
      <c r="L26940" t="s">
        <v>198</v>
      </c>
    </row>
    <row r="26941" spans="11:12">
      <c r="K26941" s="435">
        <v>78052</v>
      </c>
      <c r="L26941" t="s">
        <v>198</v>
      </c>
    </row>
    <row r="26942" spans="11:12">
      <c r="K26942" s="435">
        <v>78055</v>
      </c>
      <c r="L26942" t="s">
        <v>198</v>
      </c>
    </row>
    <row r="26943" spans="11:12">
      <c r="K26943" s="435">
        <v>78056</v>
      </c>
      <c r="L26943" t="s">
        <v>198</v>
      </c>
    </row>
    <row r="26944" spans="11:12">
      <c r="K26944" s="435">
        <v>78057</v>
      </c>
      <c r="L26944" t="s">
        <v>200</v>
      </c>
    </row>
    <row r="26945" spans="11:12">
      <c r="K26945" s="435">
        <v>78058</v>
      </c>
      <c r="L26945" t="s">
        <v>204</v>
      </c>
    </row>
    <row r="26946" spans="11:12">
      <c r="K26946" s="435">
        <v>78059</v>
      </c>
      <c r="L26946" t="s">
        <v>198</v>
      </c>
    </row>
    <row r="26947" spans="11:12">
      <c r="K26947" s="435">
        <v>78060</v>
      </c>
      <c r="L26947" t="s">
        <v>198</v>
      </c>
    </row>
    <row r="26948" spans="11:12">
      <c r="K26948" s="435">
        <v>78061</v>
      </c>
      <c r="L26948" t="s">
        <v>200</v>
      </c>
    </row>
    <row r="26949" spans="11:12">
      <c r="K26949" s="435">
        <v>78063</v>
      </c>
      <c r="L26949" t="s">
        <v>198</v>
      </c>
    </row>
    <row r="26950" spans="11:12">
      <c r="K26950" s="435">
        <v>78064</v>
      </c>
      <c r="L26950" t="s">
        <v>198</v>
      </c>
    </row>
    <row r="26951" spans="11:12">
      <c r="K26951" s="435">
        <v>78065</v>
      </c>
      <c r="L26951" t="s">
        <v>198</v>
      </c>
    </row>
    <row r="26952" spans="11:12">
      <c r="K26952" s="435">
        <v>78066</v>
      </c>
      <c r="L26952" t="s">
        <v>198</v>
      </c>
    </row>
    <row r="26953" spans="11:12">
      <c r="K26953" s="435">
        <v>78067</v>
      </c>
      <c r="L26953" t="s">
        <v>200</v>
      </c>
    </row>
    <row r="26954" spans="11:12">
      <c r="K26954" s="435">
        <v>78069</v>
      </c>
      <c r="L26954" t="s">
        <v>198</v>
      </c>
    </row>
    <row r="26955" spans="11:12">
      <c r="K26955" s="435">
        <v>78070</v>
      </c>
      <c r="L26955" t="s">
        <v>198</v>
      </c>
    </row>
    <row r="26956" spans="11:12">
      <c r="K26956" s="435">
        <v>78071</v>
      </c>
      <c r="L26956" t="s">
        <v>200</v>
      </c>
    </row>
    <row r="26957" spans="11:12">
      <c r="K26957" s="435">
        <v>78072</v>
      </c>
      <c r="L26957" t="s">
        <v>200</v>
      </c>
    </row>
    <row r="26958" spans="11:12">
      <c r="K26958" s="435">
        <v>78073</v>
      </c>
      <c r="L26958" t="s">
        <v>198</v>
      </c>
    </row>
    <row r="26959" spans="11:12">
      <c r="K26959" s="435">
        <v>78075</v>
      </c>
      <c r="L26959" t="s">
        <v>200</v>
      </c>
    </row>
    <row r="26960" spans="11:12">
      <c r="K26960" s="435">
        <v>78076</v>
      </c>
      <c r="L26960" t="s">
        <v>200</v>
      </c>
    </row>
    <row r="26961" spans="11:12">
      <c r="K26961" s="435">
        <v>78101</v>
      </c>
      <c r="L26961" t="s">
        <v>198</v>
      </c>
    </row>
    <row r="26962" spans="11:12">
      <c r="K26962" s="435">
        <v>78102</v>
      </c>
      <c r="L26962" t="s">
        <v>198</v>
      </c>
    </row>
    <row r="26963" spans="11:12">
      <c r="K26963" s="435">
        <v>78104</v>
      </c>
      <c r="L26963" t="s">
        <v>198</v>
      </c>
    </row>
    <row r="26964" spans="11:12">
      <c r="K26964" s="435">
        <v>78107</v>
      </c>
      <c r="L26964" t="s">
        <v>198</v>
      </c>
    </row>
    <row r="26965" spans="11:12">
      <c r="K26965" s="435">
        <v>78108</v>
      </c>
      <c r="L26965" t="s">
        <v>198</v>
      </c>
    </row>
    <row r="26966" spans="11:12">
      <c r="K26966" s="435">
        <v>78109</v>
      </c>
      <c r="L26966" t="s">
        <v>198</v>
      </c>
    </row>
    <row r="26967" spans="11:12">
      <c r="K26967" s="435">
        <v>78112</v>
      </c>
      <c r="L26967" t="s">
        <v>198</v>
      </c>
    </row>
    <row r="26968" spans="11:12">
      <c r="K26968" s="435">
        <v>78113</v>
      </c>
      <c r="L26968" t="s">
        <v>198</v>
      </c>
    </row>
    <row r="26969" spans="11:12">
      <c r="K26969" s="435">
        <v>78114</v>
      </c>
      <c r="L26969" t="s">
        <v>198</v>
      </c>
    </row>
    <row r="26970" spans="11:12">
      <c r="K26970" s="435">
        <v>78116</v>
      </c>
      <c r="L26970" t="s">
        <v>198</v>
      </c>
    </row>
    <row r="26971" spans="11:12">
      <c r="K26971" s="435">
        <v>78117</v>
      </c>
      <c r="L26971" t="s">
        <v>198</v>
      </c>
    </row>
    <row r="26972" spans="11:12">
      <c r="K26972" s="435">
        <v>78118</v>
      </c>
      <c r="L26972" t="s">
        <v>198</v>
      </c>
    </row>
    <row r="26973" spans="11:12">
      <c r="K26973" s="435">
        <v>78119</v>
      </c>
      <c r="L26973" t="s">
        <v>198</v>
      </c>
    </row>
    <row r="26974" spans="11:12">
      <c r="K26974" s="435">
        <v>78121</v>
      </c>
      <c r="L26974" t="s">
        <v>198</v>
      </c>
    </row>
    <row r="26975" spans="11:12">
      <c r="K26975" s="435">
        <v>78122</v>
      </c>
      <c r="L26975" t="s">
        <v>198</v>
      </c>
    </row>
    <row r="26976" spans="11:12">
      <c r="K26976" s="435">
        <v>78123</v>
      </c>
      <c r="L26976" t="s">
        <v>198</v>
      </c>
    </row>
    <row r="26977" spans="11:12">
      <c r="K26977" s="435">
        <v>78124</v>
      </c>
      <c r="L26977" t="s">
        <v>198</v>
      </c>
    </row>
    <row r="26978" spans="11:12">
      <c r="K26978" s="435">
        <v>78125</v>
      </c>
      <c r="L26978" t="s">
        <v>198</v>
      </c>
    </row>
    <row r="26979" spans="11:12">
      <c r="K26979" s="435">
        <v>78130</v>
      </c>
      <c r="L26979" t="s">
        <v>198</v>
      </c>
    </row>
    <row r="26980" spans="11:12">
      <c r="K26980" s="435">
        <v>78132</v>
      </c>
      <c r="L26980" t="s">
        <v>198</v>
      </c>
    </row>
    <row r="26981" spans="11:12">
      <c r="K26981" s="435">
        <v>78133</v>
      </c>
      <c r="L26981" t="s">
        <v>198</v>
      </c>
    </row>
    <row r="26982" spans="11:12">
      <c r="K26982" s="435">
        <v>78140</v>
      </c>
      <c r="L26982" t="s">
        <v>198</v>
      </c>
    </row>
    <row r="26983" spans="11:12">
      <c r="K26983" s="435">
        <v>78141</v>
      </c>
      <c r="L26983" t="s">
        <v>198</v>
      </c>
    </row>
    <row r="26984" spans="11:12">
      <c r="K26984" s="435">
        <v>78142</v>
      </c>
      <c r="L26984" t="s">
        <v>198</v>
      </c>
    </row>
    <row r="26985" spans="11:12">
      <c r="K26985" s="435">
        <v>78143</v>
      </c>
      <c r="L26985" t="s">
        <v>198</v>
      </c>
    </row>
    <row r="26986" spans="11:12">
      <c r="K26986" s="435">
        <v>78144</v>
      </c>
      <c r="L26986" t="s">
        <v>198</v>
      </c>
    </row>
    <row r="26987" spans="11:12">
      <c r="K26987" s="435">
        <v>78145</v>
      </c>
      <c r="L26987" t="s">
        <v>198</v>
      </c>
    </row>
    <row r="26988" spans="11:12">
      <c r="K26988" s="435">
        <v>78146</v>
      </c>
      <c r="L26988" t="s">
        <v>198</v>
      </c>
    </row>
    <row r="26989" spans="11:12">
      <c r="K26989" s="435">
        <v>78147</v>
      </c>
      <c r="L26989" t="s">
        <v>198</v>
      </c>
    </row>
    <row r="26990" spans="11:12">
      <c r="K26990" s="435">
        <v>78148</v>
      </c>
      <c r="L26990" t="s">
        <v>198</v>
      </c>
    </row>
    <row r="26991" spans="11:12">
      <c r="K26991" s="435">
        <v>78150</v>
      </c>
      <c r="L26991" t="s">
        <v>198</v>
      </c>
    </row>
    <row r="26992" spans="11:12">
      <c r="K26992" s="435">
        <v>78151</v>
      </c>
      <c r="L26992" t="s">
        <v>198</v>
      </c>
    </row>
    <row r="26993" spans="11:12">
      <c r="K26993" s="435">
        <v>78152</v>
      </c>
      <c r="L26993" t="s">
        <v>198</v>
      </c>
    </row>
    <row r="26994" spans="11:12">
      <c r="K26994" s="435">
        <v>78154</v>
      </c>
      <c r="L26994" t="s">
        <v>198</v>
      </c>
    </row>
    <row r="26995" spans="11:12">
      <c r="K26995" s="435">
        <v>78155</v>
      </c>
      <c r="L26995" t="s">
        <v>198</v>
      </c>
    </row>
    <row r="26996" spans="11:12">
      <c r="K26996" s="435">
        <v>78159</v>
      </c>
      <c r="L26996" t="s">
        <v>198</v>
      </c>
    </row>
    <row r="26997" spans="11:12">
      <c r="K26997" s="435">
        <v>78160</v>
      </c>
      <c r="L26997" t="s">
        <v>198</v>
      </c>
    </row>
    <row r="26998" spans="11:12">
      <c r="K26998" s="435">
        <v>78161</v>
      </c>
      <c r="L26998" t="s">
        <v>198</v>
      </c>
    </row>
    <row r="26999" spans="11:12">
      <c r="K26999" s="435">
        <v>78162</v>
      </c>
      <c r="L26999" t="s">
        <v>198</v>
      </c>
    </row>
    <row r="27000" spans="11:12">
      <c r="K27000" s="435">
        <v>78163</v>
      </c>
      <c r="L27000" t="s">
        <v>198</v>
      </c>
    </row>
    <row r="27001" spans="11:12">
      <c r="K27001" s="435">
        <v>78164</v>
      </c>
      <c r="L27001" t="s">
        <v>198</v>
      </c>
    </row>
    <row r="27002" spans="11:12">
      <c r="K27002" s="435">
        <v>78201</v>
      </c>
      <c r="L27002" t="s">
        <v>198</v>
      </c>
    </row>
    <row r="27003" spans="11:12">
      <c r="K27003" s="435">
        <v>78202</v>
      </c>
      <c r="L27003" t="s">
        <v>198</v>
      </c>
    </row>
    <row r="27004" spans="11:12">
      <c r="K27004" s="435">
        <v>78203</v>
      </c>
      <c r="L27004" t="s">
        <v>198</v>
      </c>
    </row>
    <row r="27005" spans="11:12">
      <c r="K27005" s="435">
        <v>78204</v>
      </c>
      <c r="L27005" t="s">
        <v>198</v>
      </c>
    </row>
    <row r="27006" spans="11:12">
      <c r="K27006" s="435">
        <v>78205</v>
      </c>
      <c r="L27006" t="s">
        <v>198</v>
      </c>
    </row>
    <row r="27007" spans="11:12">
      <c r="K27007" s="435">
        <v>78207</v>
      </c>
      <c r="L27007" t="s">
        <v>198</v>
      </c>
    </row>
    <row r="27008" spans="11:12">
      <c r="K27008" s="435">
        <v>78208</v>
      </c>
      <c r="L27008" t="s">
        <v>198</v>
      </c>
    </row>
    <row r="27009" spans="11:12">
      <c r="K27009" s="435">
        <v>78209</v>
      </c>
      <c r="L27009" t="s">
        <v>198</v>
      </c>
    </row>
    <row r="27010" spans="11:12">
      <c r="K27010" s="435">
        <v>78210</v>
      </c>
      <c r="L27010" t="s">
        <v>198</v>
      </c>
    </row>
    <row r="27011" spans="11:12">
      <c r="K27011" s="435">
        <v>78211</v>
      </c>
      <c r="L27011" t="s">
        <v>198</v>
      </c>
    </row>
    <row r="27012" spans="11:12">
      <c r="K27012" s="435">
        <v>78212</v>
      </c>
      <c r="L27012" t="s">
        <v>198</v>
      </c>
    </row>
    <row r="27013" spans="11:12">
      <c r="K27013" s="435">
        <v>78213</v>
      </c>
      <c r="L27013" t="s">
        <v>198</v>
      </c>
    </row>
    <row r="27014" spans="11:12">
      <c r="K27014" s="435">
        <v>78214</v>
      </c>
      <c r="L27014" t="s">
        <v>198</v>
      </c>
    </row>
    <row r="27015" spans="11:12">
      <c r="K27015" s="435">
        <v>78215</v>
      </c>
      <c r="L27015" t="s">
        <v>198</v>
      </c>
    </row>
    <row r="27016" spans="11:12">
      <c r="K27016" s="435">
        <v>78216</v>
      </c>
      <c r="L27016" t="s">
        <v>198</v>
      </c>
    </row>
    <row r="27017" spans="11:12">
      <c r="K27017" s="435">
        <v>78217</v>
      </c>
      <c r="L27017" t="s">
        <v>198</v>
      </c>
    </row>
    <row r="27018" spans="11:12">
      <c r="K27018" s="435">
        <v>78218</v>
      </c>
      <c r="L27018" t="s">
        <v>198</v>
      </c>
    </row>
    <row r="27019" spans="11:12">
      <c r="K27019" s="435">
        <v>78219</v>
      </c>
      <c r="L27019" t="s">
        <v>198</v>
      </c>
    </row>
    <row r="27020" spans="11:12">
      <c r="K27020" s="435">
        <v>78220</v>
      </c>
      <c r="L27020" t="s">
        <v>198</v>
      </c>
    </row>
    <row r="27021" spans="11:12">
      <c r="K27021" s="435">
        <v>78221</v>
      </c>
      <c r="L27021" t="s">
        <v>198</v>
      </c>
    </row>
    <row r="27022" spans="11:12">
      <c r="K27022" s="435">
        <v>78222</v>
      </c>
      <c r="L27022" t="s">
        <v>198</v>
      </c>
    </row>
    <row r="27023" spans="11:12">
      <c r="K27023" s="435">
        <v>78223</v>
      </c>
      <c r="L27023" t="s">
        <v>198</v>
      </c>
    </row>
    <row r="27024" spans="11:12">
      <c r="K27024" s="435">
        <v>78224</v>
      </c>
      <c r="L27024" t="s">
        <v>198</v>
      </c>
    </row>
    <row r="27025" spans="11:12">
      <c r="K27025" s="435">
        <v>78225</v>
      </c>
      <c r="L27025" t="s">
        <v>198</v>
      </c>
    </row>
    <row r="27026" spans="11:12">
      <c r="K27026" s="435">
        <v>78226</v>
      </c>
      <c r="L27026" t="s">
        <v>198</v>
      </c>
    </row>
    <row r="27027" spans="11:12">
      <c r="K27027" s="435">
        <v>78227</v>
      </c>
      <c r="L27027" t="s">
        <v>198</v>
      </c>
    </row>
    <row r="27028" spans="11:12">
      <c r="K27028" s="435">
        <v>78228</v>
      </c>
      <c r="L27028" t="s">
        <v>198</v>
      </c>
    </row>
    <row r="27029" spans="11:12">
      <c r="K27029" s="435">
        <v>78229</v>
      </c>
      <c r="L27029" t="s">
        <v>198</v>
      </c>
    </row>
    <row r="27030" spans="11:12">
      <c r="K27030" s="435">
        <v>78230</v>
      </c>
      <c r="L27030" t="s">
        <v>198</v>
      </c>
    </row>
    <row r="27031" spans="11:12">
      <c r="K27031" s="435">
        <v>78231</v>
      </c>
      <c r="L27031" t="s">
        <v>198</v>
      </c>
    </row>
    <row r="27032" spans="11:12">
      <c r="K27032" s="435">
        <v>78232</v>
      </c>
      <c r="L27032" t="s">
        <v>198</v>
      </c>
    </row>
    <row r="27033" spans="11:12">
      <c r="K27033" s="435">
        <v>78233</v>
      </c>
      <c r="L27033" t="s">
        <v>198</v>
      </c>
    </row>
    <row r="27034" spans="11:12">
      <c r="K27034" s="435">
        <v>78234</v>
      </c>
      <c r="L27034" t="s">
        <v>198</v>
      </c>
    </row>
    <row r="27035" spans="11:12">
      <c r="K27035" s="435">
        <v>78235</v>
      </c>
      <c r="L27035" t="s">
        <v>198</v>
      </c>
    </row>
    <row r="27036" spans="11:12">
      <c r="K27036" s="435">
        <v>78236</v>
      </c>
      <c r="L27036" t="s">
        <v>198</v>
      </c>
    </row>
    <row r="27037" spans="11:12">
      <c r="K27037" s="435">
        <v>78237</v>
      </c>
      <c r="L27037" t="s">
        <v>198</v>
      </c>
    </row>
    <row r="27038" spans="11:12">
      <c r="K27038" s="435">
        <v>78238</v>
      </c>
      <c r="L27038" t="s">
        <v>198</v>
      </c>
    </row>
    <row r="27039" spans="11:12">
      <c r="K27039" s="435">
        <v>78239</v>
      </c>
      <c r="L27039" t="s">
        <v>198</v>
      </c>
    </row>
    <row r="27040" spans="11:12">
      <c r="K27040" s="435">
        <v>78240</v>
      </c>
      <c r="L27040" t="s">
        <v>198</v>
      </c>
    </row>
    <row r="27041" spans="11:12">
      <c r="K27041" s="435">
        <v>78242</v>
      </c>
      <c r="L27041" t="s">
        <v>198</v>
      </c>
    </row>
    <row r="27042" spans="11:12">
      <c r="K27042" s="435">
        <v>78243</v>
      </c>
      <c r="L27042" t="s">
        <v>198</v>
      </c>
    </row>
    <row r="27043" spans="11:12">
      <c r="K27043" s="435">
        <v>78244</v>
      </c>
      <c r="L27043" t="s">
        <v>198</v>
      </c>
    </row>
    <row r="27044" spans="11:12">
      <c r="K27044" s="435">
        <v>78245</v>
      </c>
      <c r="L27044" t="s">
        <v>198</v>
      </c>
    </row>
    <row r="27045" spans="11:12">
      <c r="K27045" s="435">
        <v>78247</v>
      </c>
      <c r="L27045" t="s">
        <v>198</v>
      </c>
    </row>
    <row r="27046" spans="11:12">
      <c r="K27046" s="435">
        <v>78248</v>
      </c>
      <c r="L27046" t="s">
        <v>198</v>
      </c>
    </row>
    <row r="27047" spans="11:12">
      <c r="K27047" s="435">
        <v>78249</v>
      </c>
      <c r="L27047" t="s">
        <v>198</v>
      </c>
    </row>
    <row r="27048" spans="11:12">
      <c r="K27048" s="435">
        <v>78250</v>
      </c>
      <c r="L27048" t="s">
        <v>198</v>
      </c>
    </row>
    <row r="27049" spans="11:12">
      <c r="K27049" s="435">
        <v>78251</v>
      </c>
      <c r="L27049" t="s">
        <v>198</v>
      </c>
    </row>
    <row r="27050" spans="11:12">
      <c r="K27050" s="435">
        <v>78252</v>
      </c>
      <c r="L27050" t="s">
        <v>198</v>
      </c>
    </row>
    <row r="27051" spans="11:12">
      <c r="K27051" s="435">
        <v>78253</v>
      </c>
      <c r="L27051" t="s">
        <v>198</v>
      </c>
    </row>
    <row r="27052" spans="11:12">
      <c r="K27052" s="435">
        <v>78254</v>
      </c>
      <c r="L27052" t="s">
        <v>198</v>
      </c>
    </row>
    <row r="27053" spans="11:12">
      <c r="K27053" s="435">
        <v>78255</v>
      </c>
      <c r="L27053" t="s">
        <v>198</v>
      </c>
    </row>
    <row r="27054" spans="11:12">
      <c r="K27054" s="435">
        <v>78256</v>
      </c>
      <c r="L27054" t="s">
        <v>198</v>
      </c>
    </row>
    <row r="27055" spans="11:12">
      <c r="K27055" s="435">
        <v>78257</v>
      </c>
      <c r="L27055" t="s">
        <v>198</v>
      </c>
    </row>
    <row r="27056" spans="11:12">
      <c r="K27056" s="435">
        <v>78258</v>
      </c>
      <c r="L27056" t="s">
        <v>198</v>
      </c>
    </row>
    <row r="27057" spans="11:12">
      <c r="K27057" s="435">
        <v>78259</v>
      </c>
      <c r="L27057" t="s">
        <v>198</v>
      </c>
    </row>
    <row r="27058" spans="11:12">
      <c r="K27058" s="435">
        <v>78260</v>
      </c>
      <c r="L27058" t="s">
        <v>198</v>
      </c>
    </row>
    <row r="27059" spans="11:12">
      <c r="K27059" s="435">
        <v>78261</v>
      </c>
      <c r="L27059" t="s">
        <v>198</v>
      </c>
    </row>
    <row r="27060" spans="11:12">
      <c r="K27060" s="435">
        <v>78263</v>
      </c>
      <c r="L27060" t="s">
        <v>198</v>
      </c>
    </row>
    <row r="27061" spans="11:12">
      <c r="K27061" s="435">
        <v>78264</v>
      </c>
      <c r="L27061" t="s">
        <v>198</v>
      </c>
    </row>
    <row r="27062" spans="11:12">
      <c r="K27062" s="435">
        <v>78266</v>
      </c>
      <c r="L27062" t="s">
        <v>198</v>
      </c>
    </row>
    <row r="27063" spans="11:12">
      <c r="K27063" s="435">
        <v>78330</v>
      </c>
      <c r="L27063" t="s">
        <v>198</v>
      </c>
    </row>
    <row r="27064" spans="11:12">
      <c r="K27064" s="435">
        <v>78332</v>
      </c>
      <c r="L27064" t="s">
        <v>198</v>
      </c>
    </row>
    <row r="27065" spans="11:12">
      <c r="K27065" s="435">
        <v>78335</v>
      </c>
      <c r="L27065" t="s">
        <v>198</v>
      </c>
    </row>
    <row r="27066" spans="11:12">
      <c r="K27066" s="435">
        <v>78336</v>
      </c>
      <c r="L27066" t="s">
        <v>198</v>
      </c>
    </row>
    <row r="27067" spans="11:12">
      <c r="K27067" s="435">
        <v>78338</v>
      </c>
      <c r="L27067" t="s">
        <v>198</v>
      </c>
    </row>
    <row r="27068" spans="11:12">
      <c r="K27068" s="435">
        <v>78339</v>
      </c>
      <c r="L27068" t="s">
        <v>198</v>
      </c>
    </row>
    <row r="27069" spans="11:12">
      <c r="K27069" s="435">
        <v>78340</v>
      </c>
      <c r="L27069" t="s">
        <v>198</v>
      </c>
    </row>
    <row r="27070" spans="11:12">
      <c r="K27070" s="435">
        <v>78341</v>
      </c>
      <c r="L27070" t="s">
        <v>198</v>
      </c>
    </row>
    <row r="27071" spans="11:12">
      <c r="K27071" s="435">
        <v>78342</v>
      </c>
      <c r="L27071" t="s">
        <v>198</v>
      </c>
    </row>
    <row r="27072" spans="11:12">
      <c r="K27072" s="435">
        <v>78343</v>
      </c>
      <c r="L27072" t="s">
        <v>198</v>
      </c>
    </row>
    <row r="27073" spans="11:12">
      <c r="K27073" s="435">
        <v>78344</v>
      </c>
      <c r="L27073" t="s">
        <v>198</v>
      </c>
    </row>
    <row r="27074" spans="11:12">
      <c r="K27074" s="435">
        <v>78349</v>
      </c>
      <c r="L27074" t="s">
        <v>198</v>
      </c>
    </row>
    <row r="27075" spans="11:12">
      <c r="K27075" s="435">
        <v>78351</v>
      </c>
      <c r="L27075" t="s">
        <v>198</v>
      </c>
    </row>
    <row r="27076" spans="11:12">
      <c r="K27076" s="435">
        <v>78352</v>
      </c>
      <c r="L27076" t="s">
        <v>198</v>
      </c>
    </row>
    <row r="27077" spans="11:12">
      <c r="K27077" s="435">
        <v>78353</v>
      </c>
      <c r="L27077" t="s">
        <v>198</v>
      </c>
    </row>
    <row r="27078" spans="11:12">
      <c r="K27078" s="435">
        <v>78355</v>
      </c>
      <c r="L27078" t="s">
        <v>198</v>
      </c>
    </row>
    <row r="27079" spans="11:12">
      <c r="K27079" s="435">
        <v>78357</v>
      </c>
      <c r="L27079" t="s">
        <v>200</v>
      </c>
    </row>
    <row r="27080" spans="11:12">
      <c r="K27080" s="435">
        <v>78358</v>
      </c>
      <c r="L27080" t="s">
        <v>198</v>
      </c>
    </row>
    <row r="27081" spans="11:12">
      <c r="K27081" s="435">
        <v>78359</v>
      </c>
      <c r="L27081" t="s">
        <v>198</v>
      </c>
    </row>
    <row r="27082" spans="11:12">
      <c r="K27082" s="435">
        <v>78361</v>
      </c>
      <c r="L27082" t="s">
        <v>198</v>
      </c>
    </row>
    <row r="27083" spans="11:12">
      <c r="K27083" s="435">
        <v>78362</v>
      </c>
      <c r="L27083" t="s">
        <v>198</v>
      </c>
    </row>
    <row r="27084" spans="11:12">
      <c r="K27084" s="435">
        <v>78363</v>
      </c>
      <c r="L27084" t="s">
        <v>198</v>
      </c>
    </row>
    <row r="27085" spans="11:12">
      <c r="K27085" s="435">
        <v>78368</v>
      </c>
      <c r="L27085" t="s">
        <v>198</v>
      </c>
    </row>
    <row r="27086" spans="11:12">
      <c r="K27086" s="435">
        <v>78369</v>
      </c>
      <c r="L27086" t="s">
        <v>200</v>
      </c>
    </row>
    <row r="27087" spans="11:12">
      <c r="K27087" s="435">
        <v>78370</v>
      </c>
      <c r="L27087" t="s">
        <v>198</v>
      </c>
    </row>
    <row r="27088" spans="11:12">
      <c r="K27088" s="435">
        <v>78371</v>
      </c>
      <c r="L27088" t="s">
        <v>198</v>
      </c>
    </row>
    <row r="27089" spans="11:12">
      <c r="K27089" s="435">
        <v>78372</v>
      </c>
      <c r="L27089" t="s">
        <v>198</v>
      </c>
    </row>
    <row r="27090" spans="11:12">
      <c r="K27090" s="435">
        <v>78373</v>
      </c>
      <c r="L27090" t="s">
        <v>198</v>
      </c>
    </row>
    <row r="27091" spans="11:12">
      <c r="K27091" s="435">
        <v>78374</v>
      </c>
      <c r="L27091" t="s">
        <v>198</v>
      </c>
    </row>
    <row r="27092" spans="11:12">
      <c r="K27092" s="435">
        <v>78375</v>
      </c>
      <c r="L27092" t="s">
        <v>198</v>
      </c>
    </row>
    <row r="27093" spans="11:12">
      <c r="K27093" s="435">
        <v>78376</v>
      </c>
      <c r="L27093" t="s">
        <v>198</v>
      </c>
    </row>
    <row r="27094" spans="11:12">
      <c r="K27094" s="435">
        <v>78377</v>
      </c>
      <c r="L27094" t="s">
        <v>198</v>
      </c>
    </row>
    <row r="27095" spans="11:12">
      <c r="K27095" s="435">
        <v>78379</v>
      </c>
      <c r="L27095" t="s">
        <v>198</v>
      </c>
    </row>
    <row r="27096" spans="11:12">
      <c r="K27096" s="435">
        <v>78380</v>
      </c>
      <c r="L27096" t="s">
        <v>198</v>
      </c>
    </row>
    <row r="27097" spans="11:12">
      <c r="K27097" s="435">
        <v>78382</v>
      </c>
      <c r="L27097" t="s">
        <v>198</v>
      </c>
    </row>
    <row r="27098" spans="11:12">
      <c r="K27098" s="435">
        <v>78383</v>
      </c>
      <c r="L27098" t="s">
        <v>198</v>
      </c>
    </row>
    <row r="27099" spans="11:12">
      <c r="K27099" s="435">
        <v>78384</v>
      </c>
      <c r="L27099" t="s">
        <v>198</v>
      </c>
    </row>
    <row r="27100" spans="11:12">
      <c r="K27100" s="435">
        <v>78385</v>
      </c>
      <c r="L27100" t="s">
        <v>198</v>
      </c>
    </row>
    <row r="27101" spans="11:12">
      <c r="K27101" s="435">
        <v>78387</v>
      </c>
      <c r="L27101" t="s">
        <v>198</v>
      </c>
    </row>
    <row r="27102" spans="11:12">
      <c r="K27102" s="435">
        <v>78389</v>
      </c>
      <c r="L27102" t="s">
        <v>198</v>
      </c>
    </row>
    <row r="27103" spans="11:12">
      <c r="K27103" s="435">
        <v>78390</v>
      </c>
      <c r="L27103" t="s">
        <v>198</v>
      </c>
    </row>
    <row r="27104" spans="11:12">
      <c r="K27104" s="435">
        <v>78391</v>
      </c>
      <c r="L27104" t="s">
        <v>198</v>
      </c>
    </row>
    <row r="27105" spans="11:12">
      <c r="K27105" s="435">
        <v>78393</v>
      </c>
      <c r="L27105" t="s">
        <v>198</v>
      </c>
    </row>
    <row r="27106" spans="11:12">
      <c r="K27106" s="435">
        <v>78401</v>
      </c>
      <c r="L27106" t="s">
        <v>198</v>
      </c>
    </row>
    <row r="27107" spans="11:12">
      <c r="K27107" s="435">
        <v>78402</v>
      </c>
      <c r="L27107" t="s">
        <v>198</v>
      </c>
    </row>
    <row r="27108" spans="11:12">
      <c r="K27108" s="435">
        <v>78404</v>
      </c>
      <c r="L27108" t="s">
        <v>198</v>
      </c>
    </row>
    <row r="27109" spans="11:12">
      <c r="K27109" s="435">
        <v>78405</v>
      </c>
      <c r="L27109" t="s">
        <v>198</v>
      </c>
    </row>
    <row r="27110" spans="11:12">
      <c r="K27110" s="435">
        <v>78406</v>
      </c>
      <c r="L27110" t="s">
        <v>198</v>
      </c>
    </row>
    <row r="27111" spans="11:12">
      <c r="K27111" s="435">
        <v>78407</v>
      </c>
      <c r="L27111" t="s">
        <v>198</v>
      </c>
    </row>
    <row r="27112" spans="11:12">
      <c r="K27112" s="435">
        <v>78408</v>
      </c>
      <c r="L27112" t="s">
        <v>198</v>
      </c>
    </row>
    <row r="27113" spans="11:12">
      <c r="K27113" s="435">
        <v>78409</v>
      </c>
      <c r="L27113" t="s">
        <v>198</v>
      </c>
    </row>
    <row r="27114" spans="11:12">
      <c r="K27114" s="435">
        <v>78410</v>
      </c>
      <c r="L27114" t="s">
        <v>198</v>
      </c>
    </row>
    <row r="27115" spans="11:12">
      <c r="K27115" s="435">
        <v>78411</v>
      </c>
      <c r="L27115" t="s">
        <v>198</v>
      </c>
    </row>
    <row r="27116" spans="11:12">
      <c r="K27116" s="435">
        <v>78412</v>
      </c>
      <c r="L27116" t="s">
        <v>198</v>
      </c>
    </row>
    <row r="27117" spans="11:12">
      <c r="K27117" s="435">
        <v>78413</v>
      </c>
      <c r="L27117" t="s">
        <v>198</v>
      </c>
    </row>
    <row r="27118" spans="11:12">
      <c r="K27118" s="435">
        <v>78414</v>
      </c>
      <c r="L27118" t="s">
        <v>198</v>
      </c>
    </row>
    <row r="27119" spans="11:12">
      <c r="K27119" s="435">
        <v>78415</v>
      </c>
      <c r="L27119" t="s">
        <v>198</v>
      </c>
    </row>
    <row r="27120" spans="11:12">
      <c r="K27120" s="435">
        <v>78416</v>
      </c>
      <c r="L27120" t="s">
        <v>198</v>
      </c>
    </row>
    <row r="27121" spans="11:12">
      <c r="K27121" s="435">
        <v>78417</v>
      </c>
      <c r="L27121" t="s">
        <v>198</v>
      </c>
    </row>
    <row r="27122" spans="11:12">
      <c r="K27122" s="435">
        <v>78418</v>
      </c>
      <c r="L27122" t="s">
        <v>198</v>
      </c>
    </row>
    <row r="27123" spans="11:12">
      <c r="K27123" s="435">
        <v>78419</v>
      </c>
      <c r="L27123" t="s">
        <v>198</v>
      </c>
    </row>
    <row r="27124" spans="11:12">
      <c r="K27124" s="435">
        <v>78501</v>
      </c>
      <c r="L27124" t="s">
        <v>198</v>
      </c>
    </row>
    <row r="27125" spans="11:12">
      <c r="K27125" s="435">
        <v>78503</v>
      </c>
      <c r="L27125" t="s">
        <v>198</v>
      </c>
    </row>
    <row r="27126" spans="11:12">
      <c r="K27126" s="435">
        <v>78504</v>
      </c>
      <c r="L27126" t="s">
        <v>198</v>
      </c>
    </row>
    <row r="27127" spans="11:12">
      <c r="K27127" s="435">
        <v>78516</v>
      </c>
      <c r="L27127" t="s">
        <v>198</v>
      </c>
    </row>
    <row r="27128" spans="11:12">
      <c r="K27128" s="435">
        <v>78520</v>
      </c>
      <c r="L27128" t="s">
        <v>198</v>
      </c>
    </row>
    <row r="27129" spans="11:12">
      <c r="K27129" s="435">
        <v>78521</v>
      </c>
      <c r="L27129" t="s">
        <v>198</v>
      </c>
    </row>
    <row r="27130" spans="11:12">
      <c r="K27130" s="435">
        <v>78526</v>
      </c>
      <c r="L27130" t="s">
        <v>198</v>
      </c>
    </row>
    <row r="27131" spans="11:12">
      <c r="K27131" s="435">
        <v>78535</v>
      </c>
      <c r="L27131" t="s">
        <v>198</v>
      </c>
    </row>
    <row r="27132" spans="11:12">
      <c r="K27132" s="435">
        <v>78536</v>
      </c>
      <c r="L27132" t="s">
        <v>198</v>
      </c>
    </row>
    <row r="27133" spans="11:12">
      <c r="K27133" s="435">
        <v>78537</v>
      </c>
      <c r="L27133" t="s">
        <v>198</v>
      </c>
    </row>
    <row r="27134" spans="11:12">
      <c r="K27134" s="435">
        <v>78538</v>
      </c>
      <c r="L27134" t="s">
        <v>198</v>
      </c>
    </row>
    <row r="27135" spans="11:12">
      <c r="K27135" s="435">
        <v>78539</v>
      </c>
      <c r="L27135" t="s">
        <v>198</v>
      </c>
    </row>
    <row r="27136" spans="11:12">
      <c r="K27136" s="435">
        <v>78541</v>
      </c>
      <c r="L27136" t="s">
        <v>198</v>
      </c>
    </row>
    <row r="27137" spans="11:12">
      <c r="K27137" s="435">
        <v>78542</v>
      </c>
      <c r="L27137" t="s">
        <v>198</v>
      </c>
    </row>
    <row r="27138" spans="11:12">
      <c r="K27138" s="435">
        <v>78543</v>
      </c>
      <c r="L27138" t="s">
        <v>198</v>
      </c>
    </row>
    <row r="27139" spans="11:12">
      <c r="K27139" s="435">
        <v>78545</v>
      </c>
      <c r="L27139" t="s">
        <v>198</v>
      </c>
    </row>
    <row r="27140" spans="11:12">
      <c r="K27140" s="435">
        <v>78548</v>
      </c>
      <c r="L27140" t="s">
        <v>198</v>
      </c>
    </row>
    <row r="27141" spans="11:12">
      <c r="K27141" s="435">
        <v>78549</v>
      </c>
      <c r="L27141" t="s">
        <v>198</v>
      </c>
    </row>
    <row r="27142" spans="11:12">
      <c r="K27142" s="435">
        <v>78550</v>
      </c>
      <c r="L27142" t="s">
        <v>198</v>
      </c>
    </row>
    <row r="27143" spans="11:12">
      <c r="K27143" s="435">
        <v>78552</v>
      </c>
      <c r="L27143" t="s">
        <v>198</v>
      </c>
    </row>
    <row r="27144" spans="11:12">
      <c r="K27144" s="435">
        <v>78557</v>
      </c>
      <c r="L27144" t="s">
        <v>198</v>
      </c>
    </row>
    <row r="27145" spans="11:12">
      <c r="K27145" s="435">
        <v>78558</v>
      </c>
      <c r="L27145" t="s">
        <v>198</v>
      </c>
    </row>
    <row r="27146" spans="11:12">
      <c r="K27146" s="435">
        <v>78559</v>
      </c>
      <c r="L27146" t="s">
        <v>198</v>
      </c>
    </row>
    <row r="27147" spans="11:12">
      <c r="K27147" s="435">
        <v>78560</v>
      </c>
      <c r="L27147" t="s">
        <v>198</v>
      </c>
    </row>
    <row r="27148" spans="11:12">
      <c r="K27148" s="435">
        <v>78561</v>
      </c>
      <c r="L27148" t="s">
        <v>198</v>
      </c>
    </row>
    <row r="27149" spans="11:12">
      <c r="K27149" s="435">
        <v>78562</v>
      </c>
      <c r="L27149" t="s">
        <v>198</v>
      </c>
    </row>
    <row r="27150" spans="11:12">
      <c r="K27150" s="435">
        <v>78563</v>
      </c>
      <c r="L27150" t="s">
        <v>198</v>
      </c>
    </row>
    <row r="27151" spans="11:12">
      <c r="K27151" s="435">
        <v>78564</v>
      </c>
      <c r="L27151" t="s">
        <v>200</v>
      </c>
    </row>
    <row r="27152" spans="11:12">
      <c r="K27152" s="435">
        <v>78565</v>
      </c>
      <c r="L27152" t="s">
        <v>198</v>
      </c>
    </row>
    <row r="27153" spans="11:12">
      <c r="K27153" s="435">
        <v>78566</v>
      </c>
      <c r="L27153" t="s">
        <v>198</v>
      </c>
    </row>
    <row r="27154" spans="11:12">
      <c r="K27154" s="435">
        <v>78567</v>
      </c>
      <c r="L27154" t="s">
        <v>198</v>
      </c>
    </row>
    <row r="27155" spans="11:12">
      <c r="K27155" s="435">
        <v>78569</v>
      </c>
      <c r="L27155" t="s">
        <v>198</v>
      </c>
    </row>
    <row r="27156" spans="11:12">
      <c r="K27156" s="435">
        <v>78570</v>
      </c>
      <c r="L27156" t="s">
        <v>198</v>
      </c>
    </row>
    <row r="27157" spans="11:12">
      <c r="K27157" s="435">
        <v>78572</v>
      </c>
      <c r="L27157" t="s">
        <v>198</v>
      </c>
    </row>
    <row r="27158" spans="11:12">
      <c r="K27158" s="435">
        <v>78573</v>
      </c>
      <c r="L27158" t="s">
        <v>198</v>
      </c>
    </row>
    <row r="27159" spans="11:12">
      <c r="K27159" s="435">
        <v>78574</v>
      </c>
      <c r="L27159" t="s">
        <v>198</v>
      </c>
    </row>
    <row r="27160" spans="11:12">
      <c r="K27160" s="435">
        <v>78575</v>
      </c>
      <c r="L27160" t="s">
        <v>198</v>
      </c>
    </row>
    <row r="27161" spans="11:12">
      <c r="K27161" s="435">
        <v>78576</v>
      </c>
      <c r="L27161" t="s">
        <v>198</v>
      </c>
    </row>
    <row r="27162" spans="11:12">
      <c r="K27162" s="435">
        <v>78577</v>
      </c>
      <c r="L27162" t="s">
        <v>198</v>
      </c>
    </row>
    <row r="27163" spans="11:12">
      <c r="K27163" s="435">
        <v>78578</v>
      </c>
      <c r="L27163" t="s">
        <v>198</v>
      </c>
    </row>
    <row r="27164" spans="11:12">
      <c r="K27164" s="435">
        <v>78579</v>
      </c>
      <c r="L27164" t="s">
        <v>198</v>
      </c>
    </row>
    <row r="27165" spans="11:12">
      <c r="K27165" s="435">
        <v>78580</v>
      </c>
      <c r="L27165" t="s">
        <v>198</v>
      </c>
    </row>
    <row r="27166" spans="11:12">
      <c r="K27166" s="435">
        <v>78582</v>
      </c>
      <c r="L27166" t="s">
        <v>198</v>
      </c>
    </row>
    <row r="27167" spans="11:12">
      <c r="K27167" s="435">
        <v>78583</v>
      </c>
      <c r="L27167" t="s">
        <v>198</v>
      </c>
    </row>
    <row r="27168" spans="11:12">
      <c r="K27168" s="435">
        <v>78584</v>
      </c>
      <c r="L27168" t="s">
        <v>200</v>
      </c>
    </row>
    <row r="27169" spans="11:12">
      <c r="K27169" s="435">
        <v>78585</v>
      </c>
      <c r="L27169" t="s">
        <v>198</v>
      </c>
    </row>
    <row r="27170" spans="11:12">
      <c r="K27170" s="435">
        <v>78586</v>
      </c>
      <c r="L27170" t="s">
        <v>198</v>
      </c>
    </row>
    <row r="27171" spans="11:12">
      <c r="K27171" s="435">
        <v>78588</v>
      </c>
      <c r="L27171" t="s">
        <v>198</v>
      </c>
    </row>
    <row r="27172" spans="11:12">
      <c r="K27172" s="435">
        <v>78589</v>
      </c>
      <c r="L27172" t="s">
        <v>198</v>
      </c>
    </row>
    <row r="27173" spans="11:12">
      <c r="K27173" s="435">
        <v>78590</v>
      </c>
      <c r="L27173" t="s">
        <v>198</v>
      </c>
    </row>
    <row r="27174" spans="11:12">
      <c r="K27174" s="435">
        <v>78591</v>
      </c>
      <c r="L27174" t="s">
        <v>198</v>
      </c>
    </row>
    <row r="27175" spans="11:12">
      <c r="K27175" s="435">
        <v>78592</v>
      </c>
      <c r="L27175" t="s">
        <v>198</v>
      </c>
    </row>
    <row r="27176" spans="11:12">
      <c r="K27176" s="435">
        <v>78593</v>
      </c>
      <c r="L27176" t="s">
        <v>198</v>
      </c>
    </row>
    <row r="27177" spans="11:12">
      <c r="K27177" s="435">
        <v>78594</v>
      </c>
      <c r="L27177" t="s">
        <v>198</v>
      </c>
    </row>
    <row r="27178" spans="11:12">
      <c r="K27178" s="435">
        <v>78595</v>
      </c>
      <c r="L27178" t="s">
        <v>198</v>
      </c>
    </row>
    <row r="27179" spans="11:12">
      <c r="K27179" s="435">
        <v>78596</v>
      </c>
      <c r="L27179" t="s">
        <v>198</v>
      </c>
    </row>
    <row r="27180" spans="11:12">
      <c r="K27180" s="435">
        <v>78597</v>
      </c>
      <c r="L27180" t="s">
        <v>198</v>
      </c>
    </row>
    <row r="27181" spans="11:12">
      <c r="K27181" s="435">
        <v>78598</v>
      </c>
      <c r="L27181" t="s">
        <v>198</v>
      </c>
    </row>
    <row r="27182" spans="11:12">
      <c r="K27182" s="435">
        <v>78602</v>
      </c>
      <c r="L27182" t="s">
        <v>198</v>
      </c>
    </row>
    <row r="27183" spans="11:12">
      <c r="K27183" s="435">
        <v>78605</v>
      </c>
      <c r="L27183" t="s">
        <v>198</v>
      </c>
    </row>
    <row r="27184" spans="11:12">
      <c r="K27184" s="435">
        <v>78606</v>
      </c>
      <c r="L27184" t="s">
        <v>198</v>
      </c>
    </row>
    <row r="27185" spans="11:12">
      <c r="K27185" s="435">
        <v>78607</v>
      </c>
      <c r="L27185" t="s">
        <v>198</v>
      </c>
    </row>
    <row r="27186" spans="11:12">
      <c r="K27186" s="435">
        <v>78608</v>
      </c>
      <c r="L27186" t="s">
        <v>198</v>
      </c>
    </row>
    <row r="27187" spans="11:12">
      <c r="K27187" s="435">
        <v>78609</v>
      </c>
      <c r="L27187" t="s">
        <v>198</v>
      </c>
    </row>
    <row r="27188" spans="11:12">
      <c r="K27188" s="435">
        <v>78610</v>
      </c>
      <c r="L27188" t="s">
        <v>198</v>
      </c>
    </row>
    <row r="27189" spans="11:12">
      <c r="K27189" s="435">
        <v>78611</v>
      </c>
      <c r="L27189" t="s">
        <v>198</v>
      </c>
    </row>
    <row r="27190" spans="11:12">
      <c r="K27190" s="435">
        <v>78612</v>
      </c>
      <c r="L27190" t="s">
        <v>198</v>
      </c>
    </row>
    <row r="27191" spans="11:12">
      <c r="K27191" s="435">
        <v>78613</v>
      </c>
      <c r="L27191" t="s">
        <v>198</v>
      </c>
    </row>
    <row r="27192" spans="11:12">
      <c r="K27192" s="435">
        <v>78614</v>
      </c>
      <c r="L27192" t="s">
        <v>198</v>
      </c>
    </row>
    <row r="27193" spans="11:12">
      <c r="K27193" s="435">
        <v>78615</v>
      </c>
      <c r="L27193" t="s">
        <v>198</v>
      </c>
    </row>
    <row r="27194" spans="11:12">
      <c r="K27194" s="435">
        <v>78616</v>
      </c>
      <c r="L27194" t="s">
        <v>198</v>
      </c>
    </row>
    <row r="27195" spans="11:12">
      <c r="K27195" s="435">
        <v>78617</v>
      </c>
      <c r="L27195" t="s">
        <v>198</v>
      </c>
    </row>
    <row r="27196" spans="11:12">
      <c r="K27196" s="435">
        <v>78618</v>
      </c>
      <c r="L27196" t="s">
        <v>204</v>
      </c>
    </row>
    <row r="27197" spans="11:12">
      <c r="K27197" s="435">
        <v>78619</v>
      </c>
      <c r="L27197" t="s">
        <v>198</v>
      </c>
    </row>
    <row r="27198" spans="11:12">
      <c r="K27198" s="435">
        <v>78620</v>
      </c>
      <c r="L27198" t="s">
        <v>198</v>
      </c>
    </row>
    <row r="27199" spans="11:12">
      <c r="K27199" s="435">
        <v>78621</v>
      </c>
      <c r="L27199" t="s">
        <v>198</v>
      </c>
    </row>
    <row r="27200" spans="11:12">
      <c r="K27200" s="435">
        <v>78622</v>
      </c>
      <c r="L27200" t="s">
        <v>198</v>
      </c>
    </row>
    <row r="27201" spans="11:12">
      <c r="K27201" s="435">
        <v>78623</v>
      </c>
      <c r="L27201" t="s">
        <v>198</v>
      </c>
    </row>
    <row r="27202" spans="11:12">
      <c r="K27202" s="435">
        <v>78624</v>
      </c>
      <c r="L27202" t="s">
        <v>198</v>
      </c>
    </row>
    <row r="27203" spans="11:12">
      <c r="K27203" s="435">
        <v>78626</v>
      </c>
      <c r="L27203" t="s">
        <v>198</v>
      </c>
    </row>
    <row r="27204" spans="11:12">
      <c r="K27204" s="435">
        <v>78628</v>
      </c>
      <c r="L27204" t="s">
        <v>198</v>
      </c>
    </row>
    <row r="27205" spans="11:12">
      <c r="K27205" s="435">
        <v>78629</v>
      </c>
      <c r="L27205" t="s">
        <v>198</v>
      </c>
    </row>
    <row r="27206" spans="11:12">
      <c r="K27206" s="435">
        <v>78631</v>
      </c>
      <c r="L27206" t="s">
        <v>198</v>
      </c>
    </row>
    <row r="27207" spans="11:12">
      <c r="K27207" s="435">
        <v>78632</v>
      </c>
      <c r="L27207" t="s">
        <v>198</v>
      </c>
    </row>
    <row r="27208" spans="11:12">
      <c r="K27208" s="435">
        <v>78633</v>
      </c>
      <c r="L27208" t="s">
        <v>198</v>
      </c>
    </row>
    <row r="27209" spans="11:12">
      <c r="K27209" s="435">
        <v>78634</v>
      </c>
      <c r="L27209" t="s">
        <v>198</v>
      </c>
    </row>
    <row r="27210" spans="11:12">
      <c r="K27210" s="435">
        <v>78635</v>
      </c>
      <c r="L27210" t="s">
        <v>198</v>
      </c>
    </row>
    <row r="27211" spans="11:12">
      <c r="K27211" s="435">
        <v>78636</v>
      </c>
      <c r="L27211" t="s">
        <v>198</v>
      </c>
    </row>
    <row r="27212" spans="11:12">
      <c r="K27212" s="435">
        <v>78638</v>
      </c>
      <c r="L27212" t="s">
        <v>198</v>
      </c>
    </row>
    <row r="27213" spans="11:12">
      <c r="K27213" s="435">
        <v>78639</v>
      </c>
      <c r="L27213" t="s">
        <v>198</v>
      </c>
    </row>
    <row r="27214" spans="11:12">
      <c r="K27214" s="435">
        <v>78640</v>
      </c>
      <c r="L27214" t="s">
        <v>198</v>
      </c>
    </row>
    <row r="27215" spans="11:12">
      <c r="K27215" s="435">
        <v>78641</v>
      </c>
      <c r="L27215" t="s">
        <v>198</v>
      </c>
    </row>
    <row r="27216" spans="11:12">
      <c r="K27216" s="435">
        <v>78642</v>
      </c>
      <c r="L27216" t="s">
        <v>198</v>
      </c>
    </row>
    <row r="27217" spans="11:12">
      <c r="K27217" s="435">
        <v>78643</v>
      </c>
      <c r="L27217" t="s">
        <v>198</v>
      </c>
    </row>
    <row r="27218" spans="11:12">
      <c r="K27218" s="435">
        <v>78644</v>
      </c>
      <c r="L27218" t="s">
        <v>198</v>
      </c>
    </row>
    <row r="27219" spans="11:12">
      <c r="K27219" s="435">
        <v>78645</v>
      </c>
      <c r="L27219" t="s">
        <v>198</v>
      </c>
    </row>
    <row r="27220" spans="11:12">
      <c r="K27220" s="435">
        <v>78648</v>
      </c>
      <c r="L27220" t="s">
        <v>198</v>
      </c>
    </row>
    <row r="27221" spans="11:12">
      <c r="K27221" s="435">
        <v>78650</v>
      </c>
      <c r="L27221" t="s">
        <v>198</v>
      </c>
    </row>
    <row r="27222" spans="11:12">
      <c r="K27222" s="435">
        <v>78652</v>
      </c>
      <c r="L27222" t="s">
        <v>198</v>
      </c>
    </row>
    <row r="27223" spans="11:12">
      <c r="K27223" s="435">
        <v>78653</v>
      </c>
      <c r="L27223" t="s">
        <v>198</v>
      </c>
    </row>
    <row r="27224" spans="11:12">
      <c r="K27224" s="435">
        <v>78654</v>
      </c>
      <c r="L27224" t="s">
        <v>198</v>
      </c>
    </row>
    <row r="27225" spans="11:12">
      <c r="K27225" s="435">
        <v>78655</v>
      </c>
      <c r="L27225" t="s">
        <v>198</v>
      </c>
    </row>
    <row r="27226" spans="11:12">
      <c r="K27226" s="435">
        <v>78656</v>
      </c>
      <c r="L27226" t="s">
        <v>198</v>
      </c>
    </row>
    <row r="27227" spans="11:12">
      <c r="K27227" s="435">
        <v>78657</v>
      </c>
      <c r="L27227" t="s">
        <v>198</v>
      </c>
    </row>
    <row r="27228" spans="11:12">
      <c r="K27228" s="435">
        <v>78659</v>
      </c>
      <c r="L27228" t="s">
        <v>198</v>
      </c>
    </row>
    <row r="27229" spans="11:12">
      <c r="K27229" s="435">
        <v>78660</v>
      </c>
      <c r="L27229" t="s">
        <v>198</v>
      </c>
    </row>
    <row r="27230" spans="11:12">
      <c r="K27230" s="435">
        <v>78661</v>
      </c>
      <c r="L27230" t="s">
        <v>198</v>
      </c>
    </row>
    <row r="27231" spans="11:12">
      <c r="K27231" s="435">
        <v>78662</v>
      </c>
      <c r="L27231" t="s">
        <v>198</v>
      </c>
    </row>
    <row r="27232" spans="11:12">
      <c r="K27232" s="435">
        <v>78663</v>
      </c>
      <c r="L27232" t="s">
        <v>198</v>
      </c>
    </row>
    <row r="27233" spans="11:12">
      <c r="K27233" s="435">
        <v>78664</v>
      </c>
      <c r="L27233" t="s">
        <v>198</v>
      </c>
    </row>
    <row r="27234" spans="11:12">
      <c r="K27234" s="435">
        <v>78665</v>
      </c>
      <c r="L27234" t="s">
        <v>198</v>
      </c>
    </row>
    <row r="27235" spans="11:12">
      <c r="K27235" s="435">
        <v>78666</v>
      </c>
      <c r="L27235" t="s">
        <v>198</v>
      </c>
    </row>
    <row r="27236" spans="11:12">
      <c r="K27236" s="435">
        <v>78669</v>
      </c>
      <c r="L27236" t="s">
        <v>198</v>
      </c>
    </row>
    <row r="27237" spans="11:12">
      <c r="K27237" s="435">
        <v>78670</v>
      </c>
      <c r="L27237" t="s">
        <v>198</v>
      </c>
    </row>
    <row r="27238" spans="11:12">
      <c r="K27238" s="435">
        <v>78671</v>
      </c>
      <c r="L27238" t="s">
        <v>198</v>
      </c>
    </row>
    <row r="27239" spans="11:12">
      <c r="K27239" s="435">
        <v>78672</v>
      </c>
      <c r="L27239" t="s">
        <v>198</v>
      </c>
    </row>
    <row r="27240" spans="11:12">
      <c r="K27240" s="435">
        <v>78675</v>
      </c>
      <c r="L27240" t="s">
        <v>198</v>
      </c>
    </row>
    <row r="27241" spans="11:12">
      <c r="K27241" s="435">
        <v>78676</v>
      </c>
      <c r="L27241" t="s">
        <v>198</v>
      </c>
    </row>
    <row r="27242" spans="11:12">
      <c r="K27242" s="435">
        <v>78677</v>
      </c>
      <c r="L27242" t="s">
        <v>198</v>
      </c>
    </row>
    <row r="27243" spans="11:12">
      <c r="K27243" s="435">
        <v>78681</v>
      </c>
      <c r="L27243" t="s">
        <v>198</v>
      </c>
    </row>
    <row r="27244" spans="11:12">
      <c r="K27244" s="435">
        <v>78701</v>
      </c>
      <c r="L27244" t="s">
        <v>198</v>
      </c>
    </row>
    <row r="27245" spans="11:12">
      <c r="K27245" s="435">
        <v>78702</v>
      </c>
      <c r="L27245" t="s">
        <v>198</v>
      </c>
    </row>
    <row r="27246" spans="11:12">
      <c r="K27246" s="435">
        <v>78703</v>
      </c>
      <c r="L27246" t="s">
        <v>198</v>
      </c>
    </row>
    <row r="27247" spans="11:12">
      <c r="K27247" s="435">
        <v>78704</v>
      </c>
      <c r="L27247" t="s">
        <v>198</v>
      </c>
    </row>
    <row r="27248" spans="11:12">
      <c r="K27248" s="435">
        <v>78705</v>
      </c>
      <c r="L27248" t="s">
        <v>198</v>
      </c>
    </row>
    <row r="27249" spans="11:12">
      <c r="K27249" s="435">
        <v>78712</v>
      </c>
      <c r="L27249" t="s">
        <v>198</v>
      </c>
    </row>
    <row r="27250" spans="11:12">
      <c r="K27250" s="435">
        <v>78717</v>
      </c>
      <c r="L27250" t="s">
        <v>198</v>
      </c>
    </row>
    <row r="27251" spans="11:12">
      <c r="K27251" s="435">
        <v>78719</v>
      </c>
      <c r="L27251" t="s">
        <v>198</v>
      </c>
    </row>
    <row r="27252" spans="11:12">
      <c r="K27252" s="435">
        <v>78721</v>
      </c>
      <c r="L27252" t="s">
        <v>198</v>
      </c>
    </row>
    <row r="27253" spans="11:12">
      <c r="K27253" s="435">
        <v>78722</v>
      </c>
      <c r="L27253" t="s">
        <v>198</v>
      </c>
    </row>
    <row r="27254" spans="11:12">
      <c r="K27254" s="435">
        <v>78723</v>
      </c>
      <c r="L27254" t="s">
        <v>198</v>
      </c>
    </row>
    <row r="27255" spans="11:12">
      <c r="K27255" s="435">
        <v>78724</v>
      </c>
      <c r="L27255" t="s">
        <v>198</v>
      </c>
    </row>
    <row r="27256" spans="11:12">
      <c r="K27256" s="435">
        <v>78725</v>
      </c>
      <c r="L27256" t="s">
        <v>198</v>
      </c>
    </row>
    <row r="27257" spans="11:12">
      <c r="K27257" s="435">
        <v>78726</v>
      </c>
      <c r="L27257" t="s">
        <v>198</v>
      </c>
    </row>
    <row r="27258" spans="11:12">
      <c r="K27258" s="435">
        <v>78727</v>
      </c>
      <c r="L27258" t="s">
        <v>198</v>
      </c>
    </row>
    <row r="27259" spans="11:12">
      <c r="K27259" s="435">
        <v>78728</v>
      </c>
      <c r="L27259" t="s">
        <v>198</v>
      </c>
    </row>
    <row r="27260" spans="11:12">
      <c r="K27260" s="435">
        <v>78729</v>
      </c>
      <c r="L27260" t="s">
        <v>198</v>
      </c>
    </row>
    <row r="27261" spans="11:12">
      <c r="K27261" s="435">
        <v>78730</v>
      </c>
      <c r="L27261" t="s">
        <v>198</v>
      </c>
    </row>
    <row r="27262" spans="11:12">
      <c r="K27262" s="435">
        <v>78731</v>
      </c>
      <c r="L27262" t="s">
        <v>198</v>
      </c>
    </row>
    <row r="27263" spans="11:12">
      <c r="K27263" s="435">
        <v>78732</v>
      </c>
      <c r="L27263" t="s">
        <v>198</v>
      </c>
    </row>
    <row r="27264" spans="11:12">
      <c r="K27264" s="435">
        <v>78733</v>
      </c>
      <c r="L27264" t="s">
        <v>198</v>
      </c>
    </row>
    <row r="27265" spans="11:12">
      <c r="K27265" s="435">
        <v>78734</v>
      </c>
      <c r="L27265" t="s">
        <v>198</v>
      </c>
    </row>
    <row r="27266" spans="11:12">
      <c r="K27266" s="435">
        <v>78735</v>
      </c>
      <c r="L27266" t="s">
        <v>198</v>
      </c>
    </row>
    <row r="27267" spans="11:12">
      <c r="K27267" s="435">
        <v>78736</v>
      </c>
      <c r="L27267" t="s">
        <v>198</v>
      </c>
    </row>
    <row r="27268" spans="11:12">
      <c r="K27268" s="435">
        <v>78737</v>
      </c>
      <c r="L27268" t="s">
        <v>198</v>
      </c>
    </row>
    <row r="27269" spans="11:12">
      <c r="K27269" s="435">
        <v>78738</v>
      </c>
      <c r="L27269" t="s">
        <v>198</v>
      </c>
    </row>
    <row r="27270" spans="11:12">
      <c r="K27270" s="435">
        <v>78739</v>
      </c>
      <c r="L27270" t="s">
        <v>198</v>
      </c>
    </row>
    <row r="27271" spans="11:12">
      <c r="K27271" s="435">
        <v>78741</v>
      </c>
      <c r="L27271" t="s">
        <v>198</v>
      </c>
    </row>
    <row r="27272" spans="11:12">
      <c r="K27272" s="435">
        <v>78742</v>
      </c>
      <c r="L27272" t="s">
        <v>198</v>
      </c>
    </row>
    <row r="27273" spans="11:12">
      <c r="K27273" s="435">
        <v>78744</v>
      </c>
      <c r="L27273" t="s">
        <v>198</v>
      </c>
    </row>
    <row r="27274" spans="11:12">
      <c r="K27274" s="435">
        <v>78745</v>
      </c>
      <c r="L27274" t="s">
        <v>198</v>
      </c>
    </row>
    <row r="27275" spans="11:12">
      <c r="K27275" s="435">
        <v>78746</v>
      </c>
      <c r="L27275" t="s">
        <v>198</v>
      </c>
    </row>
    <row r="27276" spans="11:12">
      <c r="K27276" s="435">
        <v>78747</v>
      </c>
      <c r="L27276" t="s">
        <v>198</v>
      </c>
    </row>
    <row r="27277" spans="11:12">
      <c r="K27277" s="435">
        <v>78748</v>
      </c>
      <c r="L27277" t="s">
        <v>198</v>
      </c>
    </row>
    <row r="27278" spans="11:12">
      <c r="K27278" s="435">
        <v>78749</v>
      </c>
      <c r="L27278" t="s">
        <v>198</v>
      </c>
    </row>
    <row r="27279" spans="11:12">
      <c r="K27279" s="435">
        <v>78750</v>
      </c>
      <c r="L27279" t="s">
        <v>198</v>
      </c>
    </row>
    <row r="27280" spans="11:12">
      <c r="K27280" s="435">
        <v>78751</v>
      </c>
      <c r="L27280" t="s">
        <v>198</v>
      </c>
    </row>
    <row r="27281" spans="11:12">
      <c r="K27281" s="435">
        <v>78752</v>
      </c>
      <c r="L27281" t="s">
        <v>198</v>
      </c>
    </row>
    <row r="27282" spans="11:12">
      <c r="K27282" s="435">
        <v>78753</v>
      </c>
      <c r="L27282" t="s">
        <v>198</v>
      </c>
    </row>
    <row r="27283" spans="11:12">
      <c r="K27283" s="435">
        <v>78754</v>
      </c>
      <c r="L27283" t="s">
        <v>198</v>
      </c>
    </row>
    <row r="27284" spans="11:12">
      <c r="K27284" s="435">
        <v>78756</v>
      </c>
      <c r="L27284" t="s">
        <v>198</v>
      </c>
    </row>
    <row r="27285" spans="11:12">
      <c r="K27285" s="435">
        <v>78757</v>
      </c>
      <c r="L27285" t="s">
        <v>198</v>
      </c>
    </row>
    <row r="27286" spans="11:12">
      <c r="K27286" s="435">
        <v>78758</v>
      </c>
      <c r="L27286" t="s">
        <v>198</v>
      </c>
    </row>
    <row r="27287" spans="11:12">
      <c r="K27287" s="435">
        <v>78759</v>
      </c>
      <c r="L27287" t="s">
        <v>198</v>
      </c>
    </row>
    <row r="27288" spans="11:12">
      <c r="K27288" s="435">
        <v>78801</v>
      </c>
      <c r="L27288" t="s">
        <v>200</v>
      </c>
    </row>
    <row r="27289" spans="11:12">
      <c r="K27289" s="435">
        <v>78802</v>
      </c>
      <c r="L27289" t="s">
        <v>200</v>
      </c>
    </row>
    <row r="27290" spans="11:12">
      <c r="K27290" s="435">
        <v>78827</v>
      </c>
      <c r="L27290" t="s">
        <v>200</v>
      </c>
    </row>
    <row r="27291" spans="11:12">
      <c r="K27291" s="435">
        <v>78828</v>
      </c>
      <c r="L27291" t="s">
        <v>204</v>
      </c>
    </row>
    <row r="27292" spans="11:12">
      <c r="K27292" s="435">
        <v>78829</v>
      </c>
      <c r="L27292" t="s">
        <v>200</v>
      </c>
    </row>
    <row r="27293" spans="11:12">
      <c r="K27293" s="435">
        <v>78830</v>
      </c>
      <c r="L27293" t="s">
        <v>200</v>
      </c>
    </row>
    <row r="27294" spans="11:12">
      <c r="K27294" s="435">
        <v>78832</v>
      </c>
      <c r="L27294" t="s">
        <v>200</v>
      </c>
    </row>
    <row r="27295" spans="11:12">
      <c r="K27295" s="435">
        <v>78833</v>
      </c>
      <c r="L27295" t="s">
        <v>198</v>
      </c>
    </row>
    <row r="27296" spans="11:12">
      <c r="K27296" s="435">
        <v>78834</v>
      </c>
      <c r="L27296" t="s">
        <v>200</v>
      </c>
    </row>
    <row r="27297" spans="11:12">
      <c r="K27297" s="435">
        <v>78836</v>
      </c>
      <c r="L27297" t="s">
        <v>200</v>
      </c>
    </row>
    <row r="27298" spans="11:12">
      <c r="K27298" s="435">
        <v>78837</v>
      </c>
      <c r="L27298" t="s">
        <v>200</v>
      </c>
    </row>
    <row r="27299" spans="11:12">
      <c r="K27299" s="435">
        <v>78838</v>
      </c>
      <c r="L27299" t="s">
        <v>200</v>
      </c>
    </row>
    <row r="27300" spans="11:12">
      <c r="K27300" s="435">
        <v>78839</v>
      </c>
      <c r="L27300" t="s">
        <v>200</v>
      </c>
    </row>
    <row r="27301" spans="11:12">
      <c r="K27301" s="435">
        <v>78840</v>
      </c>
      <c r="L27301" t="s">
        <v>200</v>
      </c>
    </row>
    <row r="27302" spans="11:12">
      <c r="K27302" s="435">
        <v>78843</v>
      </c>
      <c r="L27302" t="s">
        <v>200</v>
      </c>
    </row>
    <row r="27303" spans="11:12">
      <c r="K27303" s="435">
        <v>78850</v>
      </c>
      <c r="L27303" t="s">
        <v>200</v>
      </c>
    </row>
    <row r="27304" spans="11:12">
      <c r="K27304" s="435">
        <v>78851</v>
      </c>
      <c r="L27304" t="s">
        <v>204</v>
      </c>
    </row>
    <row r="27305" spans="11:12">
      <c r="K27305" s="435">
        <v>78852</v>
      </c>
      <c r="L27305" t="s">
        <v>200</v>
      </c>
    </row>
    <row r="27306" spans="11:12">
      <c r="K27306" s="435">
        <v>78860</v>
      </c>
      <c r="L27306" t="s">
        <v>200</v>
      </c>
    </row>
    <row r="27307" spans="11:12">
      <c r="K27307" s="435">
        <v>78861</v>
      </c>
      <c r="L27307" t="s">
        <v>200</v>
      </c>
    </row>
    <row r="27308" spans="11:12">
      <c r="K27308" s="435">
        <v>78870</v>
      </c>
      <c r="L27308" t="s">
        <v>200</v>
      </c>
    </row>
    <row r="27309" spans="11:12">
      <c r="K27309" s="435">
        <v>78871</v>
      </c>
      <c r="L27309" t="s">
        <v>200</v>
      </c>
    </row>
    <row r="27310" spans="11:12">
      <c r="K27310" s="435">
        <v>78872</v>
      </c>
      <c r="L27310" t="s">
        <v>200</v>
      </c>
    </row>
    <row r="27311" spans="11:12">
      <c r="K27311" s="435">
        <v>78873</v>
      </c>
      <c r="L27311" t="s">
        <v>198</v>
      </c>
    </row>
    <row r="27312" spans="11:12">
      <c r="K27312" s="435">
        <v>78877</v>
      </c>
      <c r="L27312" t="s">
        <v>200</v>
      </c>
    </row>
    <row r="27313" spans="11:12">
      <c r="K27313" s="435">
        <v>78879</v>
      </c>
      <c r="L27313" t="s">
        <v>200</v>
      </c>
    </row>
    <row r="27314" spans="11:12">
      <c r="K27314" s="435">
        <v>78880</v>
      </c>
      <c r="L27314" t="s">
        <v>204</v>
      </c>
    </row>
    <row r="27315" spans="11:12">
      <c r="K27315" s="435">
        <v>78881</v>
      </c>
      <c r="L27315" t="s">
        <v>200</v>
      </c>
    </row>
    <row r="27316" spans="11:12">
      <c r="K27316" s="435">
        <v>78883</v>
      </c>
      <c r="L27316" t="s">
        <v>198</v>
      </c>
    </row>
    <row r="27317" spans="11:12">
      <c r="K27317" s="435">
        <v>78884</v>
      </c>
      <c r="L27317" t="s">
        <v>198</v>
      </c>
    </row>
    <row r="27318" spans="11:12">
      <c r="K27318" s="435">
        <v>78885</v>
      </c>
      <c r="L27318" t="s">
        <v>198</v>
      </c>
    </row>
    <row r="27319" spans="11:12">
      <c r="K27319" s="435">
        <v>78886</v>
      </c>
      <c r="L27319" t="s">
        <v>200</v>
      </c>
    </row>
    <row r="27320" spans="11:12">
      <c r="K27320" s="435">
        <v>78931</v>
      </c>
      <c r="L27320" t="s">
        <v>198</v>
      </c>
    </row>
    <row r="27321" spans="11:12">
      <c r="K27321" s="435">
        <v>78932</v>
      </c>
      <c r="L27321" t="s">
        <v>198</v>
      </c>
    </row>
    <row r="27322" spans="11:12">
      <c r="K27322" s="435">
        <v>78933</v>
      </c>
      <c r="L27322" t="s">
        <v>198</v>
      </c>
    </row>
    <row r="27323" spans="11:12">
      <c r="K27323" s="435">
        <v>78934</v>
      </c>
      <c r="L27323" t="s">
        <v>198</v>
      </c>
    </row>
    <row r="27324" spans="11:12">
      <c r="K27324" s="435">
        <v>78935</v>
      </c>
      <c r="L27324" t="s">
        <v>198</v>
      </c>
    </row>
    <row r="27325" spans="11:12">
      <c r="K27325" s="435">
        <v>78938</v>
      </c>
      <c r="L27325" t="s">
        <v>198</v>
      </c>
    </row>
    <row r="27326" spans="11:12">
      <c r="K27326" s="435">
        <v>78940</v>
      </c>
      <c r="L27326" t="s">
        <v>198</v>
      </c>
    </row>
    <row r="27327" spans="11:12">
      <c r="K27327" s="435">
        <v>78941</v>
      </c>
      <c r="L27327" t="s">
        <v>198</v>
      </c>
    </row>
    <row r="27328" spans="11:12">
      <c r="K27328" s="435">
        <v>78942</v>
      </c>
      <c r="L27328" t="s">
        <v>198</v>
      </c>
    </row>
    <row r="27329" spans="11:12">
      <c r="K27329" s="435">
        <v>78943</v>
      </c>
      <c r="L27329" t="s">
        <v>198</v>
      </c>
    </row>
    <row r="27330" spans="11:12">
      <c r="K27330" s="435">
        <v>78944</v>
      </c>
      <c r="L27330" t="s">
        <v>198</v>
      </c>
    </row>
    <row r="27331" spans="11:12">
      <c r="K27331" s="435">
        <v>78945</v>
      </c>
      <c r="L27331" t="s">
        <v>198</v>
      </c>
    </row>
    <row r="27332" spans="11:12">
      <c r="K27332" s="435">
        <v>78946</v>
      </c>
      <c r="L27332" t="s">
        <v>198</v>
      </c>
    </row>
    <row r="27333" spans="11:12">
      <c r="K27333" s="435">
        <v>78947</v>
      </c>
      <c r="L27333" t="s">
        <v>198</v>
      </c>
    </row>
    <row r="27334" spans="11:12">
      <c r="K27334" s="435">
        <v>78948</v>
      </c>
      <c r="L27334" t="s">
        <v>198</v>
      </c>
    </row>
    <row r="27335" spans="11:12">
      <c r="K27335" s="435">
        <v>78949</v>
      </c>
      <c r="L27335" t="s">
        <v>198</v>
      </c>
    </row>
    <row r="27336" spans="11:12">
      <c r="K27336" s="435">
        <v>78950</v>
      </c>
      <c r="L27336" t="s">
        <v>198</v>
      </c>
    </row>
    <row r="27337" spans="11:12">
      <c r="K27337" s="435">
        <v>78951</v>
      </c>
      <c r="L27337" t="s">
        <v>198</v>
      </c>
    </row>
    <row r="27338" spans="11:12">
      <c r="K27338" s="435">
        <v>78953</v>
      </c>
      <c r="L27338" t="s">
        <v>198</v>
      </c>
    </row>
    <row r="27339" spans="11:12">
      <c r="K27339" s="435">
        <v>78954</v>
      </c>
      <c r="L27339" t="s">
        <v>198</v>
      </c>
    </row>
    <row r="27340" spans="11:12">
      <c r="K27340" s="435">
        <v>78956</v>
      </c>
      <c r="L27340" t="s">
        <v>198</v>
      </c>
    </row>
    <row r="27341" spans="11:12">
      <c r="K27341" s="435">
        <v>78957</v>
      </c>
      <c r="L27341" t="s">
        <v>198</v>
      </c>
    </row>
    <row r="27342" spans="11:12">
      <c r="K27342" s="435">
        <v>78959</v>
      </c>
      <c r="L27342" t="s">
        <v>198</v>
      </c>
    </row>
    <row r="27343" spans="11:12">
      <c r="K27343" s="435">
        <v>78962</v>
      </c>
      <c r="L27343" t="s">
        <v>198</v>
      </c>
    </row>
    <row r="27344" spans="11:12">
      <c r="K27344" s="435">
        <v>78963</v>
      </c>
      <c r="L27344" t="s">
        <v>198</v>
      </c>
    </row>
    <row r="27345" spans="11:12">
      <c r="K27345" s="435">
        <v>79001</v>
      </c>
      <c r="L27345" t="s">
        <v>210</v>
      </c>
    </row>
    <row r="27346" spans="11:12">
      <c r="K27346" s="435">
        <v>79003</v>
      </c>
      <c r="L27346" t="s">
        <v>202</v>
      </c>
    </row>
    <row r="27347" spans="11:12">
      <c r="K27347" s="435">
        <v>79005</v>
      </c>
      <c r="L27347" t="s">
        <v>202</v>
      </c>
    </row>
    <row r="27348" spans="11:12">
      <c r="K27348" s="435">
        <v>79007</v>
      </c>
      <c r="L27348" t="s">
        <v>210</v>
      </c>
    </row>
    <row r="27349" spans="11:12">
      <c r="K27349" s="435">
        <v>79009</v>
      </c>
      <c r="L27349" t="s">
        <v>210</v>
      </c>
    </row>
    <row r="27350" spans="11:12">
      <c r="K27350" s="435">
        <v>79010</v>
      </c>
      <c r="L27350" t="s">
        <v>210</v>
      </c>
    </row>
    <row r="27351" spans="11:12">
      <c r="K27351" s="435">
        <v>79011</v>
      </c>
      <c r="L27351" t="s">
        <v>202</v>
      </c>
    </row>
    <row r="27352" spans="11:12">
      <c r="K27352" s="435">
        <v>79012</v>
      </c>
      <c r="L27352" t="s">
        <v>210</v>
      </c>
    </row>
    <row r="27353" spans="11:12">
      <c r="K27353" s="435">
        <v>79013</v>
      </c>
      <c r="L27353" t="s">
        <v>210</v>
      </c>
    </row>
    <row r="27354" spans="11:12">
      <c r="K27354" s="435">
        <v>79014</v>
      </c>
      <c r="L27354" t="s">
        <v>202</v>
      </c>
    </row>
    <row r="27355" spans="11:12">
      <c r="K27355" s="435">
        <v>79015</v>
      </c>
      <c r="L27355" t="s">
        <v>210</v>
      </c>
    </row>
    <row r="27356" spans="11:12">
      <c r="K27356" s="435">
        <v>79016</v>
      </c>
      <c r="L27356" t="s">
        <v>210</v>
      </c>
    </row>
    <row r="27357" spans="11:12">
      <c r="K27357" s="435">
        <v>79018</v>
      </c>
      <c r="L27357" t="s">
        <v>210</v>
      </c>
    </row>
    <row r="27358" spans="11:12">
      <c r="K27358" s="435">
        <v>79019</v>
      </c>
      <c r="L27358" t="s">
        <v>210</v>
      </c>
    </row>
    <row r="27359" spans="11:12">
      <c r="K27359" s="435">
        <v>79021</v>
      </c>
      <c r="L27359" t="s">
        <v>204</v>
      </c>
    </row>
    <row r="27360" spans="11:12">
      <c r="K27360" s="435">
        <v>79022</v>
      </c>
      <c r="L27360" t="s">
        <v>210</v>
      </c>
    </row>
    <row r="27361" spans="11:12">
      <c r="K27361" s="435">
        <v>79024</v>
      </c>
      <c r="L27361" t="s">
        <v>202</v>
      </c>
    </row>
    <row r="27362" spans="11:12">
      <c r="K27362" s="435">
        <v>79025</v>
      </c>
      <c r="L27362" t="s">
        <v>210</v>
      </c>
    </row>
    <row r="27363" spans="11:12">
      <c r="K27363" s="435">
        <v>79027</v>
      </c>
      <c r="L27363" t="s">
        <v>210</v>
      </c>
    </row>
    <row r="27364" spans="11:12">
      <c r="K27364" s="435">
        <v>79029</v>
      </c>
      <c r="L27364" t="s">
        <v>210</v>
      </c>
    </row>
    <row r="27365" spans="11:12">
      <c r="K27365" s="435">
        <v>79031</v>
      </c>
      <c r="L27365" t="s">
        <v>210</v>
      </c>
    </row>
    <row r="27366" spans="11:12">
      <c r="K27366" s="435">
        <v>79032</v>
      </c>
      <c r="L27366" t="s">
        <v>210</v>
      </c>
    </row>
    <row r="27367" spans="11:12">
      <c r="K27367" s="435">
        <v>79033</v>
      </c>
      <c r="L27367" t="s">
        <v>208</v>
      </c>
    </row>
    <row r="27368" spans="11:12">
      <c r="K27368" s="435">
        <v>79034</v>
      </c>
      <c r="L27368" t="s">
        <v>202</v>
      </c>
    </row>
    <row r="27369" spans="11:12">
      <c r="K27369" s="435">
        <v>79035</v>
      </c>
      <c r="L27369" t="s">
        <v>210</v>
      </c>
    </row>
    <row r="27370" spans="11:12">
      <c r="K27370" s="435">
        <v>79036</v>
      </c>
      <c r="L27370" t="s">
        <v>210</v>
      </c>
    </row>
    <row r="27371" spans="11:12">
      <c r="K27371" s="435">
        <v>79039</v>
      </c>
      <c r="L27371" t="s">
        <v>210</v>
      </c>
    </row>
    <row r="27372" spans="11:12">
      <c r="K27372" s="435">
        <v>79040</v>
      </c>
      <c r="L27372" t="s">
        <v>210</v>
      </c>
    </row>
    <row r="27373" spans="11:12">
      <c r="K27373" s="435">
        <v>79041</v>
      </c>
      <c r="L27373" t="s">
        <v>204</v>
      </c>
    </row>
    <row r="27374" spans="11:12">
      <c r="K27374" s="435">
        <v>79042</v>
      </c>
      <c r="L27374" t="s">
        <v>210</v>
      </c>
    </row>
    <row r="27375" spans="11:12">
      <c r="K27375" s="435">
        <v>79043</v>
      </c>
      <c r="L27375" t="s">
        <v>210</v>
      </c>
    </row>
    <row r="27376" spans="11:12">
      <c r="K27376" s="435">
        <v>79044</v>
      </c>
      <c r="L27376" t="s">
        <v>210</v>
      </c>
    </row>
    <row r="27377" spans="11:12">
      <c r="K27377" s="435">
        <v>79045</v>
      </c>
      <c r="L27377" t="s">
        <v>210</v>
      </c>
    </row>
    <row r="27378" spans="11:12">
      <c r="K27378" s="435">
        <v>79046</v>
      </c>
      <c r="L27378" t="s">
        <v>202</v>
      </c>
    </row>
    <row r="27379" spans="11:12">
      <c r="K27379" s="435">
        <v>79051</v>
      </c>
      <c r="L27379" t="s">
        <v>210</v>
      </c>
    </row>
    <row r="27380" spans="11:12">
      <c r="K27380" s="435">
        <v>79052</v>
      </c>
      <c r="L27380" t="s">
        <v>210</v>
      </c>
    </row>
    <row r="27381" spans="11:12">
      <c r="K27381" s="435">
        <v>79053</v>
      </c>
      <c r="L27381" t="s">
        <v>210</v>
      </c>
    </row>
    <row r="27382" spans="11:12">
      <c r="K27382" s="435">
        <v>79054</v>
      </c>
      <c r="L27382" t="s">
        <v>204</v>
      </c>
    </row>
    <row r="27383" spans="11:12">
      <c r="K27383" s="435">
        <v>79056</v>
      </c>
      <c r="L27383" t="s">
        <v>202</v>
      </c>
    </row>
    <row r="27384" spans="11:12">
      <c r="K27384" s="435">
        <v>79057</v>
      </c>
      <c r="L27384" t="s">
        <v>202</v>
      </c>
    </row>
    <row r="27385" spans="11:12">
      <c r="K27385" s="435">
        <v>79058</v>
      </c>
      <c r="L27385" t="s">
        <v>210</v>
      </c>
    </row>
    <row r="27386" spans="11:12">
      <c r="K27386" s="435">
        <v>79059</v>
      </c>
      <c r="L27386" t="s">
        <v>202</v>
      </c>
    </row>
    <row r="27387" spans="11:12">
      <c r="K27387" s="435">
        <v>79061</v>
      </c>
      <c r="L27387" t="s">
        <v>202</v>
      </c>
    </row>
    <row r="27388" spans="11:12">
      <c r="K27388" s="435">
        <v>79062</v>
      </c>
      <c r="L27388" t="s">
        <v>210</v>
      </c>
    </row>
    <row r="27389" spans="11:12">
      <c r="K27389" s="435">
        <v>79063</v>
      </c>
      <c r="L27389" t="s">
        <v>210</v>
      </c>
    </row>
    <row r="27390" spans="11:12">
      <c r="K27390" s="435">
        <v>79064</v>
      </c>
      <c r="L27390" t="s">
        <v>210</v>
      </c>
    </row>
    <row r="27391" spans="11:12">
      <c r="K27391" s="435">
        <v>79065</v>
      </c>
      <c r="L27391" t="s">
        <v>210</v>
      </c>
    </row>
    <row r="27392" spans="11:12">
      <c r="K27392" s="435">
        <v>79068</v>
      </c>
      <c r="L27392" t="s">
        <v>210</v>
      </c>
    </row>
    <row r="27393" spans="11:12">
      <c r="K27393" s="435">
        <v>79070</v>
      </c>
      <c r="L27393" t="s">
        <v>208</v>
      </c>
    </row>
    <row r="27394" spans="11:12">
      <c r="K27394" s="435">
        <v>79072</v>
      </c>
      <c r="L27394" t="s">
        <v>204</v>
      </c>
    </row>
    <row r="27395" spans="11:12">
      <c r="K27395" s="435">
        <v>79078</v>
      </c>
      <c r="L27395" t="s">
        <v>210</v>
      </c>
    </row>
    <row r="27396" spans="11:12">
      <c r="K27396" s="435">
        <v>79079</v>
      </c>
      <c r="L27396" t="s">
        <v>202</v>
      </c>
    </row>
    <row r="27397" spans="11:12">
      <c r="K27397" s="435">
        <v>79080</v>
      </c>
      <c r="L27397" t="s">
        <v>210</v>
      </c>
    </row>
    <row r="27398" spans="11:12">
      <c r="K27398" s="435">
        <v>79081</v>
      </c>
      <c r="L27398" t="s">
        <v>202</v>
      </c>
    </row>
    <row r="27399" spans="11:12">
      <c r="K27399" s="435">
        <v>79082</v>
      </c>
      <c r="L27399" t="s">
        <v>210</v>
      </c>
    </row>
    <row r="27400" spans="11:12">
      <c r="K27400" s="435">
        <v>79083</v>
      </c>
      <c r="L27400" t="s">
        <v>210</v>
      </c>
    </row>
    <row r="27401" spans="11:12">
      <c r="K27401" s="435">
        <v>79084</v>
      </c>
      <c r="L27401" t="s">
        <v>210</v>
      </c>
    </row>
    <row r="27402" spans="11:12">
      <c r="K27402" s="435">
        <v>79085</v>
      </c>
      <c r="L27402" t="s">
        <v>210</v>
      </c>
    </row>
    <row r="27403" spans="11:12">
      <c r="K27403" s="435">
        <v>79086</v>
      </c>
      <c r="L27403" t="s">
        <v>210</v>
      </c>
    </row>
    <row r="27404" spans="11:12">
      <c r="K27404" s="435">
        <v>79087</v>
      </c>
      <c r="L27404" t="s">
        <v>210</v>
      </c>
    </row>
    <row r="27405" spans="11:12">
      <c r="K27405" s="435">
        <v>79088</v>
      </c>
      <c r="L27405" t="s">
        <v>210</v>
      </c>
    </row>
    <row r="27406" spans="11:12">
      <c r="K27406" s="435">
        <v>79091</v>
      </c>
      <c r="L27406" t="s">
        <v>210</v>
      </c>
    </row>
    <row r="27407" spans="11:12">
      <c r="K27407" s="435">
        <v>79092</v>
      </c>
      <c r="L27407" t="s">
        <v>210</v>
      </c>
    </row>
    <row r="27408" spans="11:12">
      <c r="K27408" s="435">
        <v>79093</v>
      </c>
      <c r="L27408" t="s">
        <v>208</v>
      </c>
    </row>
    <row r="27409" spans="11:12">
      <c r="K27409" s="435">
        <v>79094</v>
      </c>
      <c r="L27409" t="s">
        <v>210</v>
      </c>
    </row>
    <row r="27410" spans="11:12">
      <c r="K27410" s="435">
        <v>79095</v>
      </c>
      <c r="L27410" t="s">
        <v>204</v>
      </c>
    </row>
    <row r="27411" spans="11:12">
      <c r="K27411" s="435">
        <v>79096</v>
      </c>
      <c r="L27411" t="s">
        <v>202</v>
      </c>
    </row>
    <row r="27412" spans="11:12">
      <c r="K27412" s="435">
        <v>79097</v>
      </c>
      <c r="L27412" t="s">
        <v>210</v>
      </c>
    </row>
    <row r="27413" spans="11:12">
      <c r="K27413" s="435">
        <v>79098</v>
      </c>
      <c r="L27413" t="s">
        <v>210</v>
      </c>
    </row>
    <row r="27414" spans="11:12">
      <c r="K27414" s="435">
        <v>79101</v>
      </c>
      <c r="L27414" t="s">
        <v>210</v>
      </c>
    </row>
    <row r="27415" spans="11:12">
      <c r="K27415" s="435">
        <v>79102</v>
      </c>
      <c r="L27415" t="s">
        <v>210</v>
      </c>
    </row>
    <row r="27416" spans="11:12">
      <c r="K27416" s="435">
        <v>79103</v>
      </c>
      <c r="L27416" t="s">
        <v>210</v>
      </c>
    </row>
    <row r="27417" spans="11:12">
      <c r="K27417" s="435">
        <v>79104</v>
      </c>
      <c r="L27417" t="s">
        <v>210</v>
      </c>
    </row>
    <row r="27418" spans="11:12">
      <c r="K27418" s="435">
        <v>79105</v>
      </c>
      <c r="L27418" t="s">
        <v>210</v>
      </c>
    </row>
    <row r="27419" spans="11:12">
      <c r="K27419" s="435">
        <v>79106</v>
      </c>
      <c r="L27419" t="s">
        <v>210</v>
      </c>
    </row>
    <row r="27420" spans="11:12">
      <c r="K27420" s="435">
        <v>79107</v>
      </c>
      <c r="L27420" t="s">
        <v>210</v>
      </c>
    </row>
    <row r="27421" spans="11:12">
      <c r="K27421" s="435">
        <v>79108</v>
      </c>
      <c r="L27421" t="s">
        <v>210</v>
      </c>
    </row>
    <row r="27422" spans="11:12">
      <c r="K27422" s="435">
        <v>79109</v>
      </c>
      <c r="L27422" t="s">
        <v>210</v>
      </c>
    </row>
    <row r="27423" spans="11:12">
      <c r="K27423" s="435">
        <v>79110</v>
      </c>
      <c r="L27423" t="s">
        <v>210</v>
      </c>
    </row>
    <row r="27424" spans="11:12">
      <c r="K27424" s="435">
        <v>79111</v>
      </c>
      <c r="L27424" t="s">
        <v>210</v>
      </c>
    </row>
    <row r="27425" spans="11:12">
      <c r="K27425" s="435">
        <v>79118</v>
      </c>
      <c r="L27425" t="s">
        <v>210</v>
      </c>
    </row>
    <row r="27426" spans="11:12">
      <c r="K27426" s="435">
        <v>79119</v>
      </c>
      <c r="L27426" t="s">
        <v>210</v>
      </c>
    </row>
    <row r="27427" spans="11:12">
      <c r="K27427" s="435">
        <v>79121</v>
      </c>
      <c r="L27427" t="s">
        <v>210</v>
      </c>
    </row>
    <row r="27428" spans="11:12">
      <c r="K27428" s="435">
        <v>79124</v>
      </c>
      <c r="L27428" t="s">
        <v>210</v>
      </c>
    </row>
    <row r="27429" spans="11:12">
      <c r="K27429" s="435">
        <v>79201</v>
      </c>
      <c r="L27429" t="s">
        <v>204</v>
      </c>
    </row>
    <row r="27430" spans="11:12">
      <c r="K27430" s="435">
        <v>79220</v>
      </c>
      <c r="L27430" t="s">
        <v>204</v>
      </c>
    </row>
    <row r="27431" spans="11:12">
      <c r="K27431" s="435">
        <v>79225</v>
      </c>
      <c r="L27431" t="s">
        <v>202</v>
      </c>
    </row>
    <row r="27432" spans="11:12">
      <c r="K27432" s="435">
        <v>79226</v>
      </c>
      <c r="L27432" t="s">
        <v>204</v>
      </c>
    </row>
    <row r="27433" spans="11:12">
      <c r="K27433" s="435">
        <v>79227</v>
      </c>
      <c r="L27433" t="s">
        <v>202</v>
      </c>
    </row>
    <row r="27434" spans="11:12">
      <c r="K27434" s="435">
        <v>79229</v>
      </c>
      <c r="L27434" t="s">
        <v>204</v>
      </c>
    </row>
    <row r="27435" spans="11:12">
      <c r="K27435" s="435">
        <v>79230</v>
      </c>
      <c r="L27435" t="s">
        <v>204</v>
      </c>
    </row>
    <row r="27436" spans="11:12">
      <c r="K27436" s="435">
        <v>79231</v>
      </c>
      <c r="L27436" t="s">
        <v>204</v>
      </c>
    </row>
    <row r="27437" spans="11:12">
      <c r="K27437" s="435">
        <v>79233</v>
      </c>
      <c r="L27437" t="s">
        <v>204</v>
      </c>
    </row>
    <row r="27438" spans="11:12">
      <c r="K27438" s="435">
        <v>79234</v>
      </c>
      <c r="L27438" t="s">
        <v>204</v>
      </c>
    </row>
    <row r="27439" spans="11:12">
      <c r="K27439" s="435">
        <v>79235</v>
      </c>
      <c r="L27439" t="s">
        <v>204</v>
      </c>
    </row>
    <row r="27440" spans="11:12">
      <c r="K27440" s="435">
        <v>79236</v>
      </c>
      <c r="L27440" t="s">
        <v>204</v>
      </c>
    </row>
    <row r="27441" spans="11:12">
      <c r="K27441" s="435">
        <v>79237</v>
      </c>
      <c r="L27441" t="s">
        <v>202</v>
      </c>
    </row>
    <row r="27442" spans="11:12">
      <c r="K27442" s="435">
        <v>79239</v>
      </c>
      <c r="L27442" t="s">
        <v>204</v>
      </c>
    </row>
    <row r="27443" spans="11:12">
      <c r="K27443" s="435">
        <v>79240</v>
      </c>
      <c r="L27443" t="s">
        <v>204</v>
      </c>
    </row>
    <row r="27444" spans="11:12">
      <c r="K27444" s="435">
        <v>79241</v>
      </c>
      <c r="L27444" t="s">
        <v>204</v>
      </c>
    </row>
    <row r="27445" spans="11:12">
      <c r="K27445" s="435">
        <v>79243</v>
      </c>
      <c r="L27445" t="s">
        <v>204</v>
      </c>
    </row>
    <row r="27446" spans="11:12">
      <c r="K27446" s="435">
        <v>79244</v>
      </c>
      <c r="L27446" t="s">
        <v>204</v>
      </c>
    </row>
    <row r="27447" spans="11:12">
      <c r="K27447" s="435">
        <v>79245</v>
      </c>
      <c r="L27447" t="s">
        <v>204</v>
      </c>
    </row>
    <row r="27448" spans="11:12">
      <c r="K27448" s="435">
        <v>79247</v>
      </c>
      <c r="L27448" t="s">
        <v>202</v>
      </c>
    </row>
    <row r="27449" spans="11:12">
      <c r="K27449" s="435">
        <v>79248</v>
      </c>
      <c r="L27449" t="s">
        <v>204</v>
      </c>
    </row>
    <row r="27450" spans="11:12">
      <c r="K27450" s="435">
        <v>79250</v>
      </c>
      <c r="L27450" t="s">
        <v>204</v>
      </c>
    </row>
    <row r="27451" spans="11:12">
      <c r="K27451" s="435">
        <v>79251</v>
      </c>
      <c r="L27451" t="s">
        <v>204</v>
      </c>
    </row>
    <row r="27452" spans="11:12">
      <c r="K27452" s="435">
        <v>79252</v>
      </c>
      <c r="L27452" t="s">
        <v>204</v>
      </c>
    </row>
    <row r="27453" spans="11:12">
      <c r="K27453" s="435">
        <v>79255</v>
      </c>
      <c r="L27453" t="s">
        <v>204</v>
      </c>
    </row>
    <row r="27454" spans="11:12">
      <c r="K27454" s="435">
        <v>79256</v>
      </c>
      <c r="L27454" t="s">
        <v>204</v>
      </c>
    </row>
    <row r="27455" spans="11:12">
      <c r="K27455" s="435">
        <v>79257</v>
      </c>
      <c r="L27455" t="s">
        <v>210</v>
      </c>
    </row>
    <row r="27456" spans="11:12">
      <c r="K27456" s="435">
        <v>79258</v>
      </c>
      <c r="L27456" t="s">
        <v>204</v>
      </c>
    </row>
    <row r="27457" spans="11:12">
      <c r="K27457" s="435">
        <v>79259</v>
      </c>
      <c r="L27457" t="s">
        <v>204</v>
      </c>
    </row>
    <row r="27458" spans="11:12">
      <c r="K27458" s="435">
        <v>79261</v>
      </c>
      <c r="L27458" t="s">
        <v>204</v>
      </c>
    </row>
    <row r="27459" spans="11:12">
      <c r="K27459" s="435">
        <v>79311</v>
      </c>
      <c r="L27459" t="s">
        <v>204</v>
      </c>
    </row>
    <row r="27460" spans="11:12">
      <c r="K27460" s="435">
        <v>79312</v>
      </c>
      <c r="L27460" t="s">
        <v>210</v>
      </c>
    </row>
    <row r="27461" spans="11:12">
      <c r="K27461" s="435">
        <v>79313</v>
      </c>
      <c r="L27461" t="s">
        <v>204</v>
      </c>
    </row>
    <row r="27462" spans="11:12">
      <c r="K27462" s="435">
        <v>79314</v>
      </c>
      <c r="L27462" t="s">
        <v>210</v>
      </c>
    </row>
    <row r="27463" spans="11:12">
      <c r="K27463" s="435">
        <v>79316</v>
      </c>
      <c r="L27463" t="s">
        <v>204</v>
      </c>
    </row>
    <row r="27464" spans="11:12">
      <c r="K27464" s="435">
        <v>79322</v>
      </c>
      <c r="L27464" t="s">
        <v>204</v>
      </c>
    </row>
    <row r="27465" spans="11:12">
      <c r="K27465" s="435">
        <v>79323</v>
      </c>
      <c r="L27465" t="s">
        <v>204</v>
      </c>
    </row>
    <row r="27466" spans="11:12">
      <c r="K27466" s="435">
        <v>79324</v>
      </c>
      <c r="L27466" t="s">
        <v>210</v>
      </c>
    </row>
    <row r="27467" spans="11:12">
      <c r="K27467" s="435">
        <v>79325</v>
      </c>
      <c r="L27467" t="s">
        <v>210</v>
      </c>
    </row>
    <row r="27468" spans="11:12">
      <c r="K27468" s="435">
        <v>79326</v>
      </c>
      <c r="L27468" t="s">
        <v>204</v>
      </c>
    </row>
    <row r="27469" spans="11:12">
      <c r="K27469" s="435">
        <v>79329</v>
      </c>
      <c r="L27469" t="s">
        <v>204</v>
      </c>
    </row>
    <row r="27470" spans="11:12">
      <c r="K27470" s="435">
        <v>79330</v>
      </c>
      <c r="L27470" t="s">
        <v>204</v>
      </c>
    </row>
    <row r="27471" spans="11:12">
      <c r="K27471" s="435">
        <v>79331</v>
      </c>
      <c r="L27471" t="s">
        <v>204</v>
      </c>
    </row>
    <row r="27472" spans="11:12">
      <c r="K27472" s="435">
        <v>79336</v>
      </c>
      <c r="L27472" t="s">
        <v>204</v>
      </c>
    </row>
    <row r="27473" spans="11:12">
      <c r="K27473" s="435">
        <v>79339</v>
      </c>
      <c r="L27473" t="s">
        <v>204</v>
      </c>
    </row>
    <row r="27474" spans="11:12">
      <c r="K27474" s="435">
        <v>79342</v>
      </c>
      <c r="L27474" t="s">
        <v>204</v>
      </c>
    </row>
    <row r="27475" spans="11:12">
      <c r="K27475" s="435">
        <v>79343</v>
      </c>
      <c r="L27475" t="s">
        <v>204</v>
      </c>
    </row>
    <row r="27476" spans="11:12">
      <c r="K27476" s="435">
        <v>79344</v>
      </c>
      <c r="L27476" t="s">
        <v>210</v>
      </c>
    </row>
    <row r="27477" spans="11:12">
      <c r="K27477" s="435">
        <v>79345</v>
      </c>
      <c r="L27477" t="s">
        <v>204</v>
      </c>
    </row>
    <row r="27478" spans="11:12">
      <c r="K27478" s="435">
        <v>79346</v>
      </c>
      <c r="L27478" t="s">
        <v>204</v>
      </c>
    </row>
    <row r="27479" spans="11:12">
      <c r="K27479" s="435">
        <v>79347</v>
      </c>
      <c r="L27479" t="s">
        <v>210</v>
      </c>
    </row>
    <row r="27480" spans="11:12">
      <c r="K27480" s="435">
        <v>79350</v>
      </c>
      <c r="L27480" t="s">
        <v>204</v>
      </c>
    </row>
    <row r="27481" spans="11:12">
      <c r="K27481" s="435">
        <v>79351</v>
      </c>
      <c r="L27481" t="s">
        <v>204</v>
      </c>
    </row>
    <row r="27482" spans="11:12">
      <c r="K27482" s="435">
        <v>79353</v>
      </c>
      <c r="L27482" t="s">
        <v>204</v>
      </c>
    </row>
    <row r="27483" spans="11:12">
      <c r="K27483" s="435">
        <v>79355</v>
      </c>
      <c r="L27483" t="s">
        <v>204</v>
      </c>
    </row>
    <row r="27484" spans="11:12">
      <c r="K27484" s="435">
        <v>79356</v>
      </c>
      <c r="L27484" t="s">
        <v>204</v>
      </c>
    </row>
    <row r="27485" spans="11:12">
      <c r="K27485" s="435">
        <v>79357</v>
      </c>
      <c r="L27485" t="s">
        <v>204</v>
      </c>
    </row>
    <row r="27486" spans="11:12">
      <c r="K27486" s="435">
        <v>79358</v>
      </c>
      <c r="L27486" t="s">
        <v>204</v>
      </c>
    </row>
    <row r="27487" spans="11:12">
      <c r="K27487" s="435">
        <v>79359</v>
      </c>
      <c r="L27487" t="s">
        <v>204</v>
      </c>
    </row>
    <row r="27488" spans="11:12">
      <c r="K27488" s="435">
        <v>79360</v>
      </c>
      <c r="L27488" t="s">
        <v>204</v>
      </c>
    </row>
    <row r="27489" spans="11:12">
      <c r="K27489" s="435">
        <v>79363</v>
      </c>
      <c r="L27489" t="s">
        <v>204</v>
      </c>
    </row>
    <row r="27490" spans="11:12">
      <c r="K27490" s="435">
        <v>79364</v>
      </c>
      <c r="L27490" t="s">
        <v>204</v>
      </c>
    </row>
    <row r="27491" spans="11:12">
      <c r="K27491" s="435">
        <v>79366</v>
      </c>
      <c r="L27491" t="s">
        <v>204</v>
      </c>
    </row>
    <row r="27492" spans="11:12">
      <c r="K27492" s="435">
        <v>79367</v>
      </c>
      <c r="L27492" t="s">
        <v>204</v>
      </c>
    </row>
    <row r="27493" spans="11:12">
      <c r="K27493" s="435">
        <v>79369</v>
      </c>
      <c r="L27493" t="s">
        <v>204</v>
      </c>
    </row>
    <row r="27494" spans="11:12">
      <c r="K27494" s="435">
        <v>79370</v>
      </c>
      <c r="L27494" t="s">
        <v>204</v>
      </c>
    </row>
    <row r="27495" spans="11:12">
      <c r="K27495" s="435">
        <v>79371</v>
      </c>
      <c r="L27495" t="s">
        <v>210</v>
      </c>
    </row>
    <row r="27496" spans="11:12">
      <c r="K27496" s="435">
        <v>79372</v>
      </c>
      <c r="L27496" t="s">
        <v>204</v>
      </c>
    </row>
    <row r="27497" spans="11:12">
      <c r="K27497" s="435">
        <v>79373</v>
      </c>
      <c r="L27497" t="s">
        <v>204</v>
      </c>
    </row>
    <row r="27498" spans="11:12">
      <c r="K27498" s="435">
        <v>79376</v>
      </c>
      <c r="L27498" t="s">
        <v>204</v>
      </c>
    </row>
    <row r="27499" spans="11:12">
      <c r="K27499" s="435">
        <v>79377</v>
      </c>
      <c r="L27499" t="s">
        <v>204</v>
      </c>
    </row>
    <row r="27500" spans="11:12">
      <c r="K27500" s="435">
        <v>79378</v>
      </c>
      <c r="L27500" t="s">
        <v>204</v>
      </c>
    </row>
    <row r="27501" spans="11:12">
      <c r="K27501" s="435">
        <v>79379</v>
      </c>
      <c r="L27501" t="s">
        <v>204</v>
      </c>
    </row>
    <row r="27502" spans="11:12">
      <c r="K27502" s="435">
        <v>79380</v>
      </c>
      <c r="L27502" t="s">
        <v>204</v>
      </c>
    </row>
    <row r="27503" spans="11:12">
      <c r="K27503" s="435">
        <v>79381</v>
      </c>
      <c r="L27503" t="s">
        <v>204</v>
      </c>
    </row>
    <row r="27504" spans="11:12">
      <c r="K27504" s="435">
        <v>79382</v>
      </c>
      <c r="L27504" t="s">
        <v>204</v>
      </c>
    </row>
    <row r="27505" spans="11:12">
      <c r="K27505" s="435">
        <v>79401</v>
      </c>
      <c r="L27505" t="s">
        <v>204</v>
      </c>
    </row>
    <row r="27506" spans="11:12">
      <c r="K27506" s="435">
        <v>79403</v>
      </c>
      <c r="L27506" t="s">
        <v>204</v>
      </c>
    </row>
    <row r="27507" spans="11:12">
      <c r="K27507" s="435">
        <v>79404</v>
      </c>
      <c r="L27507" t="s">
        <v>204</v>
      </c>
    </row>
    <row r="27508" spans="11:12">
      <c r="K27508" s="435">
        <v>79406</v>
      </c>
      <c r="L27508" t="s">
        <v>204</v>
      </c>
    </row>
    <row r="27509" spans="11:12">
      <c r="K27509" s="435">
        <v>79407</v>
      </c>
      <c r="L27509" t="s">
        <v>204</v>
      </c>
    </row>
    <row r="27510" spans="11:12">
      <c r="K27510" s="435">
        <v>79410</v>
      </c>
      <c r="L27510" t="s">
        <v>204</v>
      </c>
    </row>
    <row r="27511" spans="11:12">
      <c r="K27511" s="435">
        <v>79411</v>
      </c>
      <c r="L27511" t="s">
        <v>204</v>
      </c>
    </row>
    <row r="27512" spans="11:12">
      <c r="K27512" s="435">
        <v>79412</v>
      </c>
      <c r="L27512" t="s">
        <v>204</v>
      </c>
    </row>
    <row r="27513" spans="11:12">
      <c r="K27513" s="435">
        <v>79413</v>
      </c>
      <c r="L27513" t="s">
        <v>204</v>
      </c>
    </row>
    <row r="27514" spans="11:12">
      <c r="K27514" s="435">
        <v>79414</v>
      </c>
      <c r="L27514" t="s">
        <v>204</v>
      </c>
    </row>
    <row r="27515" spans="11:12">
      <c r="K27515" s="435">
        <v>79415</v>
      </c>
      <c r="L27515" t="s">
        <v>204</v>
      </c>
    </row>
    <row r="27516" spans="11:12">
      <c r="K27516" s="435">
        <v>79416</v>
      </c>
      <c r="L27516" t="s">
        <v>204</v>
      </c>
    </row>
    <row r="27517" spans="11:12">
      <c r="K27517" s="435">
        <v>79423</v>
      </c>
      <c r="L27517" t="s">
        <v>204</v>
      </c>
    </row>
    <row r="27518" spans="11:12">
      <c r="K27518" s="435">
        <v>79424</v>
      </c>
      <c r="L27518" t="s">
        <v>204</v>
      </c>
    </row>
    <row r="27519" spans="11:12">
      <c r="K27519" s="435">
        <v>79501</v>
      </c>
      <c r="L27519" t="s">
        <v>204</v>
      </c>
    </row>
    <row r="27520" spans="11:12">
      <c r="K27520" s="435">
        <v>79502</v>
      </c>
      <c r="L27520" t="s">
        <v>204</v>
      </c>
    </row>
    <row r="27521" spans="11:12">
      <c r="K27521" s="435">
        <v>79503</v>
      </c>
      <c r="L27521" t="s">
        <v>204</v>
      </c>
    </row>
    <row r="27522" spans="11:12">
      <c r="K27522" s="435">
        <v>79504</v>
      </c>
      <c r="L27522" t="s">
        <v>204</v>
      </c>
    </row>
    <row r="27523" spans="11:12">
      <c r="K27523" s="435">
        <v>79505</v>
      </c>
      <c r="L27523" t="s">
        <v>204</v>
      </c>
    </row>
    <row r="27524" spans="11:12">
      <c r="K27524" s="435">
        <v>79506</v>
      </c>
      <c r="L27524" t="s">
        <v>204</v>
      </c>
    </row>
    <row r="27525" spans="11:12">
      <c r="K27525" s="435">
        <v>79508</v>
      </c>
      <c r="L27525" t="s">
        <v>204</v>
      </c>
    </row>
    <row r="27526" spans="11:12">
      <c r="K27526" s="435">
        <v>79510</v>
      </c>
      <c r="L27526" t="s">
        <v>204</v>
      </c>
    </row>
    <row r="27527" spans="11:12">
      <c r="K27527" s="435">
        <v>79511</v>
      </c>
      <c r="L27527" t="s">
        <v>204</v>
      </c>
    </row>
    <row r="27528" spans="11:12">
      <c r="K27528" s="435">
        <v>79512</v>
      </c>
      <c r="L27528" t="s">
        <v>204</v>
      </c>
    </row>
    <row r="27529" spans="11:12">
      <c r="K27529" s="435">
        <v>79517</v>
      </c>
      <c r="L27529" t="s">
        <v>204</v>
      </c>
    </row>
    <row r="27530" spans="11:12">
      <c r="K27530" s="435">
        <v>79518</v>
      </c>
      <c r="L27530" t="s">
        <v>204</v>
      </c>
    </row>
    <row r="27531" spans="11:12">
      <c r="K27531" s="435">
        <v>79519</v>
      </c>
      <c r="L27531" t="s">
        <v>204</v>
      </c>
    </row>
    <row r="27532" spans="11:12">
      <c r="K27532" s="435">
        <v>79520</v>
      </c>
      <c r="L27532" t="s">
        <v>204</v>
      </c>
    </row>
    <row r="27533" spans="11:12">
      <c r="K27533" s="435">
        <v>79521</v>
      </c>
      <c r="L27533" t="s">
        <v>204</v>
      </c>
    </row>
    <row r="27534" spans="11:12">
      <c r="K27534" s="435">
        <v>79525</v>
      </c>
      <c r="L27534" t="s">
        <v>204</v>
      </c>
    </row>
    <row r="27535" spans="11:12">
      <c r="K27535" s="435">
        <v>79526</v>
      </c>
      <c r="L27535" t="s">
        <v>204</v>
      </c>
    </row>
    <row r="27536" spans="11:12">
      <c r="K27536" s="435">
        <v>79527</v>
      </c>
      <c r="L27536" t="s">
        <v>204</v>
      </c>
    </row>
    <row r="27537" spans="11:12">
      <c r="K27537" s="435">
        <v>79528</v>
      </c>
      <c r="L27537" t="s">
        <v>204</v>
      </c>
    </row>
    <row r="27538" spans="11:12">
      <c r="K27538" s="435">
        <v>79529</v>
      </c>
      <c r="L27538" t="s">
        <v>204</v>
      </c>
    </row>
    <row r="27539" spans="11:12">
      <c r="K27539" s="435">
        <v>79530</v>
      </c>
      <c r="L27539" t="s">
        <v>204</v>
      </c>
    </row>
    <row r="27540" spans="11:12">
      <c r="K27540" s="435">
        <v>79532</v>
      </c>
      <c r="L27540" t="s">
        <v>204</v>
      </c>
    </row>
    <row r="27541" spans="11:12">
      <c r="K27541" s="435">
        <v>79533</v>
      </c>
      <c r="L27541" t="s">
        <v>204</v>
      </c>
    </row>
    <row r="27542" spans="11:12">
      <c r="K27542" s="435">
        <v>79534</v>
      </c>
      <c r="L27542" t="s">
        <v>204</v>
      </c>
    </row>
    <row r="27543" spans="11:12">
      <c r="K27543" s="435">
        <v>79535</v>
      </c>
      <c r="L27543" t="s">
        <v>204</v>
      </c>
    </row>
    <row r="27544" spans="11:12">
      <c r="K27544" s="435">
        <v>79536</v>
      </c>
      <c r="L27544" t="s">
        <v>204</v>
      </c>
    </row>
    <row r="27545" spans="11:12">
      <c r="K27545" s="435">
        <v>79537</v>
      </c>
      <c r="L27545" t="s">
        <v>204</v>
      </c>
    </row>
    <row r="27546" spans="11:12">
      <c r="K27546" s="435">
        <v>79538</v>
      </c>
      <c r="L27546" t="s">
        <v>204</v>
      </c>
    </row>
    <row r="27547" spans="11:12">
      <c r="K27547" s="435">
        <v>79539</v>
      </c>
      <c r="L27547" t="s">
        <v>204</v>
      </c>
    </row>
    <row r="27548" spans="11:12">
      <c r="K27548" s="435">
        <v>79540</v>
      </c>
      <c r="L27548" t="s">
        <v>204</v>
      </c>
    </row>
    <row r="27549" spans="11:12">
      <c r="K27549" s="435">
        <v>79541</v>
      </c>
      <c r="L27549" t="s">
        <v>204</v>
      </c>
    </row>
    <row r="27550" spans="11:12">
      <c r="K27550" s="435">
        <v>79543</v>
      </c>
      <c r="L27550" t="s">
        <v>204</v>
      </c>
    </row>
    <row r="27551" spans="11:12">
      <c r="K27551" s="435">
        <v>79544</v>
      </c>
      <c r="L27551" t="s">
        <v>204</v>
      </c>
    </row>
    <row r="27552" spans="11:12">
      <c r="K27552" s="435">
        <v>79545</v>
      </c>
      <c r="L27552" t="s">
        <v>204</v>
      </c>
    </row>
    <row r="27553" spans="11:12">
      <c r="K27553" s="435">
        <v>79546</v>
      </c>
      <c r="L27553" t="s">
        <v>204</v>
      </c>
    </row>
    <row r="27554" spans="11:12">
      <c r="K27554" s="435">
        <v>79547</v>
      </c>
      <c r="L27554" t="s">
        <v>204</v>
      </c>
    </row>
    <row r="27555" spans="11:12">
      <c r="K27555" s="435">
        <v>79548</v>
      </c>
      <c r="L27555" t="s">
        <v>204</v>
      </c>
    </row>
    <row r="27556" spans="11:12">
      <c r="K27556" s="435">
        <v>79549</v>
      </c>
      <c r="L27556" t="s">
        <v>204</v>
      </c>
    </row>
    <row r="27557" spans="11:12">
      <c r="K27557" s="435">
        <v>79553</v>
      </c>
      <c r="L27557" t="s">
        <v>204</v>
      </c>
    </row>
    <row r="27558" spans="11:12">
      <c r="K27558" s="435">
        <v>79556</v>
      </c>
      <c r="L27558" t="s">
        <v>204</v>
      </c>
    </row>
    <row r="27559" spans="11:12">
      <c r="K27559" s="435">
        <v>79560</v>
      </c>
      <c r="L27559" t="s">
        <v>204</v>
      </c>
    </row>
    <row r="27560" spans="11:12">
      <c r="K27560" s="435">
        <v>79561</v>
      </c>
      <c r="L27560" t="s">
        <v>204</v>
      </c>
    </row>
    <row r="27561" spans="11:12">
      <c r="K27561" s="435">
        <v>79562</v>
      </c>
      <c r="L27561" t="s">
        <v>204</v>
      </c>
    </row>
    <row r="27562" spans="11:12">
      <c r="K27562" s="435">
        <v>79563</v>
      </c>
      <c r="L27562" t="s">
        <v>204</v>
      </c>
    </row>
    <row r="27563" spans="11:12">
      <c r="K27563" s="435">
        <v>79565</v>
      </c>
      <c r="L27563" t="s">
        <v>204</v>
      </c>
    </row>
    <row r="27564" spans="11:12">
      <c r="K27564" s="435">
        <v>79566</v>
      </c>
      <c r="L27564" t="s">
        <v>204</v>
      </c>
    </row>
    <row r="27565" spans="11:12">
      <c r="K27565" s="435">
        <v>79567</v>
      </c>
      <c r="L27565" t="s">
        <v>204</v>
      </c>
    </row>
    <row r="27566" spans="11:12">
      <c r="K27566" s="435">
        <v>79601</v>
      </c>
      <c r="L27566" t="s">
        <v>204</v>
      </c>
    </row>
    <row r="27567" spans="11:12">
      <c r="K27567" s="435">
        <v>79602</v>
      </c>
      <c r="L27567" t="s">
        <v>204</v>
      </c>
    </row>
    <row r="27568" spans="11:12">
      <c r="K27568" s="435">
        <v>79603</v>
      </c>
      <c r="L27568" t="s">
        <v>204</v>
      </c>
    </row>
    <row r="27569" spans="11:12">
      <c r="K27569" s="435">
        <v>79605</v>
      </c>
      <c r="L27569" t="s">
        <v>204</v>
      </c>
    </row>
    <row r="27570" spans="11:12">
      <c r="K27570" s="435">
        <v>79606</v>
      </c>
      <c r="L27570" t="s">
        <v>204</v>
      </c>
    </row>
    <row r="27571" spans="11:12">
      <c r="K27571" s="435">
        <v>79607</v>
      </c>
      <c r="L27571" t="s">
        <v>204</v>
      </c>
    </row>
    <row r="27572" spans="11:12">
      <c r="K27572" s="435">
        <v>79699</v>
      </c>
      <c r="L27572" t="s">
        <v>204</v>
      </c>
    </row>
    <row r="27573" spans="11:12">
      <c r="K27573" s="435">
        <v>79701</v>
      </c>
      <c r="L27573" t="s">
        <v>204</v>
      </c>
    </row>
    <row r="27574" spans="11:12">
      <c r="K27574" s="435">
        <v>79703</v>
      </c>
      <c r="L27574" t="s">
        <v>204</v>
      </c>
    </row>
    <row r="27575" spans="11:12">
      <c r="K27575" s="435">
        <v>79705</v>
      </c>
      <c r="L27575" t="s">
        <v>204</v>
      </c>
    </row>
    <row r="27576" spans="11:12">
      <c r="K27576" s="435">
        <v>79706</v>
      </c>
      <c r="L27576" t="s">
        <v>204</v>
      </c>
    </row>
    <row r="27577" spans="11:12">
      <c r="K27577" s="435">
        <v>79707</v>
      </c>
      <c r="L27577" t="s">
        <v>204</v>
      </c>
    </row>
    <row r="27578" spans="11:12">
      <c r="K27578" s="435">
        <v>79713</v>
      </c>
      <c r="L27578" t="s">
        <v>204</v>
      </c>
    </row>
    <row r="27579" spans="11:12">
      <c r="K27579" s="435">
        <v>79714</v>
      </c>
      <c r="L27579" t="s">
        <v>204</v>
      </c>
    </row>
    <row r="27580" spans="11:12">
      <c r="K27580" s="435">
        <v>79718</v>
      </c>
      <c r="L27580" t="s">
        <v>204</v>
      </c>
    </row>
    <row r="27581" spans="11:12">
      <c r="K27581" s="435">
        <v>79719</v>
      </c>
      <c r="L27581" t="s">
        <v>204</v>
      </c>
    </row>
    <row r="27582" spans="11:12">
      <c r="K27582" s="435">
        <v>79720</v>
      </c>
      <c r="L27582" t="s">
        <v>204</v>
      </c>
    </row>
    <row r="27583" spans="11:12">
      <c r="K27583" s="435">
        <v>79730</v>
      </c>
      <c r="L27583" t="s">
        <v>204</v>
      </c>
    </row>
    <row r="27584" spans="11:12">
      <c r="K27584" s="435">
        <v>79731</v>
      </c>
      <c r="L27584" t="s">
        <v>204</v>
      </c>
    </row>
    <row r="27585" spans="11:12">
      <c r="K27585" s="435">
        <v>79733</v>
      </c>
      <c r="L27585" t="s">
        <v>204</v>
      </c>
    </row>
    <row r="27586" spans="11:12">
      <c r="K27586" s="435">
        <v>79734</v>
      </c>
      <c r="L27586" t="s">
        <v>204</v>
      </c>
    </row>
    <row r="27587" spans="11:12">
      <c r="K27587" s="435">
        <v>79735</v>
      </c>
      <c r="L27587" t="s">
        <v>204</v>
      </c>
    </row>
    <row r="27588" spans="11:12">
      <c r="K27588" s="435">
        <v>79738</v>
      </c>
      <c r="L27588" t="s">
        <v>204</v>
      </c>
    </row>
    <row r="27589" spans="11:12">
      <c r="K27589" s="435">
        <v>79739</v>
      </c>
      <c r="L27589" t="s">
        <v>204</v>
      </c>
    </row>
    <row r="27590" spans="11:12">
      <c r="K27590" s="435">
        <v>79741</v>
      </c>
      <c r="L27590" t="s">
        <v>204</v>
      </c>
    </row>
    <row r="27591" spans="11:12">
      <c r="K27591" s="435">
        <v>79742</v>
      </c>
      <c r="L27591" t="s">
        <v>204</v>
      </c>
    </row>
    <row r="27592" spans="11:12">
      <c r="K27592" s="435">
        <v>79743</v>
      </c>
      <c r="L27592" t="s">
        <v>204</v>
      </c>
    </row>
    <row r="27593" spans="11:12">
      <c r="K27593" s="435">
        <v>79744</v>
      </c>
      <c r="L27593" t="s">
        <v>204</v>
      </c>
    </row>
    <row r="27594" spans="11:12">
      <c r="K27594" s="435">
        <v>79745</v>
      </c>
      <c r="L27594" t="s">
        <v>204</v>
      </c>
    </row>
    <row r="27595" spans="11:12">
      <c r="K27595" s="435">
        <v>79748</v>
      </c>
      <c r="L27595" t="s">
        <v>204</v>
      </c>
    </row>
    <row r="27596" spans="11:12">
      <c r="K27596" s="435">
        <v>79749</v>
      </c>
      <c r="L27596" t="s">
        <v>204</v>
      </c>
    </row>
    <row r="27597" spans="11:12">
      <c r="K27597" s="435">
        <v>79752</v>
      </c>
      <c r="L27597" t="s">
        <v>204</v>
      </c>
    </row>
    <row r="27598" spans="11:12">
      <c r="K27598" s="435">
        <v>79754</v>
      </c>
      <c r="L27598" t="s">
        <v>204</v>
      </c>
    </row>
    <row r="27599" spans="11:12">
      <c r="K27599" s="435">
        <v>79755</v>
      </c>
      <c r="L27599" t="s">
        <v>204</v>
      </c>
    </row>
    <row r="27600" spans="11:12">
      <c r="K27600" s="435">
        <v>79756</v>
      </c>
      <c r="L27600" t="s">
        <v>204</v>
      </c>
    </row>
    <row r="27601" spans="11:12">
      <c r="K27601" s="435">
        <v>79758</v>
      </c>
      <c r="L27601" t="s">
        <v>204</v>
      </c>
    </row>
    <row r="27602" spans="11:12">
      <c r="K27602" s="435">
        <v>79759</v>
      </c>
      <c r="L27602" t="s">
        <v>204</v>
      </c>
    </row>
    <row r="27603" spans="11:12">
      <c r="K27603" s="435">
        <v>79761</v>
      </c>
      <c r="L27603" t="s">
        <v>204</v>
      </c>
    </row>
    <row r="27604" spans="11:12">
      <c r="K27604" s="435">
        <v>79762</v>
      </c>
      <c r="L27604" t="s">
        <v>204</v>
      </c>
    </row>
    <row r="27605" spans="11:12">
      <c r="K27605" s="435">
        <v>79763</v>
      </c>
      <c r="L27605" t="s">
        <v>204</v>
      </c>
    </row>
    <row r="27606" spans="11:12">
      <c r="K27606" s="435">
        <v>79764</v>
      </c>
      <c r="L27606" t="s">
        <v>204</v>
      </c>
    </row>
    <row r="27607" spans="11:12">
      <c r="K27607" s="435">
        <v>79765</v>
      </c>
      <c r="L27607" t="s">
        <v>204</v>
      </c>
    </row>
    <row r="27608" spans="11:12">
      <c r="K27608" s="435">
        <v>79766</v>
      </c>
      <c r="L27608" t="s">
        <v>204</v>
      </c>
    </row>
    <row r="27609" spans="11:12">
      <c r="K27609" s="435">
        <v>79770</v>
      </c>
      <c r="L27609" t="s">
        <v>204</v>
      </c>
    </row>
    <row r="27610" spans="11:12">
      <c r="K27610" s="435">
        <v>79772</v>
      </c>
      <c r="L27610" t="s">
        <v>204</v>
      </c>
    </row>
    <row r="27611" spans="11:12">
      <c r="K27611" s="435">
        <v>79777</v>
      </c>
      <c r="L27611" t="s">
        <v>204</v>
      </c>
    </row>
    <row r="27612" spans="11:12">
      <c r="K27612" s="435">
        <v>79778</v>
      </c>
      <c r="L27612" t="s">
        <v>204</v>
      </c>
    </row>
    <row r="27613" spans="11:12">
      <c r="K27613" s="435">
        <v>79780</v>
      </c>
      <c r="L27613" t="s">
        <v>204</v>
      </c>
    </row>
    <row r="27614" spans="11:12">
      <c r="K27614" s="435">
        <v>79781</v>
      </c>
      <c r="L27614" t="s">
        <v>204</v>
      </c>
    </row>
    <row r="27615" spans="11:12">
      <c r="K27615" s="435">
        <v>79782</v>
      </c>
      <c r="L27615" t="s">
        <v>204</v>
      </c>
    </row>
    <row r="27616" spans="11:12">
      <c r="K27616" s="435">
        <v>79783</v>
      </c>
      <c r="L27616" t="s">
        <v>204</v>
      </c>
    </row>
    <row r="27617" spans="11:12">
      <c r="K27617" s="435">
        <v>79785</v>
      </c>
      <c r="L27617" t="s">
        <v>204</v>
      </c>
    </row>
    <row r="27618" spans="11:12">
      <c r="K27618" s="435">
        <v>79788</v>
      </c>
      <c r="L27618" t="s">
        <v>204</v>
      </c>
    </row>
    <row r="27619" spans="11:12">
      <c r="K27619" s="435">
        <v>79789</v>
      </c>
      <c r="L27619" t="s">
        <v>204</v>
      </c>
    </row>
    <row r="27620" spans="11:12">
      <c r="K27620" s="435">
        <v>79821</v>
      </c>
      <c r="L27620" t="s">
        <v>204</v>
      </c>
    </row>
    <row r="27621" spans="11:12">
      <c r="K27621" s="435">
        <v>79830</v>
      </c>
      <c r="L27621" t="s">
        <v>204</v>
      </c>
    </row>
    <row r="27622" spans="11:12">
      <c r="K27622" s="435">
        <v>79831</v>
      </c>
      <c r="L27622" t="s">
        <v>204</v>
      </c>
    </row>
    <row r="27623" spans="11:12">
      <c r="K27623" s="435">
        <v>79834</v>
      </c>
      <c r="L27623" t="s">
        <v>200</v>
      </c>
    </row>
    <row r="27624" spans="11:12">
      <c r="K27624" s="435">
        <v>79835</v>
      </c>
      <c r="L27624" t="s">
        <v>204</v>
      </c>
    </row>
    <row r="27625" spans="11:12">
      <c r="K27625" s="435">
        <v>79836</v>
      </c>
      <c r="L27625" t="s">
        <v>204</v>
      </c>
    </row>
    <row r="27626" spans="11:12">
      <c r="K27626" s="435">
        <v>79837</v>
      </c>
      <c r="L27626" t="s">
        <v>210</v>
      </c>
    </row>
    <row r="27627" spans="11:12">
      <c r="K27627" s="435">
        <v>79838</v>
      </c>
      <c r="L27627" t="s">
        <v>204</v>
      </c>
    </row>
    <row r="27628" spans="11:12">
      <c r="K27628" s="435">
        <v>79839</v>
      </c>
      <c r="L27628" t="s">
        <v>204</v>
      </c>
    </row>
    <row r="27629" spans="11:12">
      <c r="K27629" s="435">
        <v>79842</v>
      </c>
      <c r="L27629" t="s">
        <v>204</v>
      </c>
    </row>
    <row r="27630" spans="11:12">
      <c r="K27630" s="435">
        <v>79843</v>
      </c>
      <c r="L27630" t="s">
        <v>204</v>
      </c>
    </row>
    <row r="27631" spans="11:12">
      <c r="K27631" s="435">
        <v>79845</v>
      </c>
      <c r="L27631" t="s">
        <v>200</v>
      </c>
    </row>
    <row r="27632" spans="11:12">
      <c r="K27632" s="435">
        <v>79846</v>
      </c>
      <c r="L27632" t="s">
        <v>204</v>
      </c>
    </row>
    <row r="27633" spans="11:12">
      <c r="K27633" s="435">
        <v>79847</v>
      </c>
      <c r="L27633" t="s">
        <v>204</v>
      </c>
    </row>
    <row r="27634" spans="11:12">
      <c r="K27634" s="435">
        <v>79848</v>
      </c>
      <c r="L27634" t="s">
        <v>204</v>
      </c>
    </row>
    <row r="27635" spans="11:12">
      <c r="K27635" s="435">
        <v>79849</v>
      </c>
      <c r="L27635" t="s">
        <v>204</v>
      </c>
    </row>
    <row r="27636" spans="11:12">
      <c r="K27636" s="435">
        <v>79851</v>
      </c>
      <c r="L27636" t="s">
        <v>204</v>
      </c>
    </row>
    <row r="27637" spans="11:12">
      <c r="K27637" s="435">
        <v>79852</v>
      </c>
      <c r="L27637" t="s">
        <v>200</v>
      </c>
    </row>
    <row r="27638" spans="11:12">
      <c r="K27638" s="435">
        <v>79853</v>
      </c>
      <c r="L27638" t="s">
        <v>204</v>
      </c>
    </row>
    <row r="27639" spans="11:12">
      <c r="K27639" s="435">
        <v>79854</v>
      </c>
      <c r="L27639" t="s">
        <v>204</v>
      </c>
    </row>
    <row r="27640" spans="11:12">
      <c r="K27640" s="435">
        <v>79855</v>
      </c>
      <c r="L27640" t="s">
        <v>204</v>
      </c>
    </row>
    <row r="27641" spans="11:12">
      <c r="K27641" s="435">
        <v>79901</v>
      </c>
      <c r="L27641" t="s">
        <v>204</v>
      </c>
    </row>
    <row r="27642" spans="11:12">
      <c r="K27642" s="435">
        <v>79902</v>
      </c>
      <c r="L27642" t="s">
        <v>204</v>
      </c>
    </row>
    <row r="27643" spans="11:12">
      <c r="K27643" s="435">
        <v>79903</v>
      </c>
      <c r="L27643" t="s">
        <v>204</v>
      </c>
    </row>
    <row r="27644" spans="11:12">
      <c r="K27644" s="435">
        <v>79904</v>
      </c>
      <c r="L27644" t="s">
        <v>204</v>
      </c>
    </row>
    <row r="27645" spans="11:12">
      <c r="K27645" s="435">
        <v>79905</v>
      </c>
      <c r="L27645" t="s">
        <v>204</v>
      </c>
    </row>
    <row r="27646" spans="11:12">
      <c r="K27646" s="435">
        <v>79906</v>
      </c>
      <c r="L27646" t="s">
        <v>204</v>
      </c>
    </row>
    <row r="27647" spans="11:12">
      <c r="K27647" s="435">
        <v>79907</v>
      </c>
      <c r="L27647" t="s">
        <v>204</v>
      </c>
    </row>
    <row r="27648" spans="11:12">
      <c r="K27648" s="435">
        <v>79908</v>
      </c>
      <c r="L27648" t="s">
        <v>204</v>
      </c>
    </row>
    <row r="27649" spans="11:12">
      <c r="K27649" s="435">
        <v>79911</v>
      </c>
      <c r="L27649" t="s">
        <v>204</v>
      </c>
    </row>
    <row r="27650" spans="11:12">
      <c r="K27650" s="435">
        <v>79912</v>
      </c>
      <c r="L27650" t="s">
        <v>204</v>
      </c>
    </row>
    <row r="27651" spans="11:12">
      <c r="K27651" s="435">
        <v>79915</v>
      </c>
      <c r="L27651" t="s">
        <v>204</v>
      </c>
    </row>
    <row r="27652" spans="11:12">
      <c r="K27652" s="435">
        <v>79916</v>
      </c>
      <c r="L27652" t="s">
        <v>204</v>
      </c>
    </row>
    <row r="27653" spans="11:12">
      <c r="K27653" s="435">
        <v>79920</v>
      </c>
      <c r="L27653" t="s">
        <v>204</v>
      </c>
    </row>
    <row r="27654" spans="11:12">
      <c r="K27654" s="435">
        <v>79922</v>
      </c>
      <c r="L27654" t="s">
        <v>204</v>
      </c>
    </row>
    <row r="27655" spans="11:12">
      <c r="K27655" s="435">
        <v>79924</v>
      </c>
      <c r="L27655" t="s">
        <v>204</v>
      </c>
    </row>
    <row r="27656" spans="11:12">
      <c r="K27656" s="435">
        <v>79925</v>
      </c>
      <c r="L27656" t="s">
        <v>204</v>
      </c>
    </row>
    <row r="27657" spans="11:12">
      <c r="K27657" s="435">
        <v>79927</v>
      </c>
      <c r="L27657" t="s">
        <v>204</v>
      </c>
    </row>
    <row r="27658" spans="11:12">
      <c r="K27658" s="435">
        <v>79928</v>
      </c>
      <c r="L27658" t="s">
        <v>204</v>
      </c>
    </row>
    <row r="27659" spans="11:12">
      <c r="K27659" s="435">
        <v>79930</v>
      </c>
      <c r="L27659" t="s">
        <v>204</v>
      </c>
    </row>
    <row r="27660" spans="11:12">
      <c r="K27660" s="435">
        <v>79932</v>
      </c>
      <c r="L27660" t="s">
        <v>204</v>
      </c>
    </row>
    <row r="27661" spans="11:12">
      <c r="K27661" s="435">
        <v>79934</v>
      </c>
      <c r="L27661" t="s">
        <v>204</v>
      </c>
    </row>
    <row r="27662" spans="11:12">
      <c r="K27662" s="435">
        <v>79935</v>
      </c>
      <c r="L27662" t="s">
        <v>204</v>
      </c>
    </row>
    <row r="27663" spans="11:12">
      <c r="K27663" s="435">
        <v>79936</v>
      </c>
      <c r="L27663" t="s">
        <v>204</v>
      </c>
    </row>
    <row r="27664" spans="11:12">
      <c r="K27664" s="435">
        <v>79938</v>
      </c>
      <c r="L27664" t="s">
        <v>204</v>
      </c>
    </row>
    <row r="27665" spans="11:12">
      <c r="K27665" s="435">
        <v>79942</v>
      </c>
      <c r="L27665" t="s">
        <v>204</v>
      </c>
    </row>
    <row r="27666" spans="11:12">
      <c r="K27666" s="435">
        <v>80002</v>
      </c>
      <c r="L27666" t="s">
        <v>216</v>
      </c>
    </row>
    <row r="27667" spans="11:12">
      <c r="K27667" s="435">
        <v>80003</v>
      </c>
      <c r="L27667" t="s">
        <v>216</v>
      </c>
    </row>
    <row r="27668" spans="11:12">
      <c r="K27668" s="435">
        <v>80004</v>
      </c>
      <c r="L27668" t="s">
        <v>216</v>
      </c>
    </row>
    <row r="27669" spans="11:12">
      <c r="K27669" s="435">
        <v>80005</v>
      </c>
      <c r="L27669" t="s">
        <v>216</v>
      </c>
    </row>
    <row r="27670" spans="11:12">
      <c r="K27670" s="435">
        <v>80007</v>
      </c>
      <c r="L27670" t="s">
        <v>216</v>
      </c>
    </row>
    <row r="27671" spans="11:12">
      <c r="K27671" s="435">
        <v>80010</v>
      </c>
      <c r="L27671" t="s">
        <v>216</v>
      </c>
    </row>
    <row r="27672" spans="11:12">
      <c r="K27672" s="435">
        <v>80011</v>
      </c>
      <c r="L27672" t="s">
        <v>216</v>
      </c>
    </row>
    <row r="27673" spans="11:12">
      <c r="K27673" s="435">
        <v>80012</v>
      </c>
      <c r="L27673" t="s">
        <v>216</v>
      </c>
    </row>
    <row r="27674" spans="11:12">
      <c r="K27674" s="435">
        <v>80013</v>
      </c>
      <c r="L27674" t="s">
        <v>216</v>
      </c>
    </row>
    <row r="27675" spans="11:12">
      <c r="K27675" s="435">
        <v>80014</v>
      </c>
      <c r="L27675" t="s">
        <v>216</v>
      </c>
    </row>
    <row r="27676" spans="11:12">
      <c r="K27676" s="435">
        <v>80015</v>
      </c>
      <c r="L27676" t="s">
        <v>216</v>
      </c>
    </row>
    <row r="27677" spans="11:12">
      <c r="K27677" s="435">
        <v>80016</v>
      </c>
      <c r="L27677" t="s">
        <v>216</v>
      </c>
    </row>
    <row r="27678" spans="11:12">
      <c r="K27678" s="435">
        <v>80017</v>
      </c>
      <c r="L27678" t="s">
        <v>216</v>
      </c>
    </row>
    <row r="27679" spans="11:12">
      <c r="K27679" s="435">
        <v>80018</v>
      </c>
      <c r="L27679" t="s">
        <v>216</v>
      </c>
    </row>
    <row r="27680" spans="11:12">
      <c r="K27680" s="435">
        <v>80019</v>
      </c>
      <c r="L27680" t="s">
        <v>216</v>
      </c>
    </row>
    <row r="27681" spans="11:12">
      <c r="K27681" s="435">
        <v>80020</v>
      </c>
      <c r="L27681" t="s">
        <v>216</v>
      </c>
    </row>
    <row r="27682" spans="11:12">
      <c r="K27682" s="435">
        <v>80021</v>
      </c>
      <c r="L27682" t="s">
        <v>216</v>
      </c>
    </row>
    <row r="27683" spans="11:12">
      <c r="K27683" s="435">
        <v>80022</v>
      </c>
      <c r="L27683" t="s">
        <v>216</v>
      </c>
    </row>
    <row r="27684" spans="11:12">
      <c r="K27684" s="435">
        <v>80023</v>
      </c>
      <c r="L27684" t="s">
        <v>216</v>
      </c>
    </row>
    <row r="27685" spans="11:12">
      <c r="K27685" s="435">
        <v>80024</v>
      </c>
      <c r="L27685" t="s">
        <v>216</v>
      </c>
    </row>
    <row r="27686" spans="11:12">
      <c r="K27686" s="435">
        <v>80025</v>
      </c>
      <c r="L27686" t="s">
        <v>216</v>
      </c>
    </row>
    <row r="27687" spans="11:12">
      <c r="K27687" s="435">
        <v>80026</v>
      </c>
      <c r="L27687" t="s">
        <v>216</v>
      </c>
    </row>
    <row r="27688" spans="11:12">
      <c r="K27688" s="435">
        <v>80027</v>
      </c>
      <c r="L27688" t="s">
        <v>216</v>
      </c>
    </row>
    <row r="27689" spans="11:12">
      <c r="K27689" s="435">
        <v>80030</v>
      </c>
      <c r="L27689" t="s">
        <v>216</v>
      </c>
    </row>
    <row r="27690" spans="11:12">
      <c r="K27690" s="435">
        <v>80031</v>
      </c>
      <c r="L27690" t="s">
        <v>216</v>
      </c>
    </row>
    <row r="27691" spans="11:12">
      <c r="K27691" s="435">
        <v>80033</v>
      </c>
      <c r="L27691" t="s">
        <v>216</v>
      </c>
    </row>
    <row r="27692" spans="11:12">
      <c r="K27692" s="435">
        <v>80045</v>
      </c>
      <c r="L27692" t="s">
        <v>216</v>
      </c>
    </row>
    <row r="27693" spans="11:12">
      <c r="K27693" s="435">
        <v>80101</v>
      </c>
      <c r="L27693" t="s">
        <v>216</v>
      </c>
    </row>
    <row r="27694" spans="11:12">
      <c r="K27694" s="435">
        <v>80102</v>
      </c>
      <c r="L27694" t="s">
        <v>216</v>
      </c>
    </row>
    <row r="27695" spans="11:12">
      <c r="K27695" s="435">
        <v>80103</v>
      </c>
      <c r="L27695" t="s">
        <v>216</v>
      </c>
    </row>
    <row r="27696" spans="11:12">
      <c r="K27696" s="435">
        <v>80104</v>
      </c>
      <c r="L27696" t="s">
        <v>216</v>
      </c>
    </row>
    <row r="27697" spans="11:12">
      <c r="K27697" s="435">
        <v>80105</v>
      </c>
      <c r="L27697" t="s">
        <v>216</v>
      </c>
    </row>
    <row r="27698" spans="11:12">
      <c r="K27698" s="435">
        <v>80106</v>
      </c>
      <c r="L27698" t="s">
        <v>216</v>
      </c>
    </row>
    <row r="27699" spans="11:12">
      <c r="K27699" s="435">
        <v>80107</v>
      </c>
      <c r="L27699" t="s">
        <v>216</v>
      </c>
    </row>
    <row r="27700" spans="11:12">
      <c r="K27700" s="435">
        <v>80108</v>
      </c>
      <c r="L27700" t="s">
        <v>216</v>
      </c>
    </row>
    <row r="27701" spans="11:12">
      <c r="K27701" s="435">
        <v>80109</v>
      </c>
      <c r="L27701" t="s">
        <v>216</v>
      </c>
    </row>
    <row r="27702" spans="11:12">
      <c r="K27702" s="435">
        <v>80110</v>
      </c>
      <c r="L27702" t="s">
        <v>216</v>
      </c>
    </row>
    <row r="27703" spans="11:12">
      <c r="K27703" s="435">
        <v>80111</v>
      </c>
      <c r="L27703" t="s">
        <v>216</v>
      </c>
    </row>
    <row r="27704" spans="11:12">
      <c r="K27704" s="435">
        <v>80112</v>
      </c>
      <c r="L27704" t="s">
        <v>216</v>
      </c>
    </row>
    <row r="27705" spans="11:12">
      <c r="K27705" s="435">
        <v>80113</v>
      </c>
      <c r="L27705" t="s">
        <v>216</v>
      </c>
    </row>
    <row r="27706" spans="11:12">
      <c r="K27706" s="435">
        <v>80116</v>
      </c>
      <c r="L27706" t="s">
        <v>216</v>
      </c>
    </row>
    <row r="27707" spans="11:12">
      <c r="K27707" s="435">
        <v>80117</v>
      </c>
      <c r="L27707" t="s">
        <v>216</v>
      </c>
    </row>
    <row r="27708" spans="11:12">
      <c r="K27708" s="435">
        <v>80118</v>
      </c>
      <c r="L27708">
        <v>7</v>
      </c>
    </row>
    <row r="27709" spans="11:12">
      <c r="K27709" s="435">
        <v>80120</v>
      </c>
      <c r="L27709" t="s">
        <v>216</v>
      </c>
    </row>
    <row r="27710" spans="11:12">
      <c r="K27710" s="435">
        <v>80121</v>
      </c>
      <c r="L27710" t="s">
        <v>216</v>
      </c>
    </row>
    <row r="27711" spans="11:12">
      <c r="K27711" s="435">
        <v>80122</v>
      </c>
      <c r="L27711" t="s">
        <v>216</v>
      </c>
    </row>
    <row r="27712" spans="11:12">
      <c r="K27712" s="435">
        <v>80123</v>
      </c>
      <c r="L27712" t="s">
        <v>216</v>
      </c>
    </row>
    <row r="27713" spans="11:12">
      <c r="K27713" s="435">
        <v>80124</v>
      </c>
      <c r="L27713" t="s">
        <v>216</v>
      </c>
    </row>
    <row r="27714" spans="11:12">
      <c r="K27714" s="435">
        <v>80125</v>
      </c>
      <c r="L27714" t="s">
        <v>216</v>
      </c>
    </row>
    <row r="27715" spans="11:12">
      <c r="K27715" s="435">
        <v>80126</v>
      </c>
      <c r="L27715" t="s">
        <v>216</v>
      </c>
    </row>
    <row r="27716" spans="11:12">
      <c r="K27716" s="435">
        <v>80127</v>
      </c>
      <c r="L27716" t="s">
        <v>216</v>
      </c>
    </row>
    <row r="27717" spans="11:12">
      <c r="K27717" s="435">
        <v>80128</v>
      </c>
      <c r="L27717" t="s">
        <v>216</v>
      </c>
    </row>
    <row r="27718" spans="11:12">
      <c r="K27718" s="435">
        <v>80129</v>
      </c>
      <c r="L27718" t="s">
        <v>216</v>
      </c>
    </row>
    <row r="27719" spans="11:12">
      <c r="K27719" s="435">
        <v>80130</v>
      </c>
      <c r="L27719" t="s">
        <v>216</v>
      </c>
    </row>
    <row r="27720" spans="11:12">
      <c r="K27720" s="435">
        <v>80131</v>
      </c>
      <c r="L27720" t="s">
        <v>216</v>
      </c>
    </row>
    <row r="27721" spans="11:12">
      <c r="K27721" s="435">
        <v>80132</v>
      </c>
      <c r="L27721" t="s">
        <v>216</v>
      </c>
    </row>
    <row r="27722" spans="11:12">
      <c r="K27722" s="435">
        <v>80133</v>
      </c>
      <c r="L27722" t="s">
        <v>216</v>
      </c>
    </row>
    <row r="27723" spans="11:12">
      <c r="K27723" s="435">
        <v>80134</v>
      </c>
      <c r="L27723" t="s">
        <v>216</v>
      </c>
    </row>
    <row r="27724" spans="11:12">
      <c r="K27724" s="435">
        <v>80135</v>
      </c>
      <c r="L27724" t="s">
        <v>216</v>
      </c>
    </row>
    <row r="27725" spans="11:12">
      <c r="K27725" s="435">
        <v>80136</v>
      </c>
      <c r="L27725" t="s">
        <v>216</v>
      </c>
    </row>
    <row r="27726" spans="11:12">
      <c r="K27726" s="435">
        <v>80137</v>
      </c>
      <c r="L27726" t="s">
        <v>216</v>
      </c>
    </row>
    <row r="27727" spans="11:12">
      <c r="K27727" s="435">
        <v>80138</v>
      </c>
      <c r="L27727" t="s">
        <v>216</v>
      </c>
    </row>
    <row r="27728" spans="11:12">
      <c r="K27728" s="435">
        <v>80202</v>
      </c>
      <c r="L27728" t="s">
        <v>216</v>
      </c>
    </row>
    <row r="27729" spans="11:12">
      <c r="K27729" s="435">
        <v>80203</v>
      </c>
      <c r="L27729" t="s">
        <v>216</v>
      </c>
    </row>
    <row r="27730" spans="11:12">
      <c r="K27730" s="435">
        <v>80204</v>
      </c>
      <c r="L27730" t="s">
        <v>216</v>
      </c>
    </row>
    <row r="27731" spans="11:12">
      <c r="K27731" s="435">
        <v>80205</v>
      </c>
      <c r="L27731" t="s">
        <v>216</v>
      </c>
    </row>
    <row r="27732" spans="11:12">
      <c r="K27732" s="435">
        <v>80206</v>
      </c>
      <c r="L27732" t="s">
        <v>216</v>
      </c>
    </row>
    <row r="27733" spans="11:12">
      <c r="K27733" s="435">
        <v>80207</v>
      </c>
      <c r="L27733" t="s">
        <v>216</v>
      </c>
    </row>
    <row r="27734" spans="11:12">
      <c r="K27734" s="435">
        <v>80209</v>
      </c>
      <c r="L27734" t="s">
        <v>216</v>
      </c>
    </row>
    <row r="27735" spans="11:12">
      <c r="K27735" s="435">
        <v>80210</v>
      </c>
      <c r="L27735" t="s">
        <v>216</v>
      </c>
    </row>
    <row r="27736" spans="11:12">
      <c r="K27736" s="435">
        <v>80211</v>
      </c>
      <c r="L27736" t="s">
        <v>216</v>
      </c>
    </row>
    <row r="27737" spans="11:12">
      <c r="K27737" s="435">
        <v>80212</v>
      </c>
      <c r="L27737" t="s">
        <v>216</v>
      </c>
    </row>
    <row r="27738" spans="11:12">
      <c r="K27738" s="435">
        <v>80214</v>
      </c>
      <c r="L27738" t="s">
        <v>216</v>
      </c>
    </row>
    <row r="27739" spans="11:12">
      <c r="K27739" s="435">
        <v>80215</v>
      </c>
      <c r="L27739" t="s">
        <v>216</v>
      </c>
    </row>
    <row r="27740" spans="11:12">
      <c r="K27740" s="435">
        <v>80216</v>
      </c>
      <c r="L27740" t="s">
        <v>216</v>
      </c>
    </row>
    <row r="27741" spans="11:12">
      <c r="K27741" s="435">
        <v>80218</v>
      </c>
      <c r="L27741" t="s">
        <v>216</v>
      </c>
    </row>
    <row r="27742" spans="11:12">
      <c r="K27742" s="435">
        <v>80219</v>
      </c>
      <c r="L27742" t="s">
        <v>216</v>
      </c>
    </row>
    <row r="27743" spans="11:12">
      <c r="K27743" s="435">
        <v>80220</v>
      </c>
      <c r="L27743" t="s">
        <v>216</v>
      </c>
    </row>
    <row r="27744" spans="11:12">
      <c r="K27744" s="435">
        <v>80221</v>
      </c>
      <c r="L27744" t="s">
        <v>216</v>
      </c>
    </row>
    <row r="27745" spans="11:12">
      <c r="K27745" s="435">
        <v>80222</v>
      </c>
      <c r="L27745" t="s">
        <v>216</v>
      </c>
    </row>
    <row r="27746" spans="11:12">
      <c r="K27746" s="435">
        <v>80223</v>
      </c>
      <c r="L27746" t="s">
        <v>216</v>
      </c>
    </row>
    <row r="27747" spans="11:12">
      <c r="K27747" s="435">
        <v>80224</v>
      </c>
      <c r="L27747" t="s">
        <v>216</v>
      </c>
    </row>
    <row r="27748" spans="11:12">
      <c r="K27748" s="435">
        <v>80226</v>
      </c>
      <c r="L27748" t="s">
        <v>216</v>
      </c>
    </row>
    <row r="27749" spans="11:12">
      <c r="K27749" s="435">
        <v>80227</v>
      </c>
      <c r="L27749" t="s">
        <v>216</v>
      </c>
    </row>
    <row r="27750" spans="11:12">
      <c r="K27750" s="435">
        <v>80228</v>
      </c>
      <c r="L27750" t="s">
        <v>216</v>
      </c>
    </row>
    <row r="27751" spans="11:12">
      <c r="K27751" s="435">
        <v>80229</v>
      </c>
      <c r="L27751" t="s">
        <v>216</v>
      </c>
    </row>
    <row r="27752" spans="11:12">
      <c r="K27752" s="435">
        <v>80230</v>
      </c>
      <c r="L27752" t="s">
        <v>216</v>
      </c>
    </row>
    <row r="27753" spans="11:12">
      <c r="K27753" s="435">
        <v>80231</v>
      </c>
      <c r="L27753" t="s">
        <v>216</v>
      </c>
    </row>
    <row r="27754" spans="11:12">
      <c r="K27754" s="435">
        <v>80232</v>
      </c>
      <c r="L27754" t="s">
        <v>216</v>
      </c>
    </row>
    <row r="27755" spans="11:12">
      <c r="K27755" s="435">
        <v>80233</v>
      </c>
      <c r="L27755" t="s">
        <v>216</v>
      </c>
    </row>
    <row r="27756" spans="11:12">
      <c r="K27756" s="435">
        <v>80234</v>
      </c>
      <c r="L27756" t="s">
        <v>216</v>
      </c>
    </row>
    <row r="27757" spans="11:12">
      <c r="K27757" s="435">
        <v>80235</v>
      </c>
      <c r="L27757" t="s">
        <v>216</v>
      </c>
    </row>
    <row r="27758" spans="11:12">
      <c r="K27758" s="435">
        <v>80236</v>
      </c>
      <c r="L27758" t="s">
        <v>216</v>
      </c>
    </row>
    <row r="27759" spans="11:12">
      <c r="K27759" s="435">
        <v>80237</v>
      </c>
      <c r="L27759" t="s">
        <v>216</v>
      </c>
    </row>
    <row r="27760" spans="11:12">
      <c r="K27760" s="435">
        <v>80238</v>
      </c>
      <c r="L27760" t="s">
        <v>216</v>
      </c>
    </row>
    <row r="27761" spans="11:12">
      <c r="K27761" s="435">
        <v>80239</v>
      </c>
      <c r="L27761" t="s">
        <v>216</v>
      </c>
    </row>
    <row r="27762" spans="11:12">
      <c r="K27762" s="435">
        <v>80241</v>
      </c>
      <c r="L27762" t="s">
        <v>216</v>
      </c>
    </row>
    <row r="27763" spans="11:12">
      <c r="K27763" s="435">
        <v>80246</v>
      </c>
      <c r="L27763" t="s">
        <v>216</v>
      </c>
    </row>
    <row r="27764" spans="11:12">
      <c r="K27764" s="435">
        <v>80247</v>
      </c>
      <c r="L27764" t="s">
        <v>216</v>
      </c>
    </row>
    <row r="27765" spans="11:12">
      <c r="K27765" s="435">
        <v>80249</v>
      </c>
      <c r="L27765" t="s">
        <v>216</v>
      </c>
    </row>
    <row r="27766" spans="11:12">
      <c r="K27766" s="435">
        <v>80260</v>
      </c>
      <c r="L27766" t="s">
        <v>216</v>
      </c>
    </row>
    <row r="27767" spans="11:12">
      <c r="K27767" s="435">
        <v>80264</v>
      </c>
      <c r="L27767" t="s">
        <v>216</v>
      </c>
    </row>
    <row r="27768" spans="11:12">
      <c r="K27768" s="435">
        <v>80290</v>
      </c>
      <c r="L27768" t="s">
        <v>216</v>
      </c>
    </row>
    <row r="27769" spans="11:12">
      <c r="K27769" s="435">
        <v>80293</v>
      </c>
      <c r="L27769" t="s">
        <v>216</v>
      </c>
    </row>
    <row r="27770" spans="11:12">
      <c r="K27770" s="435">
        <v>80294</v>
      </c>
      <c r="L27770" t="s">
        <v>216</v>
      </c>
    </row>
    <row r="27771" spans="11:12">
      <c r="K27771" s="435">
        <v>80301</v>
      </c>
      <c r="L27771" t="s">
        <v>216</v>
      </c>
    </row>
    <row r="27772" spans="11:12">
      <c r="K27772" s="435">
        <v>80302</v>
      </c>
      <c r="L27772" t="s">
        <v>220</v>
      </c>
    </row>
    <row r="27773" spans="11:12">
      <c r="K27773" s="435">
        <v>80303</v>
      </c>
      <c r="L27773" t="s">
        <v>216</v>
      </c>
    </row>
    <row r="27774" spans="11:12">
      <c r="K27774" s="435">
        <v>80304</v>
      </c>
      <c r="L27774" t="s">
        <v>216</v>
      </c>
    </row>
    <row r="27775" spans="11:12">
      <c r="K27775" s="435">
        <v>80305</v>
      </c>
      <c r="L27775" t="s">
        <v>216</v>
      </c>
    </row>
    <row r="27776" spans="11:12">
      <c r="K27776" s="435">
        <v>80310</v>
      </c>
      <c r="L27776" t="s">
        <v>216</v>
      </c>
    </row>
    <row r="27777" spans="11:12">
      <c r="K27777" s="435">
        <v>80401</v>
      </c>
      <c r="L27777" t="s">
        <v>220</v>
      </c>
    </row>
    <row r="27778" spans="11:12">
      <c r="K27778" s="435">
        <v>80403</v>
      </c>
      <c r="L27778" t="s">
        <v>216</v>
      </c>
    </row>
    <row r="27779" spans="11:12">
      <c r="K27779" s="435">
        <v>80419</v>
      </c>
      <c r="L27779" t="s">
        <v>216</v>
      </c>
    </row>
    <row r="27780" spans="11:12">
      <c r="K27780" s="435">
        <v>80420</v>
      </c>
      <c r="L27780">
        <v>7</v>
      </c>
    </row>
    <row r="27781" spans="11:12">
      <c r="K27781" s="435">
        <v>80421</v>
      </c>
      <c r="L27781">
        <v>7</v>
      </c>
    </row>
    <row r="27782" spans="11:12">
      <c r="K27782" s="435">
        <v>80422</v>
      </c>
      <c r="L27782">
        <v>7</v>
      </c>
    </row>
    <row r="27783" spans="11:12">
      <c r="K27783" s="435">
        <v>80423</v>
      </c>
      <c r="L27783" t="s">
        <v>220</v>
      </c>
    </row>
    <row r="27784" spans="11:12">
      <c r="K27784" s="435">
        <v>80424</v>
      </c>
      <c r="L27784">
        <v>7</v>
      </c>
    </row>
    <row r="27785" spans="11:12">
      <c r="K27785" s="435">
        <v>80425</v>
      </c>
      <c r="L27785" t="s">
        <v>216</v>
      </c>
    </row>
    <row r="27786" spans="11:12">
      <c r="K27786" s="435">
        <v>80426</v>
      </c>
      <c r="L27786" t="s">
        <v>220</v>
      </c>
    </row>
    <row r="27787" spans="11:12">
      <c r="K27787" s="435">
        <v>80427</v>
      </c>
      <c r="L27787" t="s">
        <v>216</v>
      </c>
    </row>
    <row r="27788" spans="11:12">
      <c r="K27788" s="435">
        <v>80428</v>
      </c>
      <c r="L27788">
        <v>7</v>
      </c>
    </row>
    <row r="27789" spans="11:12">
      <c r="K27789" s="435">
        <v>80432</v>
      </c>
      <c r="L27789">
        <v>7</v>
      </c>
    </row>
    <row r="27790" spans="11:12">
      <c r="K27790" s="435">
        <v>80433</v>
      </c>
      <c r="L27790">
        <v>7</v>
      </c>
    </row>
    <row r="27791" spans="11:12">
      <c r="K27791" s="435">
        <v>80434</v>
      </c>
      <c r="L27791" t="s">
        <v>220</v>
      </c>
    </row>
    <row r="27792" spans="11:12">
      <c r="K27792" s="435">
        <v>80435</v>
      </c>
      <c r="L27792">
        <v>7</v>
      </c>
    </row>
    <row r="27793" spans="11:12">
      <c r="K27793" s="435">
        <v>80436</v>
      </c>
      <c r="L27793" t="s">
        <v>216</v>
      </c>
    </row>
    <row r="27794" spans="11:12">
      <c r="K27794" s="435">
        <v>80438</v>
      </c>
      <c r="L27794" t="s">
        <v>216</v>
      </c>
    </row>
    <row r="27795" spans="11:12">
      <c r="K27795" s="435">
        <v>80439</v>
      </c>
      <c r="L27795">
        <v>7</v>
      </c>
    </row>
    <row r="27796" spans="11:12">
      <c r="K27796" s="435">
        <v>80440</v>
      </c>
      <c r="L27796">
        <v>7</v>
      </c>
    </row>
    <row r="27797" spans="11:12">
      <c r="K27797" s="435">
        <v>80442</v>
      </c>
      <c r="L27797">
        <v>7</v>
      </c>
    </row>
    <row r="27798" spans="11:12">
      <c r="K27798" s="435">
        <v>80443</v>
      </c>
      <c r="L27798">
        <v>7</v>
      </c>
    </row>
    <row r="27799" spans="11:12">
      <c r="K27799" s="435">
        <v>80444</v>
      </c>
      <c r="L27799" t="s">
        <v>216</v>
      </c>
    </row>
    <row r="27800" spans="11:12">
      <c r="K27800" s="435">
        <v>80446</v>
      </c>
      <c r="L27800">
        <v>7</v>
      </c>
    </row>
    <row r="27801" spans="11:12">
      <c r="K27801" s="435">
        <v>80447</v>
      </c>
      <c r="L27801">
        <v>7</v>
      </c>
    </row>
    <row r="27802" spans="11:12">
      <c r="K27802" s="435">
        <v>80448</v>
      </c>
      <c r="L27802">
        <v>7</v>
      </c>
    </row>
    <row r="27803" spans="11:12">
      <c r="K27803" s="435">
        <v>80449</v>
      </c>
      <c r="L27803">
        <v>7</v>
      </c>
    </row>
    <row r="27804" spans="11:12">
      <c r="K27804" s="435">
        <v>80451</v>
      </c>
      <c r="L27804">
        <v>7</v>
      </c>
    </row>
    <row r="27805" spans="11:12">
      <c r="K27805" s="435">
        <v>80452</v>
      </c>
      <c r="L27805">
        <v>7</v>
      </c>
    </row>
    <row r="27806" spans="11:12">
      <c r="K27806" s="435">
        <v>80453</v>
      </c>
      <c r="L27806" t="s">
        <v>216</v>
      </c>
    </row>
    <row r="27807" spans="11:12">
      <c r="K27807" s="435">
        <v>80454</v>
      </c>
      <c r="L27807" t="s">
        <v>216</v>
      </c>
    </row>
    <row r="27808" spans="11:12">
      <c r="K27808" s="435">
        <v>80455</v>
      </c>
      <c r="L27808" t="s">
        <v>216</v>
      </c>
    </row>
    <row r="27809" spans="11:12">
      <c r="K27809" s="435">
        <v>80456</v>
      </c>
      <c r="L27809">
        <v>7</v>
      </c>
    </row>
    <row r="27810" spans="11:12">
      <c r="K27810" s="435">
        <v>80457</v>
      </c>
      <c r="L27810" t="s">
        <v>216</v>
      </c>
    </row>
    <row r="27811" spans="11:12">
      <c r="K27811" s="435">
        <v>80459</v>
      </c>
      <c r="L27811" t="s">
        <v>220</v>
      </c>
    </row>
    <row r="27812" spans="11:12">
      <c r="K27812" s="435">
        <v>80461</v>
      </c>
      <c r="L27812">
        <v>7</v>
      </c>
    </row>
    <row r="27813" spans="11:12">
      <c r="K27813" s="435">
        <v>80463</v>
      </c>
      <c r="L27813" t="s">
        <v>220</v>
      </c>
    </row>
    <row r="27814" spans="11:12">
      <c r="K27814" s="435">
        <v>80465</v>
      </c>
      <c r="L27814" t="s">
        <v>216</v>
      </c>
    </row>
    <row r="27815" spans="11:12">
      <c r="K27815" s="435">
        <v>80466</v>
      </c>
      <c r="L27815">
        <v>7</v>
      </c>
    </row>
    <row r="27816" spans="11:12">
      <c r="K27816" s="435">
        <v>80467</v>
      </c>
      <c r="L27816">
        <v>7</v>
      </c>
    </row>
    <row r="27817" spans="11:12">
      <c r="K27817" s="435">
        <v>80468</v>
      </c>
      <c r="L27817">
        <v>7</v>
      </c>
    </row>
    <row r="27818" spans="11:12">
      <c r="K27818" s="435">
        <v>80469</v>
      </c>
      <c r="L27818">
        <v>7</v>
      </c>
    </row>
    <row r="27819" spans="11:12">
      <c r="K27819" s="435">
        <v>80470</v>
      </c>
      <c r="L27819">
        <v>7</v>
      </c>
    </row>
    <row r="27820" spans="11:12">
      <c r="K27820" s="435">
        <v>80471</v>
      </c>
      <c r="L27820" t="s">
        <v>216</v>
      </c>
    </row>
    <row r="27821" spans="11:12">
      <c r="K27821" s="435">
        <v>80473</v>
      </c>
      <c r="L27821" t="s">
        <v>220</v>
      </c>
    </row>
    <row r="27822" spans="11:12">
      <c r="K27822" s="435">
        <v>80475</v>
      </c>
      <c r="L27822">
        <v>7</v>
      </c>
    </row>
    <row r="27823" spans="11:12">
      <c r="K27823" s="435">
        <v>80476</v>
      </c>
      <c r="L27823">
        <v>7</v>
      </c>
    </row>
    <row r="27824" spans="11:12">
      <c r="K27824" s="435">
        <v>80477</v>
      </c>
      <c r="L27824">
        <v>7</v>
      </c>
    </row>
    <row r="27825" spans="11:12">
      <c r="K27825" s="435">
        <v>80478</v>
      </c>
      <c r="L27825">
        <v>7</v>
      </c>
    </row>
    <row r="27826" spans="11:12">
      <c r="K27826" s="435">
        <v>80479</v>
      </c>
      <c r="L27826">
        <v>7</v>
      </c>
    </row>
    <row r="27827" spans="11:12">
      <c r="K27827" s="435">
        <v>80480</v>
      </c>
      <c r="L27827">
        <v>7</v>
      </c>
    </row>
    <row r="27828" spans="11:12">
      <c r="K27828" s="435">
        <v>80481</v>
      </c>
      <c r="L27828">
        <v>7</v>
      </c>
    </row>
    <row r="27829" spans="11:12">
      <c r="K27829" s="435">
        <v>80482</v>
      </c>
      <c r="L27829">
        <v>7</v>
      </c>
    </row>
    <row r="27830" spans="11:12">
      <c r="K27830" s="435">
        <v>80483</v>
      </c>
      <c r="L27830" t="s">
        <v>220</v>
      </c>
    </row>
    <row r="27831" spans="11:12">
      <c r="K27831" s="435">
        <v>80487</v>
      </c>
      <c r="L27831">
        <v>7</v>
      </c>
    </row>
    <row r="27832" spans="11:12">
      <c r="K27832" s="435">
        <v>80488</v>
      </c>
      <c r="L27832">
        <v>7</v>
      </c>
    </row>
    <row r="27833" spans="11:12">
      <c r="K27833" s="435">
        <v>80497</v>
      </c>
      <c r="L27833">
        <v>7</v>
      </c>
    </row>
    <row r="27834" spans="11:12">
      <c r="K27834" s="435">
        <v>80498</v>
      </c>
      <c r="L27834">
        <v>7</v>
      </c>
    </row>
    <row r="27835" spans="11:12">
      <c r="K27835" s="435">
        <v>80501</v>
      </c>
      <c r="L27835" t="s">
        <v>216</v>
      </c>
    </row>
    <row r="27836" spans="11:12">
      <c r="K27836" s="435">
        <v>80503</v>
      </c>
      <c r="L27836" t="s">
        <v>216</v>
      </c>
    </row>
    <row r="27837" spans="11:12">
      <c r="K27837" s="435">
        <v>80504</v>
      </c>
      <c r="L27837" t="s">
        <v>216</v>
      </c>
    </row>
    <row r="27838" spans="11:12">
      <c r="K27838" s="435">
        <v>80510</v>
      </c>
      <c r="L27838">
        <v>7</v>
      </c>
    </row>
    <row r="27839" spans="11:12">
      <c r="K27839" s="435">
        <v>80511</v>
      </c>
      <c r="L27839" t="s">
        <v>216</v>
      </c>
    </row>
    <row r="27840" spans="11:12">
      <c r="K27840" s="435">
        <v>80512</v>
      </c>
      <c r="L27840" t="s">
        <v>220</v>
      </c>
    </row>
    <row r="27841" spans="11:12">
      <c r="K27841" s="435">
        <v>80513</v>
      </c>
      <c r="L27841" t="s">
        <v>216</v>
      </c>
    </row>
    <row r="27842" spans="11:12">
      <c r="K27842" s="435">
        <v>80514</v>
      </c>
      <c r="L27842" t="s">
        <v>216</v>
      </c>
    </row>
    <row r="27843" spans="11:12">
      <c r="K27843" s="435">
        <v>80515</v>
      </c>
      <c r="L27843" t="s">
        <v>220</v>
      </c>
    </row>
    <row r="27844" spans="11:12">
      <c r="K27844" s="435">
        <v>80516</v>
      </c>
      <c r="L27844" t="s">
        <v>216</v>
      </c>
    </row>
    <row r="27845" spans="11:12">
      <c r="K27845" s="435">
        <v>80517</v>
      </c>
      <c r="L27845">
        <v>7</v>
      </c>
    </row>
    <row r="27846" spans="11:12">
      <c r="K27846" s="435">
        <v>80520</v>
      </c>
      <c r="L27846" t="s">
        <v>216</v>
      </c>
    </row>
    <row r="27847" spans="11:12">
      <c r="K27847" s="435">
        <v>80521</v>
      </c>
      <c r="L27847" t="s">
        <v>216</v>
      </c>
    </row>
    <row r="27848" spans="11:12">
      <c r="K27848" s="435">
        <v>80524</v>
      </c>
      <c r="L27848" t="s">
        <v>216</v>
      </c>
    </row>
    <row r="27849" spans="11:12">
      <c r="K27849" s="435">
        <v>80525</v>
      </c>
      <c r="L27849" t="s">
        <v>216</v>
      </c>
    </row>
    <row r="27850" spans="11:12">
      <c r="K27850" s="435">
        <v>80526</v>
      </c>
      <c r="L27850" t="s">
        <v>216</v>
      </c>
    </row>
    <row r="27851" spans="11:12">
      <c r="K27851" s="435">
        <v>80528</v>
      </c>
      <c r="L27851" t="s">
        <v>216</v>
      </c>
    </row>
    <row r="27852" spans="11:12">
      <c r="K27852" s="435">
        <v>80530</v>
      </c>
      <c r="L27852" t="s">
        <v>216</v>
      </c>
    </row>
    <row r="27853" spans="11:12">
      <c r="K27853" s="435">
        <v>80532</v>
      </c>
      <c r="L27853" t="s">
        <v>216</v>
      </c>
    </row>
    <row r="27854" spans="11:12">
      <c r="K27854" s="435">
        <v>80534</v>
      </c>
      <c r="L27854" t="s">
        <v>216</v>
      </c>
    </row>
    <row r="27855" spans="11:12">
      <c r="K27855" s="435">
        <v>80535</v>
      </c>
      <c r="L27855" t="s">
        <v>216</v>
      </c>
    </row>
    <row r="27856" spans="11:12">
      <c r="K27856" s="435">
        <v>80536</v>
      </c>
      <c r="L27856" t="s">
        <v>220</v>
      </c>
    </row>
    <row r="27857" spans="11:12">
      <c r="K27857" s="435">
        <v>80537</v>
      </c>
      <c r="L27857" t="s">
        <v>216</v>
      </c>
    </row>
    <row r="27858" spans="11:12">
      <c r="K27858" s="435">
        <v>80538</v>
      </c>
      <c r="L27858" t="s">
        <v>216</v>
      </c>
    </row>
    <row r="27859" spans="11:12">
      <c r="K27859" s="435">
        <v>80540</v>
      </c>
      <c r="L27859" t="s">
        <v>216</v>
      </c>
    </row>
    <row r="27860" spans="11:12">
      <c r="K27860" s="435">
        <v>80542</v>
      </c>
      <c r="L27860" t="s">
        <v>216</v>
      </c>
    </row>
    <row r="27861" spans="11:12">
      <c r="K27861" s="435">
        <v>80543</v>
      </c>
      <c r="L27861" t="s">
        <v>216</v>
      </c>
    </row>
    <row r="27862" spans="11:12">
      <c r="K27862" s="435">
        <v>80544</v>
      </c>
      <c r="L27862" t="s">
        <v>216</v>
      </c>
    </row>
    <row r="27863" spans="11:12">
      <c r="K27863" s="435">
        <v>80545</v>
      </c>
      <c r="L27863" t="s">
        <v>220</v>
      </c>
    </row>
    <row r="27864" spans="11:12">
      <c r="K27864" s="435">
        <v>80546</v>
      </c>
      <c r="L27864" t="s">
        <v>216</v>
      </c>
    </row>
    <row r="27865" spans="11:12">
      <c r="K27865" s="435">
        <v>80547</v>
      </c>
      <c r="L27865" t="s">
        <v>216</v>
      </c>
    </row>
    <row r="27866" spans="11:12">
      <c r="K27866" s="435">
        <v>80549</v>
      </c>
      <c r="L27866" t="s">
        <v>216</v>
      </c>
    </row>
    <row r="27867" spans="11:12">
      <c r="K27867" s="435">
        <v>80550</v>
      </c>
      <c r="L27867" t="s">
        <v>216</v>
      </c>
    </row>
    <row r="27868" spans="11:12">
      <c r="K27868" s="435">
        <v>80601</v>
      </c>
      <c r="L27868" t="s">
        <v>216</v>
      </c>
    </row>
    <row r="27869" spans="11:12">
      <c r="K27869" s="435">
        <v>80602</v>
      </c>
      <c r="L27869" t="s">
        <v>216</v>
      </c>
    </row>
    <row r="27870" spans="11:12">
      <c r="K27870" s="435">
        <v>80603</v>
      </c>
      <c r="L27870" t="s">
        <v>216</v>
      </c>
    </row>
    <row r="27871" spans="11:12">
      <c r="K27871" s="435">
        <v>80610</v>
      </c>
      <c r="L27871" t="s">
        <v>216</v>
      </c>
    </row>
    <row r="27872" spans="11:12">
      <c r="K27872" s="435">
        <v>80611</v>
      </c>
      <c r="L27872" t="s">
        <v>216</v>
      </c>
    </row>
    <row r="27873" spans="11:12">
      <c r="K27873" s="435">
        <v>80612</v>
      </c>
      <c r="L27873" t="s">
        <v>216</v>
      </c>
    </row>
    <row r="27874" spans="11:12">
      <c r="K27874" s="435">
        <v>80615</v>
      </c>
      <c r="L27874" t="s">
        <v>216</v>
      </c>
    </row>
    <row r="27875" spans="11:12">
      <c r="K27875" s="435">
        <v>80620</v>
      </c>
      <c r="L27875" t="s">
        <v>216</v>
      </c>
    </row>
    <row r="27876" spans="11:12">
      <c r="K27876" s="435">
        <v>80621</v>
      </c>
      <c r="L27876" t="s">
        <v>216</v>
      </c>
    </row>
    <row r="27877" spans="11:12">
      <c r="K27877" s="435">
        <v>80622</v>
      </c>
      <c r="L27877" t="s">
        <v>216</v>
      </c>
    </row>
    <row r="27878" spans="11:12">
      <c r="K27878" s="435">
        <v>80623</v>
      </c>
      <c r="L27878" t="s">
        <v>216</v>
      </c>
    </row>
    <row r="27879" spans="11:12">
      <c r="K27879" s="435">
        <v>80624</v>
      </c>
      <c r="L27879" t="s">
        <v>216</v>
      </c>
    </row>
    <row r="27880" spans="11:12">
      <c r="K27880" s="435">
        <v>80631</v>
      </c>
      <c r="L27880" t="s">
        <v>216</v>
      </c>
    </row>
    <row r="27881" spans="11:12">
      <c r="K27881" s="435">
        <v>80634</v>
      </c>
      <c r="L27881" t="s">
        <v>216</v>
      </c>
    </row>
    <row r="27882" spans="11:12">
      <c r="K27882" s="435">
        <v>80640</v>
      </c>
      <c r="L27882" t="s">
        <v>216</v>
      </c>
    </row>
    <row r="27883" spans="11:12">
      <c r="K27883" s="435">
        <v>80642</v>
      </c>
      <c r="L27883" t="s">
        <v>216</v>
      </c>
    </row>
    <row r="27884" spans="11:12">
      <c r="K27884" s="435">
        <v>80643</v>
      </c>
      <c r="L27884" t="s">
        <v>216</v>
      </c>
    </row>
    <row r="27885" spans="11:12">
      <c r="K27885" s="435">
        <v>80644</v>
      </c>
      <c r="L27885" t="s">
        <v>216</v>
      </c>
    </row>
    <row r="27886" spans="11:12">
      <c r="K27886" s="435">
        <v>80645</v>
      </c>
      <c r="L27886" t="s">
        <v>216</v>
      </c>
    </row>
    <row r="27887" spans="11:12">
      <c r="K27887" s="435">
        <v>80648</v>
      </c>
      <c r="L27887" t="s">
        <v>216</v>
      </c>
    </row>
    <row r="27888" spans="11:12">
      <c r="K27888" s="435">
        <v>80649</v>
      </c>
      <c r="L27888" t="s">
        <v>216</v>
      </c>
    </row>
    <row r="27889" spans="11:12">
      <c r="K27889" s="435">
        <v>80650</v>
      </c>
      <c r="L27889" t="s">
        <v>216</v>
      </c>
    </row>
    <row r="27890" spans="11:12">
      <c r="K27890" s="435">
        <v>80651</v>
      </c>
      <c r="L27890" t="s">
        <v>216</v>
      </c>
    </row>
    <row r="27891" spans="11:12">
      <c r="K27891" s="435">
        <v>80652</v>
      </c>
      <c r="L27891" t="s">
        <v>216</v>
      </c>
    </row>
    <row r="27892" spans="11:12">
      <c r="K27892" s="435">
        <v>80653</v>
      </c>
      <c r="L27892" t="s">
        <v>216</v>
      </c>
    </row>
    <row r="27893" spans="11:12">
      <c r="K27893" s="435">
        <v>80654</v>
      </c>
      <c r="L27893" t="s">
        <v>216</v>
      </c>
    </row>
    <row r="27894" spans="11:12">
      <c r="K27894" s="435">
        <v>80701</v>
      </c>
      <c r="L27894" t="s">
        <v>216</v>
      </c>
    </row>
    <row r="27895" spans="11:12">
      <c r="K27895" s="435">
        <v>80705</v>
      </c>
      <c r="L27895" t="s">
        <v>216</v>
      </c>
    </row>
    <row r="27896" spans="11:12">
      <c r="K27896" s="435">
        <v>80720</v>
      </c>
      <c r="L27896" t="s">
        <v>216</v>
      </c>
    </row>
    <row r="27897" spans="11:12">
      <c r="K27897" s="435">
        <v>80721</v>
      </c>
      <c r="L27897" t="s">
        <v>214</v>
      </c>
    </row>
    <row r="27898" spans="11:12">
      <c r="K27898" s="435">
        <v>80722</v>
      </c>
      <c r="L27898" t="s">
        <v>216</v>
      </c>
    </row>
    <row r="27899" spans="11:12">
      <c r="K27899" s="435">
        <v>80723</v>
      </c>
      <c r="L27899" t="s">
        <v>216</v>
      </c>
    </row>
    <row r="27900" spans="11:12">
      <c r="K27900" s="435">
        <v>80726</v>
      </c>
      <c r="L27900" t="s">
        <v>214</v>
      </c>
    </row>
    <row r="27901" spans="11:12">
      <c r="K27901" s="435">
        <v>80727</v>
      </c>
      <c r="L27901" t="s">
        <v>216</v>
      </c>
    </row>
    <row r="27902" spans="11:12">
      <c r="K27902" s="435">
        <v>80728</v>
      </c>
      <c r="L27902" t="s">
        <v>214</v>
      </c>
    </row>
    <row r="27903" spans="11:12">
      <c r="K27903" s="435">
        <v>80729</v>
      </c>
      <c r="L27903" t="s">
        <v>216</v>
      </c>
    </row>
    <row r="27904" spans="11:12">
      <c r="K27904" s="435">
        <v>80731</v>
      </c>
      <c r="L27904" t="s">
        <v>214</v>
      </c>
    </row>
    <row r="27905" spans="11:12">
      <c r="K27905" s="435">
        <v>80733</v>
      </c>
      <c r="L27905" t="s">
        <v>216</v>
      </c>
    </row>
    <row r="27906" spans="11:12">
      <c r="K27906" s="435">
        <v>80734</v>
      </c>
      <c r="L27906" t="s">
        <v>214</v>
      </c>
    </row>
    <row r="27907" spans="11:12">
      <c r="K27907" s="435">
        <v>80735</v>
      </c>
      <c r="L27907" t="s">
        <v>214</v>
      </c>
    </row>
    <row r="27908" spans="11:12">
      <c r="K27908" s="435">
        <v>80736</v>
      </c>
      <c r="L27908" t="s">
        <v>214</v>
      </c>
    </row>
    <row r="27909" spans="11:12">
      <c r="K27909" s="435">
        <v>80737</v>
      </c>
      <c r="L27909" t="s">
        <v>214</v>
      </c>
    </row>
    <row r="27910" spans="11:12">
      <c r="K27910" s="435">
        <v>80740</v>
      </c>
      <c r="L27910" t="s">
        <v>216</v>
      </c>
    </row>
    <row r="27911" spans="11:12">
      <c r="K27911" s="435">
        <v>80741</v>
      </c>
      <c r="L27911" t="s">
        <v>216</v>
      </c>
    </row>
    <row r="27912" spans="11:12">
      <c r="K27912" s="435">
        <v>80742</v>
      </c>
      <c r="L27912" t="s">
        <v>216</v>
      </c>
    </row>
    <row r="27913" spans="11:12">
      <c r="K27913" s="435">
        <v>80743</v>
      </c>
      <c r="L27913" t="s">
        <v>216</v>
      </c>
    </row>
    <row r="27914" spans="11:12">
      <c r="K27914" s="435">
        <v>80744</v>
      </c>
      <c r="L27914" t="s">
        <v>214</v>
      </c>
    </row>
    <row r="27915" spans="11:12">
      <c r="K27915" s="435">
        <v>80745</v>
      </c>
      <c r="L27915" t="s">
        <v>214</v>
      </c>
    </row>
    <row r="27916" spans="11:12">
      <c r="K27916" s="435">
        <v>80746</v>
      </c>
      <c r="L27916" t="s">
        <v>214</v>
      </c>
    </row>
    <row r="27917" spans="11:12">
      <c r="K27917" s="435">
        <v>80747</v>
      </c>
      <c r="L27917" t="s">
        <v>214</v>
      </c>
    </row>
    <row r="27918" spans="11:12">
      <c r="K27918" s="435">
        <v>80749</v>
      </c>
      <c r="L27918" t="s">
        <v>214</v>
      </c>
    </row>
    <row r="27919" spans="11:12">
      <c r="K27919" s="435">
        <v>80750</v>
      </c>
      <c r="L27919" t="s">
        <v>216</v>
      </c>
    </row>
    <row r="27920" spans="11:12">
      <c r="K27920" s="435">
        <v>80751</v>
      </c>
      <c r="L27920" t="s">
        <v>216</v>
      </c>
    </row>
    <row r="27921" spans="11:12">
      <c r="K27921" s="435">
        <v>80754</v>
      </c>
      <c r="L27921" t="s">
        <v>216</v>
      </c>
    </row>
    <row r="27922" spans="11:12">
      <c r="K27922" s="435">
        <v>80755</v>
      </c>
      <c r="L27922" t="s">
        <v>214</v>
      </c>
    </row>
    <row r="27923" spans="11:12">
      <c r="K27923" s="435">
        <v>80757</v>
      </c>
      <c r="L27923" t="s">
        <v>216</v>
      </c>
    </row>
    <row r="27924" spans="11:12">
      <c r="K27924" s="435">
        <v>80758</v>
      </c>
      <c r="L27924" t="s">
        <v>214</v>
      </c>
    </row>
    <row r="27925" spans="11:12">
      <c r="K27925" s="435">
        <v>80759</v>
      </c>
      <c r="L27925" t="s">
        <v>216</v>
      </c>
    </row>
    <row r="27926" spans="11:12">
      <c r="K27926" s="435">
        <v>80801</v>
      </c>
      <c r="L27926" t="s">
        <v>216</v>
      </c>
    </row>
    <row r="27927" spans="11:12">
      <c r="K27927" s="435">
        <v>80802</v>
      </c>
      <c r="L27927" t="s">
        <v>214</v>
      </c>
    </row>
    <row r="27928" spans="11:12">
      <c r="K27928" s="435">
        <v>80804</v>
      </c>
      <c r="L27928" t="s">
        <v>216</v>
      </c>
    </row>
    <row r="27929" spans="11:12">
      <c r="K27929" s="435">
        <v>80805</v>
      </c>
      <c r="L27929" t="s">
        <v>214</v>
      </c>
    </row>
    <row r="27930" spans="11:12">
      <c r="K27930" s="435">
        <v>80807</v>
      </c>
      <c r="L27930" t="s">
        <v>214</v>
      </c>
    </row>
    <row r="27931" spans="11:12">
      <c r="K27931" s="435">
        <v>80808</v>
      </c>
      <c r="L27931" t="s">
        <v>216</v>
      </c>
    </row>
    <row r="27932" spans="11:12">
      <c r="K27932" s="435">
        <v>80809</v>
      </c>
      <c r="L27932">
        <v>7</v>
      </c>
    </row>
    <row r="27933" spans="11:12">
      <c r="K27933" s="435">
        <v>80810</v>
      </c>
      <c r="L27933" t="s">
        <v>214</v>
      </c>
    </row>
    <row r="27934" spans="11:12">
      <c r="K27934" s="435">
        <v>80812</v>
      </c>
      <c r="L27934" t="s">
        <v>216</v>
      </c>
    </row>
    <row r="27935" spans="11:12">
      <c r="K27935" s="435">
        <v>80813</v>
      </c>
      <c r="L27935">
        <v>7</v>
      </c>
    </row>
    <row r="27936" spans="11:12">
      <c r="K27936" s="435">
        <v>80814</v>
      </c>
      <c r="L27936">
        <v>7</v>
      </c>
    </row>
    <row r="27937" spans="11:12">
      <c r="K27937" s="435">
        <v>80815</v>
      </c>
      <c r="L27937" t="s">
        <v>216</v>
      </c>
    </row>
    <row r="27938" spans="11:12">
      <c r="K27938" s="435">
        <v>80816</v>
      </c>
      <c r="L27938">
        <v>7</v>
      </c>
    </row>
    <row r="27939" spans="11:12">
      <c r="K27939" s="435">
        <v>80817</v>
      </c>
      <c r="L27939" t="s">
        <v>216</v>
      </c>
    </row>
    <row r="27940" spans="11:12">
      <c r="K27940" s="435">
        <v>80818</v>
      </c>
      <c r="L27940" t="s">
        <v>216</v>
      </c>
    </row>
    <row r="27941" spans="11:12">
      <c r="K27941" s="435">
        <v>80819</v>
      </c>
      <c r="L27941" t="s">
        <v>216</v>
      </c>
    </row>
    <row r="27942" spans="11:12">
      <c r="K27942" s="435">
        <v>80820</v>
      </c>
      <c r="L27942">
        <v>7</v>
      </c>
    </row>
    <row r="27943" spans="11:12">
      <c r="K27943" s="435">
        <v>80821</v>
      </c>
      <c r="L27943" t="s">
        <v>216</v>
      </c>
    </row>
    <row r="27944" spans="11:12">
      <c r="K27944" s="435">
        <v>80822</v>
      </c>
      <c r="L27944" t="s">
        <v>214</v>
      </c>
    </row>
    <row r="27945" spans="11:12">
      <c r="K27945" s="435">
        <v>80823</v>
      </c>
      <c r="L27945" t="s">
        <v>210</v>
      </c>
    </row>
    <row r="27946" spans="11:12">
      <c r="K27946" s="435">
        <v>80824</v>
      </c>
      <c r="L27946" t="s">
        <v>214</v>
      </c>
    </row>
    <row r="27947" spans="11:12">
      <c r="K27947" s="435">
        <v>80825</v>
      </c>
      <c r="L27947" t="s">
        <v>214</v>
      </c>
    </row>
    <row r="27948" spans="11:12">
      <c r="K27948" s="435">
        <v>80827</v>
      </c>
      <c r="L27948">
        <v>7</v>
      </c>
    </row>
    <row r="27949" spans="11:12">
      <c r="K27949" s="435">
        <v>80828</v>
      </c>
      <c r="L27949" t="s">
        <v>216</v>
      </c>
    </row>
    <row r="27950" spans="11:12">
      <c r="K27950" s="435">
        <v>80829</v>
      </c>
      <c r="L27950">
        <v>7</v>
      </c>
    </row>
    <row r="27951" spans="11:12">
      <c r="K27951" s="435">
        <v>80830</v>
      </c>
      <c r="L27951" t="s">
        <v>216</v>
      </c>
    </row>
    <row r="27952" spans="11:12">
      <c r="K27952" s="435">
        <v>80831</v>
      </c>
      <c r="L27952" t="s">
        <v>216</v>
      </c>
    </row>
    <row r="27953" spans="11:12">
      <c r="K27953" s="435">
        <v>80832</v>
      </c>
      <c r="L27953" t="s">
        <v>216</v>
      </c>
    </row>
    <row r="27954" spans="11:12">
      <c r="K27954" s="435">
        <v>80833</v>
      </c>
      <c r="L27954" t="s">
        <v>216</v>
      </c>
    </row>
    <row r="27955" spans="11:12">
      <c r="K27955" s="435">
        <v>80834</v>
      </c>
      <c r="L27955" t="s">
        <v>216</v>
      </c>
    </row>
    <row r="27956" spans="11:12">
      <c r="K27956" s="435">
        <v>80835</v>
      </c>
      <c r="L27956" t="s">
        <v>216</v>
      </c>
    </row>
    <row r="27957" spans="11:12">
      <c r="K27957" s="435">
        <v>80836</v>
      </c>
      <c r="L27957" t="s">
        <v>214</v>
      </c>
    </row>
    <row r="27958" spans="11:12">
      <c r="K27958" s="435">
        <v>80840</v>
      </c>
      <c r="L27958" t="s">
        <v>216</v>
      </c>
    </row>
    <row r="27959" spans="11:12">
      <c r="K27959" s="435">
        <v>80860</v>
      </c>
      <c r="L27959">
        <v>7</v>
      </c>
    </row>
    <row r="27960" spans="11:12">
      <c r="K27960" s="435">
        <v>80861</v>
      </c>
      <c r="L27960" t="s">
        <v>214</v>
      </c>
    </row>
    <row r="27961" spans="11:12">
      <c r="K27961" s="435">
        <v>80862</v>
      </c>
      <c r="L27961" t="s">
        <v>214</v>
      </c>
    </row>
    <row r="27962" spans="11:12">
      <c r="K27962" s="435">
        <v>80863</v>
      </c>
      <c r="L27962">
        <v>7</v>
      </c>
    </row>
    <row r="27963" spans="11:12">
      <c r="K27963" s="435">
        <v>80864</v>
      </c>
      <c r="L27963" t="s">
        <v>216</v>
      </c>
    </row>
    <row r="27964" spans="11:12">
      <c r="K27964" s="435">
        <v>80902</v>
      </c>
      <c r="L27964" t="s">
        <v>216</v>
      </c>
    </row>
    <row r="27965" spans="11:12">
      <c r="K27965" s="435">
        <v>80903</v>
      </c>
      <c r="L27965" t="s">
        <v>216</v>
      </c>
    </row>
    <row r="27966" spans="11:12">
      <c r="K27966" s="435">
        <v>80904</v>
      </c>
      <c r="L27966" t="s">
        <v>216</v>
      </c>
    </row>
    <row r="27967" spans="11:12">
      <c r="K27967" s="435">
        <v>80905</v>
      </c>
      <c r="L27967" t="s">
        <v>216</v>
      </c>
    </row>
    <row r="27968" spans="11:12">
      <c r="K27968" s="435">
        <v>80906</v>
      </c>
      <c r="L27968" t="s">
        <v>216</v>
      </c>
    </row>
    <row r="27969" spans="11:12">
      <c r="K27969" s="435">
        <v>80907</v>
      </c>
      <c r="L27969" t="s">
        <v>216</v>
      </c>
    </row>
    <row r="27970" spans="11:12">
      <c r="K27970" s="435">
        <v>80908</v>
      </c>
      <c r="L27970">
        <v>7</v>
      </c>
    </row>
    <row r="27971" spans="11:12">
      <c r="K27971" s="435">
        <v>80909</v>
      </c>
      <c r="L27971" t="s">
        <v>216</v>
      </c>
    </row>
    <row r="27972" spans="11:12">
      <c r="K27972" s="435">
        <v>80910</v>
      </c>
      <c r="L27972" t="s">
        <v>216</v>
      </c>
    </row>
    <row r="27973" spans="11:12">
      <c r="K27973" s="435">
        <v>80911</v>
      </c>
      <c r="L27973" t="s">
        <v>216</v>
      </c>
    </row>
    <row r="27974" spans="11:12">
      <c r="K27974" s="435">
        <v>80913</v>
      </c>
      <c r="L27974" t="s">
        <v>216</v>
      </c>
    </row>
    <row r="27975" spans="11:12">
      <c r="K27975" s="435">
        <v>80914</v>
      </c>
      <c r="L27975" t="s">
        <v>216</v>
      </c>
    </row>
    <row r="27976" spans="11:12">
      <c r="K27976" s="435">
        <v>80915</v>
      </c>
      <c r="L27976" t="s">
        <v>216</v>
      </c>
    </row>
    <row r="27977" spans="11:12">
      <c r="K27977" s="435">
        <v>80916</v>
      </c>
      <c r="L27977" t="s">
        <v>216</v>
      </c>
    </row>
    <row r="27978" spans="11:12">
      <c r="K27978" s="435">
        <v>80917</v>
      </c>
      <c r="L27978" t="s">
        <v>216</v>
      </c>
    </row>
    <row r="27979" spans="11:12">
      <c r="K27979" s="435">
        <v>80918</v>
      </c>
      <c r="L27979" t="s">
        <v>216</v>
      </c>
    </row>
    <row r="27980" spans="11:12">
      <c r="K27980" s="435">
        <v>80919</v>
      </c>
      <c r="L27980" t="s">
        <v>216</v>
      </c>
    </row>
    <row r="27981" spans="11:12">
      <c r="K27981" s="435">
        <v>80920</v>
      </c>
      <c r="L27981" t="s">
        <v>216</v>
      </c>
    </row>
    <row r="27982" spans="11:12">
      <c r="K27982" s="435">
        <v>80921</v>
      </c>
      <c r="L27982">
        <v>7</v>
      </c>
    </row>
    <row r="27983" spans="11:12">
      <c r="K27983" s="435">
        <v>80922</v>
      </c>
      <c r="L27983" t="s">
        <v>216</v>
      </c>
    </row>
    <row r="27984" spans="11:12">
      <c r="K27984" s="435">
        <v>80923</v>
      </c>
      <c r="L27984" t="s">
        <v>216</v>
      </c>
    </row>
    <row r="27985" spans="11:12">
      <c r="K27985" s="435">
        <v>80924</v>
      </c>
      <c r="L27985" t="s">
        <v>216</v>
      </c>
    </row>
    <row r="27986" spans="11:12">
      <c r="K27986" s="435">
        <v>80925</v>
      </c>
      <c r="L27986" t="s">
        <v>216</v>
      </c>
    </row>
    <row r="27987" spans="11:12">
      <c r="K27987" s="435">
        <v>80926</v>
      </c>
      <c r="L27987" t="s">
        <v>216</v>
      </c>
    </row>
    <row r="27988" spans="11:12">
      <c r="K27988" s="435">
        <v>80927</v>
      </c>
      <c r="L27988" t="s">
        <v>216</v>
      </c>
    </row>
    <row r="27989" spans="11:12">
      <c r="K27989" s="435">
        <v>80928</v>
      </c>
      <c r="L27989" t="s">
        <v>216</v>
      </c>
    </row>
    <row r="27990" spans="11:12">
      <c r="K27990" s="435">
        <v>80929</v>
      </c>
      <c r="L27990" t="s">
        <v>216</v>
      </c>
    </row>
    <row r="27991" spans="11:12">
      <c r="K27991" s="435">
        <v>80930</v>
      </c>
      <c r="L27991" t="s">
        <v>216</v>
      </c>
    </row>
    <row r="27992" spans="11:12">
      <c r="K27992" s="435">
        <v>80938</v>
      </c>
      <c r="L27992" t="s">
        <v>216</v>
      </c>
    </row>
    <row r="27993" spans="11:12">
      <c r="K27993" s="435">
        <v>80939</v>
      </c>
      <c r="L27993" t="s">
        <v>216</v>
      </c>
    </row>
    <row r="27994" spans="11:12">
      <c r="K27994" s="435">
        <v>80951</v>
      </c>
      <c r="L27994" t="s">
        <v>216</v>
      </c>
    </row>
    <row r="27995" spans="11:12">
      <c r="K27995" s="435">
        <v>81001</v>
      </c>
      <c r="L27995" t="s">
        <v>216</v>
      </c>
    </row>
    <row r="27996" spans="11:12">
      <c r="K27996" s="435">
        <v>81003</v>
      </c>
      <c r="L27996" t="s">
        <v>216</v>
      </c>
    </row>
    <row r="27997" spans="11:12">
      <c r="K27997" s="435">
        <v>81004</v>
      </c>
      <c r="L27997" t="s">
        <v>216</v>
      </c>
    </row>
    <row r="27998" spans="11:12">
      <c r="K27998" s="435">
        <v>81005</v>
      </c>
      <c r="L27998" t="s">
        <v>216</v>
      </c>
    </row>
    <row r="27999" spans="11:12">
      <c r="K27999" s="435">
        <v>81006</v>
      </c>
      <c r="L27999" t="s">
        <v>216</v>
      </c>
    </row>
    <row r="28000" spans="11:12">
      <c r="K28000" s="435">
        <v>81007</v>
      </c>
      <c r="L28000" t="s">
        <v>216</v>
      </c>
    </row>
    <row r="28001" spans="11:12">
      <c r="K28001" s="435">
        <v>81008</v>
      </c>
      <c r="L28001" t="s">
        <v>216</v>
      </c>
    </row>
    <row r="28002" spans="11:12">
      <c r="K28002" s="435">
        <v>81019</v>
      </c>
      <c r="L28002" t="s">
        <v>216</v>
      </c>
    </row>
    <row r="28003" spans="11:12">
      <c r="K28003" s="435">
        <v>81020</v>
      </c>
      <c r="L28003" t="s">
        <v>220</v>
      </c>
    </row>
    <row r="28004" spans="11:12">
      <c r="K28004" s="435">
        <v>81021</v>
      </c>
      <c r="L28004" t="s">
        <v>210</v>
      </c>
    </row>
    <row r="28005" spans="11:12">
      <c r="K28005" s="435">
        <v>81022</v>
      </c>
      <c r="L28005" t="s">
        <v>216</v>
      </c>
    </row>
    <row r="28006" spans="11:12">
      <c r="K28006" s="435">
        <v>81023</v>
      </c>
      <c r="L28006" t="s">
        <v>216</v>
      </c>
    </row>
    <row r="28007" spans="11:12">
      <c r="K28007" s="435">
        <v>81024</v>
      </c>
      <c r="L28007" t="s">
        <v>210</v>
      </c>
    </row>
    <row r="28008" spans="11:12">
      <c r="K28008" s="435">
        <v>81025</v>
      </c>
      <c r="L28008" t="s">
        <v>216</v>
      </c>
    </row>
    <row r="28009" spans="11:12">
      <c r="K28009" s="435">
        <v>81027</v>
      </c>
      <c r="L28009" t="s">
        <v>210</v>
      </c>
    </row>
    <row r="28010" spans="11:12">
      <c r="K28010" s="435">
        <v>81029</v>
      </c>
      <c r="L28010" t="s">
        <v>210</v>
      </c>
    </row>
    <row r="28011" spans="11:12">
      <c r="K28011" s="435">
        <v>81030</v>
      </c>
      <c r="L28011" t="s">
        <v>210</v>
      </c>
    </row>
    <row r="28012" spans="11:12">
      <c r="K28012" s="435">
        <v>81033</v>
      </c>
      <c r="L28012" t="s">
        <v>210</v>
      </c>
    </row>
    <row r="28013" spans="11:12">
      <c r="K28013" s="435">
        <v>81036</v>
      </c>
      <c r="L28013" t="s">
        <v>216</v>
      </c>
    </row>
    <row r="28014" spans="11:12">
      <c r="K28014" s="435">
        <v>81038</v>
      </c>
      <c r="L28014" t="s">
        <v>210</v>
      </c>
    </row>
    <row r="28015" spans="11:12">
      <c r="K28015" s="435">
        <v>81039</v>
      </c>
      <c r="L28015" t="s">
        <v>210</v>
      </c>
    </row>
    <row r="28016" spans="11:12">
      <c r="K28016" s="435">
        <v>81040</v>
      </c>
      <c r="L28016">
        <v>7</v>
      </c>
    </row>
    <row r="28017" spans="11:12">
      <c r="K28017" s="435">
        <v>81041</v>
      </c>
      <c r="L28017" t="s">
        <v>216</v>
      </c>
    </row>
    <row r="28018" spans="11:12">
      <c r="K28018" s="435">
        <v>81043</v>
      </c>
      <c r="L28018" t="s">
        <v>216</v>
      </c>
    </row>
    <row r="28019" spans="11:12">
      <c r="K28019" s="435">
        <v>81044</v>
      </c>
      <c r="L28019" t="s">
        <v>216</v>
      </c>
    </row>
    <row r="28020" spans="11:12">
      <c r="K28020" s="435">
        <v>81045</v>
      </c>
      <c r="L28020" t="s">
        <v>210</v>
      </c>
    </row>
    <row r="28021" spans="11:12">
      <c r="K28021" s="435">
        <v>81047</v>
      </c>
      <c r="L28021" t="s">
        <v>216</v>
      </c>
    </row>
    <row r="28022" spans="11:12">
      <c r="K28022" s="435">
        <v>81049</v>
      </c>
      <c r="L28022" t="s">
        <v>210</v>
      </c>
    </row>
    <row r="28023" spans="11:12">
      <c r="K28023" s="435">
        <v>81050</v>
      </c>
      <c r="L28023" t="s">
        <v>210</v>
      </c>
    </row>
    <row r="28024" spans="11:12">
      <c r="K28024" s="435">
        <v>81052</v>
      </c>
      <c r="L28024" t="s">
        <v>216</v>
      </c>
    </row>
    <row r="28025" spans="11:12">
      <c r="K28025" s="435">
        <v>81054</v>
      </c>
      <c r="L28025" t="s">
        <v>216</v>
      </c>
    </row>
    <row r="28026" spans="11:12">
      <c r="K28026" s="435">
        <v>81055</v>
      </c>
      <c r="L28026">
        <v>7</v>
      </c>
    </row>
    <row r="28027" spans="11:12">
      <c r="K28027" s="435">
        <v>81057</v>
      </c>
      <c r="L28027" t="s">
        <v>216</v>
      </c>
    </row>
    <row r="28028" spans="11:12">
      <c r="K28028" s="435">
        <v>81058</v>
      </c>
      <c r="L28028" t="s">
        <v>210</v>
      </c>
    </row>
    <row r="28029" spans="11:12">
      <c r="K28029" s="435">
        <v>81059</v>
      </c>
      <c r="L28029" t="s">
        <v>210</v>
      </c>
    </row>
    <row r="28030" spans="11:12">
      <c r="K28030" s="435">
        <v>81062</v>
      </c>
      <c r="L28030" t="s">
        <v>216</v>
      </c>
    </row>
    <row r="28031" spans="11:12">
      <c r="K28031" s="435">
        <v>81063</v>
      </c>
      <c r="L28031" t="s">
        <v>210</v>
      </c>
    </row>
    <row r="28032" spans="11:12">
      <c r="K28032" s="435">
        <v>81064</v>
      </c>
      <c r="L28032" t="s">
        <v>210</v>
      </c>
    </row>
    <row r="28033" spans="11:12">
      <c r="K28033" s="435">
        <v>81067</v>
      </c>
      <c r="L28033" t="s">
        <v>210</v>
      </c>
    </row>
    <row r="28034" spans="11:12">
      <c r="K28034" s="435">
        <v>81069</v>
      </c>
      <c r="L28034" t="s">
        <v>210</v>
      </c>
    </row>
    <row r="28035" spans="11:12">
      <c r="K28035" s="435">
        <v>81071</v>
      </c>
      <c r="L28035" t="s">
        <v>214</v>
      </c>
    </row>
    <row r="28036" spans="11:12">
      <c r="K28036" s="435">
        <v>81073</v>
      </c>
      <c r="L28036" t="s">
        <v>210</v>
      </c>
    </row>
    <row r="28037" spans="11:12">
      <c r="K28037" s="435">
        <v>81076</v>
      </c>
      <c r="L28037" t="s">
        <v>210</v>
      </c>
    </row>
    <row r="28038" spans="11:12">
      <c r="K28038" s="435">
        <v>81077</v>
      </c>
      <c r="L28038" t="s">
        <v>210</v>
      </c>
    </row>
    <row r="28039" spans="11:12">
      <c r="K28039" s="435">
        <v>81081</v>
      </c>
      <c r="L28039">
        <v>7</v>
      </c>
    </row>
    <row r="28040" spans="11:12">
      <c r="K28040" s="435">
        <v>81082</v>
      </c>
      <c r="L28040" t="s">
        <v>216</v>
      </c>
    </row>
    <row r="28041" spans="11:12">
      <c r="K28041" s="435">
        <v>81084</v>
      </c>
      <c r="L28041" t="s">
        <v>216</v>
      </c>
    </row>
    <row r="28042" spans="11:12">
      <c r="K28042" s="435">
        <v>81087</v>
      </c>
      <c r="L28042" t="s">
        <v>216</v>
      </c>
    </row>
    <row r="28043" spans="11:12">
      <c r="K28043" s="435">
        <v>81089</v>
      </c>
      <c r="L28043" t="s">
        <v>216</v>
      </c>
    </row>
    <row r="28044" spans="11:12">
      <c r="K28044" s="435">
        <v>81090</v>
      </c>
      <c r="L28044" t="s">
        <v>216</v>
      </c>
    </row>
    <row r="28045" spans="11:12">
      <c r="K28045" s="435">
        <v>81091</v>
      </c>
      <c r="L28045">
        <v>7</v>
      </c>
    </row>
    <row r="28046" spans="11:12">
      <c r="K28046" s="435">
        <v>81092</v>
      </c>
      <c r="L28046" t="s">
        <v>216</v>
      </c>
    </row>
    <row r="28047" spans="11:12">
      <c r="K28047" s="435">
        <v>81101</v>
      </c>
      <c r="L28047" t="s">
        <v>220</v>
      </c>
    </row>
    <row r="28048" spans="11:12">
      <c r="K28048" s="435">
        <v>81120</v>
      </c>
      <c r="L28048" t="s">
        <v>220</v>
      </c>
    </row>
    <row r="28049" spans="11:12">
      <c r="K28049" s="435">
        <v>81121</v>
      </c>
      <c r="L28049" t="s">
        <v>216</v>
      </c>
    </row>
    <row r="28050" spans="11:12">
      <c r="K28050" s="435">
        <v>81122</v>
      </c>
      <c r="L28050">
        <v>7</v>
      </c>
    </row>
    <row r="28051" spans="11:12">
      <c r="K28051" s="435">
        <v>81123</v>
      </c>
      <c r="L28051" t="s">
        <v>220</v>
      </c>
    </row>
    <row r="28052" spans="11:12">
      <c r="K28052" s="435">
        <v>81124</v>
      </c>
      <c r="L28052" t="s">
        <v>220</v>
      </c>
    </row>
    <row r="28053" spans="11:12">
      <c r="K28053" s="435">
        <v>81125</v>
      </c>
      <c r="L28053" t="s">
        <v>220</v>
      </c>
    </row>
    <row r="28054" spans="11:12">
      <c r="K28054" s="435">
        <v>81126</v>
      </c>
      <c r="L28054" t="s">
        <v>220</v>
      </c>
    </row>
    <row r="28055" spans="11:12">
      <c r="K28055" s="435">
        <v>81128</v>
      </c>
      <c r="L28055">
        <v>7</v>
      </c>
    </row>
    <row r="28056" spans="11:12">
      <c r="K28056" s="435">
        <v>81129</v>
      </c>
      <c r="L28056" t="s">
        <v>220</v>
      </c>
    </row>
    <row r="28057" spans="11:12">
      <c r="K28057" s="435">
        <v>81130</v>
      </c>
      <c r="L28057">
        <v>7</v>
      </c>
    </row>
    <row r="28058" spans="11:12">
      <c r="K28058" s="435">
        <v>81131</v>
      </c>
      <c r="L28058">
        <v>7</v>
      </c>
    </row>
    <row r="28059" spans="11:12">
      <c r="K28059" s="435">
        <v>81132</v>
      </c>
      <c r="L28059">
        <v>7</v>
      </c>
    </row>
    <row r="28060" spans="11:12">
      <c r="K28060" s="435">
        <v>81133</v>
      </c>
      <c r="L28060">
        <v>7</v>
      </c>
    </row>
    <row r="28061" spans="11:12">
      <c r="K28061" s="435">
        <v>81136</v>
      </c>
      <c r="L28061" t="s">
        <v>220</v>
      </c>
    </row>
    <row r="28062" spans="11:12">
      <c r="K28062" s="435">
        <v>81137</v>
      </c>
      <c r="L28062" t="s">
        <v>216</v>
      </c>
    </row>
    <row r="28063" spans="11:12">
      <c r="K28063" s="435">
        <v>81138</v>
      </c>
      <c r="L28063" t="s">
        <v>220</v>
      </c>
    </row>
    <row r="28064" spans="11:12">
      <c r="K28064" s="435">
        <v>81140</v>
      </c>
      <c r="L28064" t="s">
        <v>220</v>
      </c>
    </row>
    <row r="28065" spans="11:12">
      <c r="K28065" s="435">
        <v>81141</v>
      </c>
      <c r="L28065" t="s">
        <v>220</v>
      </c>
    </row>
    <row r="28066" spans="11:12">
      <c r="K28066" s="435">
        <v>81143</v>
      </c>
      <c r="L28066" t="s">
        <v>220</v>
      </c>
    </row>
    <row r="28067" spans="11:12">
      <c r="K28067" s="435">
        <v>81144</v>
      </c>
      <c r="L28067" t="s">
        <v>220</v>
      </c>
    </row>
    <row r="28068" spans="11:12">
      <c r="K28068" s="435">
        <v>81146</v>
      </c>
      <c r="L28068" t="s">
        <v>220</v>
      </c>
    </row>
    <row r="28069" spans="11:12">
      <c r="K28069" s="435">
        <v>81147</v>
      </c>
      <c r="L28069">
        <v>7</v>
      </c>
    </row>
    <row r="28070" spans="11:12">
      <c r="K28070" s="435">
        <v>81148</v>
      </c>
      <c r="L28070" t="s">
        <v>220</v>
      </c>
    </row>
    <row r="28071" spans="11:12">
      <c r="K28071" s="435">
        <v>81149</v>
      </c>
      <c r="L28071">
        <v>7</v>
      </c>
    </row>
    <row r="28072" spans="11:12">
      <c r="K28072" s="435">
        <v>81151</v>
      </c>
      <c r="L28072" t="s">
        <v>220</v>
      </c>
    </row>
    <row r="28073" spans="11:12">
      <c r="K28073" s="435">
        <v>81152</v>
      </c>
      <c r="L28073">
        <v>7</v>
      </c>
    </row>
    <row r="28074" spans="11:12">
      <c r="K28074" s="435">
        <v>81154</v>
      </c>
      <c r="L28074">
        <v>7</v>
      </c>
    </row>
    <row r="28075" spans="11:12">
      <c r="K28075" s="435">
        <v>81155</v>
      </c>
      <c r="L28075">
        <v>7</v>
      </c>
    </row>
    <row r="28076" spans="11:12">
      <c r="K28076" s="435">
        <v>81201</v>
      </c>
      <c r="L28076">
        <v>7</v>
      </c>
    </row>
    <row r="28077" spans="11:12">
      <c r="K28077" s="435">
        <v>81210</v>
      </c>
      <c r="L28077">
        <v>7</v>
      </c>
    </row>
    <row r="28078" spans="11:12">
      <c r="K28078" s="435">
        <v>81211</v>
      </c>
      <c r="L28078">
        <v>7</v>
      </c>
    </row>
    <row r="28079" spans="11:12">
      <c r="K28079" s="435">
        <v>81212</v>
      </c>
      <c r="L28079" t="s">
        <v>210</v>
      </c>
    </row>
    <row r="28080" spans="11:12">
      <c r="K28080" s="435">
        <v>81220</v>
      </c>
      <c r="L28080">
        <v>7</v>
      </c>
    </row>
    <row r="28081" spans="11:12">
      <c r="K28081" s="435">
        <v>81221</v>
      </c>
      <c r="L28081" t="s">
        <v>216</v>
      </c>
    </row>
    <row r="28082" spans="11:12">
      <c r="K28082" s="435">
        <v>81222</v>
      </c>
      <c r="L28082" t="s">
        <v>220</v>
      </c>
    </row>
    <row r="28083" spans="11:12">
      <c r="K28083" s="435">
        <v>81223</v>
      </c>
      <c r="L28083">
        <v>7</v>
      </c>
    </row>
    <row r="28084" spans="11:12">
      <c r="K28084" s="435">
        <v>81224</v>
      </c>
      <c r="L28084">
        <v>7</v>
      </c>
    </row>
    <row r="28085" spans="11:12">
      <c r="K28085" s="435">
        <v>81225</v>
      </c>
      <c r="L28085">
        <v>7</v>
      </c>
    </row>
    <row r="28086" spans="11:12">
      <c r="K28086" s="435">
        <v>81226</v>
      </c>
      <c r="L28086" t="s">
        <v>210</v>
      </c>
    </row>
    <row r="28087" spans="11:12">
      <c r="K28087" s="435">
        <v>81227</v>
      </c>
      <c r="L28087">
        <v>7</v>
      </c>
    </row>
    <row r="28088" spans="11:12">
      <c r="K28088" s="435">
        <v>81230</v>
      </c>
      <c r="L28088">
        <v>7</v>
      </c>
    </row>
    <row r="28089" spans="11:12">
      <c r="K28089" s="435">
        <v>81231</v>
      </c>
      <c r="L28089">
        <v>7</v>
      </c>
    </row>
    <row r="28090" spans="11:12">
      <c r="K28090" s="435">
        <v>81232</v>
      </c>
      <c r="L28090" t="s">
        <v>220</v>
      </c>
    </row>
    <row r="28091" spans="11:12">
      <c r="K28091" s="435">
        <v>81233</v>
      </c>
      <c r="L28091">
        <v>7</v>
      </c>
    </row>
    <row r="28092" spans="11:12">
      <c r="K28092" s="435">
        <v>81235</v>
      </c>
      <c r="L28092">
        <v>7</v>
      </c>
    </row>
    <row r="28093" spans="11:12">
      <c r="K28093" s="435">
        <v>81236</v>
      </c>
      <c r="L28093">
        <v>7</v>
      </c>
    </row>
    <row r="28094" spans="11:12">
      <c r="K28094" s="435">
        <v>81237</v>
      </c>
      <c r="L28094">
        <v>7</v>
      </c>
    </row>
    <row r="28095" spans="11:12">
      <c r="K28095" s="435">
        <v>81239</v>
      </c>
      <c r="L28095">
        <v>7</v>
      </c>
    </row>
    <row r="28096" spans="11:12">
      <c r="K28096" s="435">
        <v>81240</v>
      </c>
      <c r="L28096" t="s">
        <v>210</v>
      </c>
    </row>
    <row r="28097" spans="11:12">
      <c r="K28097" s="435">
        <v>81241</v>
      </c>
      <c r="L28097">
        <v>7</v>
      </c>
    </row>
    <row r="28098" spans="11:12">
      <c r="K28098" s="435">
        <v>81242</v>
      </c>
      <c r="L28098">
        <v>7</v>
      </c>
    </row>
    <row r="28099" spans="11:12">
      <c r="K28099" s="435">
        <v>81243</v>
      </c>
      <c r="L28099">
        <v>7</v>
      </c>
    </row>
    <row r="28100" spans="11:12">
      <c r="K28100" s="435">
        <v>81244</v>
      </c>
      <c r="L28100" t="s">
        <v>216</v>
      </c>
    </row>
    <row r="28101" spans="11:12">
      <c r="K28101" s="435">
        <v>81248</v>
      </c>
      <c r="L28101">
        <v>7</v>
      </c>
    </row>
    <row r="28102" spans="11:12">
      <c r="K28102" s="435">
        <v>81251</v>
      </c>
      <c r="L28102">
        <v>7</v>
      </c>
    </row>
    <row r="28103" spans="11:12">
      <c r="K28103" s="435">
        <v>81252</v>
      </c>
      <c r="L28103">
        <v>7</v>
      </c>
    </row>
    <row r="28104" spans="11:12">
      <c r="K28104" s="435">
        <v>81253</v>
      </c>
      <c r="L28104" t="s">
        <v>216</v>
      </c>
    </row>
    <row r="28105" spans="11:12">
      <c r="K28105" s="435">
        <v>81301</v>
      </c>
      <c r="L28105" t="s">
        <v>216</v>
      </c>
    </row>
    <row r="28106" spans="11:12">
      <c r="K28106" s="435">
        <v>81303</v>
      </c>
      <c r="L28106" t="s">
        <v>216</v>
      </c>
    </row>
    <row r="28107" spans="11:12">
      <c r="K28107" s="435">
        <v>81320</v>
      </c>
      <c r="L28107" t="s">
        <v>216</v>
      </c>
    </row>
    <row r="28108" spans="11:12">
      <c r="K28108" s="435">
        <v>81321</v>
      </c>
      <c r="L28108" t="s">
        <v>216</v>
      </c>
    </row>
    <row r="28109" spans="11:12">
      <c r="K28109" s="435">
        <v>81323</v>
      </c>
      <c r="L28109" t="s">
        <v>216</v>
      </c>
    </row>
    <row r="28110" spans="11:12">
      <c r="K28110" s="435">
        <v>81324</v>
      </c>
      <c r="L28110" t="s">
        <v>216</v>
      </c>
    </row>
    <row r="28111" spans="11:12">
      <c r="K28111" s="435">
        <v>81325</v>
      </c>
      <c r="L28111" t="s">
        <v>216</v>
      </c>
    </row>
    <row r="28112" spans="11:12">
      <c r="K28112" s="435">
        <v>81326</v>
      </c>
      <c r="L28112" t="s">
        <v>216</v>
      </c>
    </row>
    <row r="28113" spans="11:12">
      <c r="K28113" s="435">
        <v>81327</v>
      </c>
      <c r="L28113" t="s">
        <v>216</v>
      </c>
    </row>
    <row r="28114" spans="11:12">
      <c r="K28114" s="435">
        <v>81328</v>
      </c>
      <c r="L28114" t="s">
        <v>216</v>
      </c>
    </row>
    <row r="28115" spans="11:12">
      <c r="K28115" s="435">
        <v>81330</v>
      </c>
      <c r="L28115" t="s">
        <v>216</v>
      </c>
    </row>
    <row r="28116" spans="11:12">
      <c r="K28116" s="435">
        <v>81331</v>
      </c>
      <c r="L28116" t="s">
        <v>216</v>
      </c>
    </row>
    <row r="28117" spans="11:12">
      <c r="K28117" s="435">
        <v>81332</v>
      </c>
      <c r="L28117" t="s">
        <v>216</v>
      </c>
    </row>
    <row r="28118" spans="11:12">
      <c r="K28118" s="435">
        <v>81334</v>
      </c>
      <c r="L28118" t="s">
        <v>216</v>
      </c>
    </row>
    <row r="28119" spans="11:12">
      <c r="K28119" s="435">
        <v>81335</v>
      </c>
      <c r="L28119" t="s">
        <v>216</v>
      </c>
    </row>
    <row r="28120" spans="11:12">
      <c r="K28120" s="435">
        <v>81401</v>
      </c>
      <c r="L28120" t="s">
        <v>216</v>
      </c>
    </row>
    <row r="28121" spans="11:12">
      <c r="K28121" s="435">
        <v>81403</v>
      </c>
      <c r="L28121" t="s">
        <v>216</v>
      </c>
    </row>
    <row r="28122" spans="11:12">
      <c r="K28122" s="435">
        <v>81410</v>
      </c>
      <c r="L28122" t="s">
        <v>216</v>
      </c>
    </row>
    <row r="28123" spans="11:12">
      <c r="K28123" s="435">
        <v>81411</v>
      </c>
      <c r="L28123" t="s">
        <v>216</v>
      </c>
    </row>
    <row r="28124" spans="11:12">
      <c r="K28124" s="435">
        <v>81413</v>
      </c>
      <c r="L28124" t="s">
        <v>220</v>
      </c>
    </row>
    <row r="28125" spans="11:12">
      <c r="K28125" s="435">
        <v>81415</v>
      </c>
      <c r="L28125" t="s">
        <v>220</v>
      </c>
    </row>
    <row r="28126" spans="11:12">
      <c r="K28126" s="435">
        <v>81416</v>
      </c>
      <c r="L28126" t="s">
        <v>216</v>
      </c>
    </row>
    <row r="28127" spans="11:12">
      <c r="K28127" s="435">
        <v>81418</v>
      </c>
      <c r="L28127" t="s">
        <v>216</v>
      </c>
    </row>
    <row r="28128" spans="11:12">
      <c r="K28128" s="435">
        <v>81419</v>
      </c>
      <c r="L28128" t="s">
        <v>216</v>
      </c>
    </row>
    <row r="28129" spans="11:12">
      <c r="K28129" s="435">
        <v>81422</v>
      </c>
      <c r="L28129" t="s">
        <v>216</v>
      </c>
    </row>
    <row r="28130" spans="11:12">
      <c r="K28130" s="435">
        <v>81423</v>
      </c>
      <c r="L28130" t="s">
        <v>216</v>
      </c>
    </row>
    <row r="28131" spans="11:12">
      <c r="K28131" s="435">
        <v>81424</v>
      </c>
      <c r="L28131">
        <v>7</v>
      </c>
    </row>
    <row r="28132" spans="11:12">
      <c r="K28132" s="435">
        <v>81425</v>
      </c>
      <c r="L28132" t="s">
        <v>216</v>
      </c>
    </row>
    <row r="28133" spans="11:12">
      <c r="K28133" s="435">
        <v>81426</v>
      </c>
      <c r="L28133" t="s">
        <v>216</v>
      </c>
    </row>
    <row r="28134" spans="11:12">
      <c r="K28134" s="435">
        <v>81427</v>
      </c>
      <c r="L28134">
        <v>7</v>
      </c>
    </row>
    <row r="28135" spans="11:12">
      <c r="K28135" s="435">
        <v>81428</v>
      </c>
      <c r="L28135" t="s">
        <v>220</v>
      </c>
    </row>
    <row r="28136" spans="11:12">
      <c r="K28136" s="435">
        <v>81429</v>
      </c>
      <c r="L28136" t="s">
        <v>216</v>
      </c>
    </row>
    <row r="28137" spans="11:12">
      <c r="K28137" s="435">
        <v>81430</v>
      </c>
      <c r="L28137">
        <v>7</v>
      </c>
    </row>
    <row r="28138" spans="11:12">
      <c r="K28138" s="435">
        <v>81431</v>
      </c>
      <c r="L28138" t="s">
        <v>216</v>
      </c>
    </row>
    <row r="28139" spans="11:12">
      <c r="K28139" s="435">
        <v>81432</v>
      </c>
      <c r="L28139">
        <v>7</v>
      </c>
    </row>
    <row r="28140" spans="11:12">
      <c r="K28140" s="435">
        <v>81433</v>
      </c>
      <c r="L28140">
        <v>7</v>
      </c>
    </row>
    <row r="28141" spans="11:12">
      <c r="K28141" s="435">
        <v>81434</v>
      </c>
      <c r="L28141">
        <v>7</v>
      </c>
    </row>
    <row r="28142" spans="11:12">
      <c r="K28142" s="435">
        <v>81435</v>
      </c>
      <c r="L28142">
        <v>7</v>
      </c>
    </row>
    <row r="28143" spans="11:12">
      <c r="K28143" s="435">
        <v>81501</v>
      </c>
      <c r="L28143" t="s">
        <v>216</v>
      </c>
    </row>
    <row r="28144" spans="11:12">
      <c r="K28144" s="435">
        <v>81503</v>
      </c>
      <c r="L28144" t="s">
        <v>216</v>
      </c>
    </row>
    <row r="28145" spans="11:12">
      <c r="K28145" s="435">
        <v>81504</v>
      </c>
      <c r="L28145" t="s">
        <v>216</v>
      </c>
    </row>
    <row r="28146" spans="11:12">
      <c r="K28146" s="435">
        <v>81505</v>
      </c>
      <c r="L28146" t="s">
        <v>216</v>
      </c>
    </row>
    <row r="28147" spans="11:12">
      <c r="K28147" s="435">
        <v>81506</v>
      </c>
      <c r="L28147" t="s">
        <v>216</v>
      </c>
    </row>
    <row r="28148" spans="11:12">
      <c r="K28148" s="435">
        <v>81507</v>
      </c>
      <c r="L28148" t="s">
        <v>216</v>
      </c>
    </row>
    <row r="28149" spans="11:12">
      <c r="K28149" s="435">
        <v>81520</v>
      </c>
      <c r="L28149" t="s">
        <v>216</v>
      </c>
    </row>
    <row r="28150" spans="11:12">
      <c r="K28150" s="435">
        <v>81521</v>
      </c>
      <c r="L28150" t="s">
        <v>216</v>
      </c>
    </row>
    <row r="28151" spans="11:12">
      <c r="K28151" s="435">
        <v>81522</v>
      </c>
      <c r="L28151" t="s">
        <v>216</v>
      </c>
    </row>
    <row r="28152" spans="11:12">
      <c r="K28152" s="435">
        <v>81523</v>
      </c>
      <c r="L28152" t="s">
        <v>220</v>
      </c>
    </row>
    <row r="28153" spans="11:12">
      <c r="K28153" s="435">
        <v>81524</v>
      </c>
      <c r="L28153" t="s">
        <v>216</v>
      </c>
    </row>
    <row r="28154" spans="11:12">
      <c r="K28154" s="435">
        <v>81525</v>
      </c>
      <c r="L28154" t="s">
        <v>216</v>
      </c>
    </row>
    <row r="28155" spans="11:12">
      <c r="K28155" s="435">
        <v>81526</v>
      </c>
      <c r="L28155" t="s">
        <v>216</v>
      </c>
    </row>
    <row r="28156" spans="11:12">
      <c r="K28156" s="435">
        <v>81527</v>
      </c>
      <c r="L28156" t="s">
        <v>216</v>
      </c>
    </row>
    <row r="28157" spans="11:12">
      <c r="K28157" s="435">
        <v>81601</v>
      </c>
      <c r="L28157" t="s">
        <v>220</v>
      </c>
    </row>
    <row r="28158" spans="11:12">
      <c r="K28158" s="435">
        <v>81610</v>
      </c>
      <c r="L28158" t="s">
        <v>220</v>
      </c>
    </row>
    <row r="28159" spans="11:12">
      <c r="K28159" s="435">
        <v>81611</v>
      </c>
      <c r="L28159">
        <v>7</v>
      </c>
    </row>
    <row r="28160" spans="11:12">
      <c r="K28160" s="435">
        <v>81612</v>
      </c>
      <c r="L28160">
        <v>7</v>
      </c>
    </row>
    <row r="28161" spans="11:12">
      <c r="K28161" s="435">
        <v>81615</v>
      </c>
      <c r="L28161">
        <v>7</v>
      </c>
    </row>
    <row r="28162" spans="11:12">
      <c r="K28162" s="435">
        <v>81620</v>
      </c>
      <c r="L28162" t="s">
        <v>220</v>
      </c>
    </row>
    <row r="28163" spans="11:12">
      <c r="K28163" s="435">
        <v>81621</v>
      </c>
      <c r="L28163" t="s">
        <v>220</v>
      </c>
    </row>
    <row r="28164" spans="11:12">
      <c r="K28164" s="435">
        <v>81623</v>
      </c>
      <c r="L28164" t="s">
        <v>220</v>
      </c>
    </row>
    <row r="28165" spans="11:12">
      <c r="K28165" s="435">
        <v>81624</v>
      </c>
      <c r="L28165" t="s">
        <v>220</v>
      </c>
    </row>
    <row r="28166" spans="11:12">
      <c r="K28166" s="435">
        <v>81625</v>
      </c>
      <c r="L28166" t="s">
        <v>220</v>
      </c>
    </row>
    <row r="28167" spans="11:12">
      <c r="K28167" s="435">
        <v>81630</v>
      </c>
      <c r="L28167" t="s">
        <v>216</v>
      </c>
    </row>
    <row r="28168" spans="11:12">
      <c r="K28168" s="435">
        <v>81631</v>
      </c>
      <c r="L28168" t="s">
        <v>220</v>
      </c>
    </row>
    <row r="28169" spans="11:12">
      <c r="K28169" s="435">
        <v>81632</v>
      </c>
      <c r="L28169">
        <v>7</v>
      </c>
    </row>
    <row r="28170" spans="11:12">
      <c r="K28170" s="435">
        <v>81633</v>
      </c>
      <c r="L28170" t="s">
        <v>220</v>
      </c>
    </row>
    <row r="28171" spans="11:12">
      <c r="K28171" s="435">
        <v>81635</v>
      </c>
      <c r="L28171" t="s">
        <v>216</v>
      </c>
    </row>
    <row r="28172" spans="11:12">
      <c r="K28172" s="435">
        <v>81637</v>
      </c>
      <c r="L28172" t="s">
        <v>220</v>
      </c>
    </row>
    <row r="28173" spans="11:12">
      <c r="K28173" s="435">
        <v>81638</v>
      </c>
      <c r="L28173" t="s">
        <v>220</v>
      </c>
    </row>
    <row r="28174" spans="11:12">
      <c r="K28174" s="435">
        <v>81639</v>
      </c>
      <c r="L28174">
        <v>7</v>
      </c>
    </row>
    <row r="28175" spans="11:12">
      <c r="K28175" s="435">
        <v>81640</v>
      </c>
      <c r="L28175" t="s">
        <v>220</v>
      </c>
    </row>
    <row r="28176" spans="11:12">
      <c r="K28176" s="435">
        <v>81641</v>
      </c>
      <c r="L28176" t="s">
        <v>220</v>
      </c>
    </row>
    <row r="28177" spans="11:12">
      <c r="K28177" s="435">
        <v>81642</v>
      </c>
      <c r="L28177">
        <v>7</v>
      </c>
    </row>
    <row r="28178" spans="11:12">
      <c r="K28178" s="435">
        <v>81643</v>
      </c>
      <c r="L28178" t="s">
        <v>220</v>
      </c>
    </row>
    <row r="28179" spans="11:12">
      <c r="K28179" s="435">
        <v>81645</v>
      </c>
      <c r="L28179">
        <v>7</v>
      </c>
    </row>
    <row r="28180" spans="11:12">
      <c r="K28180" s="435">
        <v>81646</v>
      </c>
      <c r="L28180">
        <v>7</v>
      </c>
    </row>
    <row r="28181" spans="11:12">
      <c r="K28181" s="435">
        <v>81647</v>
      </c>
      <c r="L28181" t="s">
        <v>216</v>
      </c>
    </row>
    <row r="28182" spans="11:12">
      <c r="K28182" s="435">
        <v>81648</v>
      </c>
      <c r="L28182" t="s">
        <v>220</v>
      </c>
    </row>
    <row r="28183" spans="11:12">
      <c r="K28183" s="435">
        <v>81649</v>
      </c>
      <c r="L28183">
        <v>7</v>
      </c>
    </row>
    <row r="28184" spans="11:12">
      <c r="K28184" s="435">
        <v>81650</v>
      </c>
      <c r="L28184" t="s">
        <v>216</v>
      </c>
    </row>
    <row r="28185" spans="11:12">
      <c r="K28185" s="435">
        <v>81652</v>
      </c>
      <c r="L28185" t="s">
        <v>216</v>
      </c>
    </row>
    <row r="28186" spans="11:12">
      <c r="K28186" s="435">
        <v>81653</v>
      </c>
      <c r="L28186">
        <v>7</v>
      </c>
    </row>
    <row r="28187" spans="11:12">
      <c r="K28187" s="435">
        <v>81654</v>
      </c>
      <c r="L28187">
        <v>7</v>
      </c>
    </row>
    <row r="28188" spans="11:12">
      <c r="K28188" s="435">
        <v>81655</v>
      </c>
      <c r="L28188">
        <v>7</v>
      </c>
    </row>
    <row r="28189" spans="11:12">
      <c r="K28189" s="435">
        <v>81656</v>
      </c>
      <c r="L28189">
        <v>7</v>
      </c>
    </row>
    <row r="28190" spans="11:12">
      <c r="K28190" s="435">
        <v>81657</v>
      </c>
      <c r="L28190">
        <v>7</v>
      </c>
    </row>
    <row r="28191" spans="11:12">
      <c r="K28191" s="435">
        <v>82001</v>
      </c>
      <c r="L28191" t="s">
        <v>220</v>
      </c>
    </row>
    <row r="28192" spans="11:12">
      <c r="K28192" s="435">
        <v>82005</v>
      </c>
      <c r="L28192" t="s">
        <v>220</v>
      </c>
    </row>
    <row r="28193" spans="11:12">
      <c r="K28193" s="435">
        <v>82007</v>
      </c>
      <c r="L28193" t="s">
        <v>220</v>
      </c>
    </row>
    <row r="28194" spans="11:12">
      <c r="K28194" s="435">
        <v>82009</v>
      </c>
      <c r="L28194" t="s">
        <v>220</v>
      </c>
    </row>
    <row r="28195" spans="11:12">
      <c r="K28195" s="435">
        <v>82050</v>
      </c>
      <c r="L28195" t="s">
        <v>214</v>
      </c>
    </row>
    <row r="28196" spans="11:12">
      <c r="K28196" s="435">
        <v>82051</v>
      </c>
      <c r="L28196" t="s">
        <v>220</v>
      </c>
    </row>
    <row r="28197" spans="11:12">
      <c r="K28197" s="435">
        <v>82052</v>
      </c>
      <c r="L28197" t="s">
        <v>220</v>
      </c>
    </row>
    <row r="28198" spans="11:12">
      <c r="K28198" s="435">
        <v>82053</v>
      </c>
      <c r="L28198" t="s">
        <v>220</v>
      </c>
    </row>
    <row r="28199" spans="11:12">
      <c r="K28199" s="435">
        <v>82054</v>
      </c>
      <c r="L28199" t="s">
        <v>214</v>
      </c>
    </row>
    <row r="28200" spans="11:12">
      <c r="K28200" s="435">
        <v>82055</v>
      </c>
      <c r="L28200">
        <v>7</v>
      </c>
    </row>
    <row r="28201" spans="11:12">
      <c r="K28201" s="435">
        <v>82058</v>
      </c>
      <c r="L28201" t="s">
        <v>220</v>
      </c>
    </row>
    <row r="28202" spans="11:12">
      <c r="K28202" s="435">
        <v>82059</v>
      </c>
      <c r="L28202" t="s">
        <v>220</v>
      </c>
    </row>
    <row r="28203" spans="11:12">
      <c r="K28203" s="435">
        <v>82060</v>
      </c>
      <c r="L28203" t="s">
        <v>220</v>
      </c>
    </row>
    <row r="28204" spans="11:12">
      <c r="K28204" s="435">
        <v>82061</v>
      </c>
      <c r="L28204" t="s">
        <v>220</v>
      </c>
    </row>
    <row r="28205" spans="11:12">
      <c r="K28205" s="435">
        <v>82063</v>
      </c>
      <c r="L28205" t="s">
        <v>220</v>
      </c>
    </row>
    <row r="28206" spans="11:12">
      <c r="K28206" s="435">
        <v>82070</v>
      </c>
      <c r="L28206" t="s">
        <v>220</v>
      </c>
    </row>
    <row r="28207" spans="11:12">
      <c r="K28207" s="435">
        <v>82072</v>
      </c>
      <c r="L28207" t="s">
        <v>220</v>
      </c>
    </row>
    <row r="28208" spans="11:12">
      <c r="K28208" s="435">
        <v>82073</v>
      </c>
      <c r="L28208" t="s">
        <v>220</v>
      </c>
    </row>
    <row r="28209" spans="11:12">
      <c r="K28209" s="435">
        <v>82081</v>
      </c>
      <c r="L28209" t="s">
        <v>214</v>
      </c>
    </row>
    <row r="28210" spans="11:12">
      <c r="K28210" s="435">
        <v>82082</v>
      </c>
      <c r="L28210" t="s">
        <v>214</v>
      </c>
    </row>
    <row r="28211" spans="11:12">
      <c r="K28211" s="435">
        <v>82083</v>
      </c>
      <c r="L28211" t="s">
        <v>220</v>
      </c>
    </row>
    <row r="28212" spans="11:12">
      <c r="K28212" s="435">
        <v>82084</v>
      </c>
      <c r="L28212" t="s">
        <v>220</v>
      </c>
    </row>
    <row r="28213" spans="11:12">
      <c r="K28213" s="435">
        <v>82190</v>
      </c>
      <c r="L28213">
        <v>7</v>
      </c>
    </row>
    <row r="28214" spans="11:12">
      <c r="K28214" s="435">
        <v>82201</v>
      </c>
      <c r="L28214" t="s">
        <v>214</v>
      </c>
    </row>
    <row r="28215" spans="11:12">
      <c r="K28215" s="435">
        <v>82210</v>
      </c>
      <c r="L28215" t="s">
        <v>220</v>
      </c>
    </row>
    <row r="28216" spans="11:12">
      <c r="K28216" s="435">
        <v>82212</v>
      </c>
      <c r="L28216" t="s">
        <v>214</v>
      </c>
    </row>
    <row r="28217" spans="11:12">
      <c r="K28217" s="435">
        <v>82213</v>
      </c>
      <c r="L28217" t="s">
        <v>214</v>
      </c>
    </row>
    <row r="28218" spans="11:12">
      <c r="K28218" s="435">
        <v>82214</v>
      </c>
      <c r="L28218" t="s">
        <v>214</v>
      </c>
    </row>
    <row r="28219" spans="11:12">
      <c r="K28219" s="435">
        <v>82215</v>
      </c>
      <c r="L28219" t="s">
        <v>214</v>
      </c>
    </row>
    <row r="28220" spans="11:12">
      <c r="K28220" s="435">
        <v>82217</v>
      </c>
      <c r="L28220" t="s">
        <v>214</v>
      </c>
    </row>
    <row r="28221" spans="11:12">
      <c r="K28221" s="435">
        <v>82219</v>
      </c>
      <c r="L28221" t="s">
        <v>214</v>
      </c>
    </row>
    <row r="28222" spans="11:12">
      <c r="K28222" s="435">
        <v>82221</v>
      </c>
      <c r="L28222" t="s">
        <v>214</v>
      </c>
    </row>
    <row r="28223" spans="11:12">
      <c r="K28223" s="435">
        <v>82222</v>
      </c>
      <c r="L28223" t="s">
        <v>220</v>
      </c>
    </row>
    <row r="28224" spans="11:12">
      <c r="K28224" s="435">
        <v>82223</v>
      </c>
      <c r="L28224" t="s">
        <v>214</v>
      </c>
    </row>
    <row r="28225" spans="11:12">
      <c r="K28225" s="435">
        <v>82224</v>
      </c>
      <c r="L28225" t="s">
        <v>220</v>
      </c>
    </row>
    <row r="28226" spans="11:12">
      <c r="K28226" s="435">
        <v>82225</v>
      </c>
      <c r="L28226" t="s">
        <v>214</v>
      </c>
    </row>
    <row r="28227" spans="11:12">
      <c r="K28227" s="435">
        <v>82227</v>
      </c>
      <c r="L28227" t="s">
        <v>220</v>
      </c>
    </row>
    <row r="28228" spans="11:12">
      <c r="K28228" s="435">
        <v>82229</v>
      </c>
      <c r="L28228" t="s">
        <v>220</v>
      </c>
    </row>
    <row r="28229" spans="11:12">
      <c r="K28229" s="435">
        <v>82240</v>
      </c>
      <c r="L28229" t="s">
        <v>214</v>
      </c>
    </row>
    <row r="28230" spans="11:12">
      <c r="K28230" s="435">
        <v>82242</v>
      </c>
      <c r="L28230" t="s">
        <v>214</v>
      </c>
    </row>
    <row r="28231" spans="11:12">
      <c r="K28231" s="435">
        <v>82243</v>
      </c>
      <c r="L28231" t="s">
        <v>214</v>
      </c>
    </row>
    <row r="28232" spans="11:12">
      <c r="K28232" s="435">
        <v>82244</v>
      </c>
      <c r="L28232" t="s">
        <v>214</v>
      </c>
    </row>
    <row r="28233" spans="11:12">
      <c r="K28233" s="435">
        <v>82301</v>
      </c>
      <c r="L28233" t="s">
        <v>220</v>
      </c>
    </row>
    <row r="28234" spans="11:12">
      <c r="K28234" s="435">
        <v>82321</v>
      </c>
      <c r="L28234" t="s">
        <v>220</v>
      </c>
    </row>
    <row r="28235" spans="11:12">
      <c r="K28235" s="435">
        <v>82322</v>
      </c>
      <c r="L28235" t="s">
        <v>220</v>
      </c>
    </row>
    <row r="28236" spans="11:12">
      <c r="K28236" s="435">
        <v>82323</v>
      </c>
      <c r="L28236" t="s">
        <v>220</v>
      </c>
    </row>
    <row r="28237" spans="11:12">
      <c r="K28237" s="435">
        <v>82324</v>
      </c>
      <c r="L28237" t="s">
        <v>220</v>
      </c>
    </row>
    <row r="28238" spans="11:12">
      <c r="K28238" s="435">
        <v>82325</v>
      </c>
      <c r="L28238" t="s">
        <v>220</v>
      </c>
    </row>
    <row r="28239" spans="11:12">
      <c r="K28239" s="435">
        <v>82327</v>
      </c>
      <c r="L28239" t="s">
        <v>220</v>
      </c>
    </row>
    <row r="28240" spans="11:12">
      <c r="K28240" s="435">
        <v>82329</v>
      </c>
      <c r="L28240" t="s">
        <v>220</v>
      </c>
    </row>
    <row r="28241" spans="11:12">
      <c r="K28241" s="435">
        <v>82331</v>
      </c>
      <c r="L28241" t="s">
        <v>220</v>
      </c>
    </row>
    <row r="28242" spans="11:12">
      <c r="K28242" s="435">
        <v>82332</v>
      </c>
      <c r="L28242">
        <v>7</v>
      </c>
    </row>
    <row r="28243" spans="11:12">
      <c r="K28243" s="435">
        <v>82334</v>
      </c>
      <c r="L28243" t="s">
        <v>220</v>
      </c>
    </row>
    <row r="28244" spans="11:12">
      <c r="K28244" s="435">
        <v>82335</v>
      </c>
      <c r="L28244" t="s">
        <v>220</v>
      </c>
    </row>
    <row r="28245" spans="11:12">
      <c r="K28245" s="435">
        <v>82336</v>
      </c>
      <c r="L28245" t="s">
        <v>220</v>
      </c>
    </row>
    <row r="28246" spans="11:12">
      <c r="K28246" s="435">
        <v>82401</v>
      </c>
      <c r="L28246" t="s">
        <v>220</v>
      </c>
    </row>
    <row r="28247" spans="11:12">
      <c r="K28247" s="435">
        <v>82410</v>
      </c>
      <c r="L28247" t="s">
        <v>220</v>
      </c>
    </row>
    <row r="28248" spans="11:12">
      <c r="K28248" s="435">
        <v>82411</v>
      </c>
      <c r="L28248" t="s">
        <v>220</v>
      </c>
    </row>
    <row r="28249" spans="11:12">
      <c r="K28249" s="435">
        <v>82412</v>
      </c>
      <c r="L28249" t="s">
        <v>220</v>
      </c>
    </row>
    <row r="28250" spans="11:12">
      <c r="K28250" s="435">
        <v>82414</v>
      </c>
      <c r="L28250" t="s">
        <v>220</v>
      </c>
    </row>
    <row r="28251" spans="11:12">
      <c r="K28251" s="435">
        <v>82420</v>
      </c>
      <c r="L28251" t="s">
        <v>220</v>
      </c>
    </row>
    <row r="28252" spans="11:12">
      <c r="K28252" s="435">
        <v>82421</v>
      </c>
      <c r="L28252" t="s">
        <v>220</v>
      </c>
    </row>
    <row r="28253" spans="11:12">
      <c r="K28253" s="435">
        <v>82422</v>
      </c>
      <c r="L28253" t="s">
        <v>220</v>
      </c>
    </row>
    <row r="28254" spans="11:12">
      <c r="K28254" s="435">
        <v>82423</v>
      </c>
      <c r="L28254" t="s">
        <v>220</v>
      </c>
    </row>
    <row r="28255" spans="11:12">
      <c r="K28255" s="435">
        <v>82426</v>
      </c>
      <c r="L28255" t="s">
        <v>220</v>
      </c>
    </row>
    <row r="28256" spans="11:12">
      <c r="K28256" s="435">
        <v>82428</v>
      </c>
      <c r="L28256" t="s">
        <v>220</v>
      </c>
    </row>
    <row r="28257" spans="11:12">
      <c r="K28257" s="435">
        <v>82430</v>
      </c>
      <c r="L28257" t="s">
        <v>220</v>
      </c>
    </row>
    <row r="28258" spans="11:12">
      <c r="K28258" s="435">
        <v>82431</v>
      </c>
      <c r="L28258" t="s">
        <v>220</v>
      </c>
    </row>
    <row r="28259" spans="11:12">
      <c r="K28259" s="435">
        <v>82432</v>
      </c>
      <c r="L28259" t="s">
        <v>220</v>
      </c>
    </row>
    <row r="28260" spans="11:12">
      <c r="K28260" s="435">
        <v>82433</v>
      </c>
      <c r="L28260">
        <v>7</v>
      </c>
    </row>
    <row r="28261" spans="11:12">
      <c r="K28261" s="435">
        <v>82434</v>
      </c>
      <c r="L28261" t="s">
        <v>220</v>
      </c>
    </row>
    <row r="28262" spans="11:12">
      <c r="K28262" s="435">
        <v>82435</v>
      </c>
      <c r="L28262" t="s">
        <v>220</v>
      </c>
    </row>
    <row r="28263" spans="11:12">
      <c r="K28263" s="435">
        <v>82440</v>
      </c>
      <c r="L28263" t="s">
        <v>220</v>
      </c>
    </row>
    <row r="28264" spans="11:12">
      <c r="K28264" s="435">
        <v>82441</v>
      </c>
      <c r="L28264">
        <v>7</v>
      </c>
    </row>
    <row r="28265" spans="11:12">
      <c r="K28265" s="435">
        <v>82442</v>
      </c>
      <c r="L28265" t="s">
        <v>220</v>
      </c>
    </row>
    <row r="28266" spans="11:12">
      <c r="K28266" s="435">
        <v>82443</v>
      </c>
      <c r="L28266" t="s">
        <v>220</v>
      </c>
    </row>
    <row r="28267" spans="11:12">
      <c r="K28267" s="435">
        <v>82450</v>
      </c>
      <c r="L28267" t="s">
        <v>220</v>
      </c>
    </row>
    <row r="28268" spans="11:12">
      <c r="K28268" s="435">
        <v>82501</v>
      </c>
      <c r="L28268" t="s">
        <v>220</v>
      </c>
    </row>
    <row r="28269" spans="11:12">
      <c r="K28269" s="435">
        <v>82510</v>
      </c>
      <c r="L28269" t="s">
        <v>220</v>
      </c>
    </row>
    <row r="28270" spans="11:12">
      <c r="K28270" s="435">
        <v>82512</v>
      </c>
      <c r="L28270">
        <v>7</v>
      </c>
    </row>
    <row r="28271" spans="11:12">
      <c r="K28271" s="435">
        <v>82513</v>
      </c>
      <c r="L28271">
        <v>7</v>
      </c>
    </row>
    <row r="28272" spans="11:12">
      <c r="K28272" s="435">
        <v>82514</v>
      </c>
      <c r="L28272" t="s">
        <v>220</v>
      </c>
    </row>
    <row r="28273" spans="11:12">
      <c r="K28273" s="435">
        <v>82515</v>
      </c>
      <c r="L28273" t="s">
        <v>220</v>
      </c>
    </row>
    <row r="28274" spans="11:12">
      <c r="K28274" s="435">
        <v>82516</v>
      </c>
      <c r="L28274" t="s">
        <v>220</v>
      </c>
    </row>
    <row r="28275" spans="11:12">
      <c r="K28275" s="435">
        <v>82520</v>
      </c>
      <c r="L28275" t="s">
        <v>220</v>
      </c>
    </row>
    <row r="28276" spans="11:12">
      <c r="K28276" s="435">
        <v>82523</v>
      </c>
      <c r="L28276" t="s">
        <v>220</v>
      </c>
    </row>
    <row r="28277" spans="11:12">
      <c r="K28277" s="435">
        <v>82601</v>
      </c>
      <c r="L28277" t="s">
        <v>220</v>
      </c>
    </row>
    <row r="28278" spans="11:12">
      <c r="K28278" s="435">
        <v>82604</v>
      </c>
      <c r="L28278" t="s">
        <v>220</v>
      </c>
    </row>
    <row r="28279" spans="11:12">
      <c r="K28279" s="435">
        <v>82609</v>
      </c>
      <c r="L28279" t="s">
        <v>220</v>
      </c>
    </row>
    <row r="28280" spans="11:12">
      <c r="K28280" s="435">
        <v>82620</v>
      </c>
      <c r="L28280" t="s">
        <v>220</v>
      </c>
    </row>
    <row r="28281" spans="11:12">
      <c r="K28281" s="435">
        <v>82630</v>
      </c>
      <c r="L28281" t="s">
        <v>220</v>
      </c>
    </row>
    <row r="28282" spans="11:12">
      <c r="K28282" s="435">
        <v>82633</v>
      </c>
      <c r="L28282" t="s">
        <v>220</v>
      </c>
    </row>
    <row r="28283" spans="11:12">
      <c r="K28283" s="435">
        <v>82635</v>
      </c>
      <c r="L28283" t="s">
        <v>220</v>
      </c>
    </row>
    <row r="28284" spans="11:12">
      <c r="K28284" s="435">
        <v>82636</v>
      </c>
      <c r="L28284" t="s">
        <v>220</v>
      </c>
    </row>
    <row r="28285" spans="11:12">
      <c r="K28285" s="435">
        <v>82637</v>
      </c>
      <c r="L28285" t="s">
        <v>220</v>
      </c>
    </row>
    <row r="28286" spans="11:12">
      <c r="K28286" s="435">
        <v>82638</v>
      </c>
      <c r="L28286" t="s">
        <v>220</v>
      </c>
    </row>
    <row r="28287" spans="11:12">
      <c r="K28287" s="435">
        <v>82639</v>
      </c>
      <c r="L28287" t="s">
        <v>220</v>
      </c>
    </row>
    <row r="28288" spans="11:12">
      <c r="K28288" s="435">
        <v>82640</v>
      </c>
      <c r="L28288" t="s">
        <v>220</v>
      </c>
    </row>
    <row r="28289" spans="11:12">
      <c r="K28289" s="435">
        <v>82642</v>
      </c>
      <c r="L28289" t="s">
        <v>220</v>
      </c>
    </row>
    <row r="28290" spans="11:12">
      <c r="K28290" s="435">
        <v>82643</v>
      </c>
      <c r="L28290" t="s">
        <v>220</v>
      </c>
    </row>
    <row r="28291" spans="11:12">
      <c r="K28291" s="435">
        <v>82644</v>
      </c>
      <c r="L28291" t="s">
        <v>220</v>
      </c>
    </row>
    <row r="28292" spans="11:12">
      <c r="K28292" s="435">
        <v>82646</v>
      </c>
      <c r="L28292" t="s">
        <v>220</v>
      </c>
    </row>
    <row r="28293" spans="11:12">
      <c r="K28293" s="435">
        <v>82648</v>
      </c>
      <c r="L28293" t="s">
        <v>220</v>
      </c>
    </row>
    <row r="28294" spans="11:12">
      <c r="K28294" s="435">
        <v>82649</v>
      </c>
      <c r="L28294" t="s">
        <v>220</v>
      </c>
    </row>
    <row r="28295" spans="11:12">
      <c r="K28295" s="435">
        <v>82701</v>
      </c>
      <c r="L28295" t="s">
        <v>220</v>
      </c>
    </row>
    <row r="28296" spans="11:12">
      <c r="K28296" s="435">
        <v>82710</v>
      </c>
      <c r="L28296" t="s">
        <v>219</v>
      </c>
    </row>
    <row r="28297" spans="11:12">
      <c r="K28297" s="435">
        <v>82711</v>
      </c>
      <c r="L28297" t="s">
        <v>220</v>
      </c>
    </row>
    <row r="28298" spans="11:12">
      <c r="K28298" s="435">
        <v>82712</v>
      </c>
      <c r="L28298" t="s">
        <v>220</v>
      </c>
    </row>
    <row r="28299" spans="11:12">
      <c r="K28299" s="435">
        <v>82714</v>
      </c>
      <c r="L28299" t="s">
        <v>220</v>
      </c>
    </row>
    <row r="28300" spans="11:12">
      <c r="K28300" s="435">
        <v>82715</v>
      </c>
      <c r="L28300" t="s">
        <v>219</v>
      </c>
    </row>
    <row r="28301" spans="11:12">
      <c r="K28301" s="435">
        <v>82716</v>
      </c>
      <c r="L28301" t="s">
        <v>220</v>
      </c>
    </row>
    <row r="28302" spans="11:12">
      <c r="K28302" s="435">
        <v>82718</v>
      </c>
      <c r="L28302" t="s">
        <v>220</v>
      </c>
    </row>
    <row r="28303" spans="11:12">
      <c r="K28303" s="435">
        <v>82720</v>
      </c>
      <c r="L28303" t="s">
        <v>220</v>
      </c>
    </row>
    <row r="28304" spans="11:12">
      <c r="K28304" s="435">
        <v>82721</v>
      </c>
      <c r="L28304" t="s">
        <v>220</v>
      </c>
    </row>
    <row r="28305" spans="11:12">
      <c r="K28305" s="435">
        <v>82723</v>
      </c>
      <c r="L28305" t="s">
        <v>220</v>
      </c>
    </row>
    <row r="28306" spans="11:12">
      <c r="K28306" s="435">
        <v>82725</v>
      </c>
      <c r="L28306" t="s">
        <v>220</v>
      </c>
    </row>
    <row r="28307" spans="11:12">
      <c r="K28307" s="435">
        <v>82727</v>
      </c>
      <c r="L28307" t="s">
        <v>220</v>
      </c>
    </row>
    <row r="28308" spans="11:12">
      <c r="K28308" s="435">
        <v>82729</v>
      </c>
      <c r="L28308" t="s">
        <v>220</v>
      </c>
    </row>
    <row r="28309" spans="11:12">
      <c r="K28309" s="435">
        <v>82730</v>
      </c>
      <c r="L28309" t="s">
        <v>220</v>
      </c>
    </row>
    <row r="28310" spans="11:12">
      <c r="K28310" s="435">
        <v>82731</v>
      </c>
      <c r="L28310" t="s">
        <v>220</v>
      </c>
    </row>
    <row r="28311" spans="11:12">
      <c r="K28311" s="435">
        <v>82732</v>
      </c>
      <c r="L28311" t="s">
        <v>220</v>
      </c>
    </row>
    <row r="28312" spans="11:12">
      <c r="K28312" s="435">
        <v>82801</v>
      </c>
      <c r="L28312" t="s">
        <v>220</v>
      </c>
    </row>
    <row r="28313" spans="11:12">
      <c r="K28313" s="435">
        <v>82831</v>
      </c>
      <c r="L28313" t="s">
        <v>220</v>
      </c>
    </row>
    <row r="28314" spans="11:12">
      <c r="K28314" s="435">
        <v>82832</v>
      </c>
      <c r="L28314" t="s">
        <v>220</v>
      </c>
    </row>
    <row r="28315" spans="11:12">
      <c r="K28315" s="435">
        <v>82833</v>
      </c>
      <c r="L28315" t="s">
        <v>220</v>
      </c>
    </row>
    <row r="28316" spans="11:12">
      <c r="K28316" s="435">
        <v>82834</v>
      </c>
      <c r="L28316" t="s">
        <v>220</v>
      </c>
    </row>
    <row r="28317" spans="11:12">
      <c r="K28317" s="435">
        <v>82835</v>
      </c>
      <c r="L28317" t="s">
        <v>220</v>
      </c>
    </row>
    <row r="28318" spans="11:12">
      <c r="K28318" s="435">
        <v>82836</v>
      </c>
      <c r="L28318" t="s">
        <v>220</v>
      </c>
    </row>
    <row r="28319" spans="11:12">
      <c r="K28319" s="435">
        <v>82837</v>
      </c>
      <c r="L28319" t="s">
        <v>220</v>
      </c>
    </row>
    <row r="28320" spans="11:12">
      <c r="K28320" s="435">
        <v>82838</v>
      </c>
      <c r="L28320" t="s">
        <v>220</v>
      </c>
    </row>
    <row r="28321" spans="11:12">
      <c r="K28321" s="435">
        <v>82839</v>
      </c>
      <c r="L28321" t="s">
        <v>220</v>
      </c>
    </row>
    <row r="28322" spans="11:12">
      <c r="K28322" s="435">
        <v>82842</v>
      </c>
      <c r="L28322">
        <v>7</v>
      </c>
    </row>
    <row r="28323" spans="11:12">
      <c r="K28323" s="435">
        <v>82844</v>
      </c>
      <c r="L28323" t="s">
        <v>220</v>
      </c>
    </row>
    <row r="28324" spans="11:12">
      <c r="K28324" s="435">
        <v>82845</v>
      </c>
      <c r="L28324" t="s">
        <v>220</v>
      </c>
    </row>
    <row r="28325" spans="11:12">
      <c r="K28325" s="435">
        <v>82901</v>
      </c>
      <c r="L28325" t="s">
        <v>220</v>
      </c>
    </row>
    <row r="28326" spans="11:12">
      <c r="K28326" s="435">
        <v>82922</v>
      </c>
      <c r="L28326">
        <v>7</v>
      </c>
    </row>
    <row r="28327" spans="11:12">
      <c r="K28327" s="435">
        <v>82923</v>
      </c>
      <c r="L28327" t="s">
        <v>220</v>
      </c>
    </row>
    <row r="28328" spans="11:12">
      <c r="K28328" s="435">
        <v>82925</v>
      </c>
      <c r="L28328">
        <v>7</v>
      </c>
    </row>
    <row r="28329" spans="11:12">
      <c r="K28329" s="435">
        <v>82929</v>
      </c>
      <c r="L28329" t="s">
        <v>220</v>
      </c>
    </row>
    <row r="28330" spans="11:12">
      <c r="K28330" s="435">
        <v>82930</v>
      </c>
      <c r="L28330">
        <v>7</v>
      </c>
    </row>
    <row r="28331" spans="11:12">
      <c r="K28331" s="435">
        <v>82932</v>
      </c>
      <c r="L28331" t="s">
        <v>220</v>
      </c>
    </row>
    <row r="28332" spans="11:12">
      <c r="K28332" s="435">
        <v>82933</v>
      </c>
      <c r="L28332" t="s">
        <v>220</v>
      </c>
    </row>
    <row r="28333" spans="11:12">
      <c r="K28333" s="435">
        <v>82934</v>
      </c>
      <c r="L28333" t="s">
        <v>220</v>
      </c>
    </row>
    <row r="28334" spans="11:12">
      <c r="K28334" s="435">
        <v>82935</v>
      </c>
      <c r="L28334" t="s">
        <v>220</v>
      </c>
    </row>
    <row r="28335" spans="11:12">
      <c r="K28335" s="435">
        <v>82936</v>
      </c>
      <c r="L28335">
        <v>7</v>
      </c>
    </row>
    <row r="28336" spans="11:12">
      <c r="K28336" s="435">
        <v>82937</v>
      </c>
      <c r="L28336" t="s">
        <v>220</v>
      </c>
    </row>
    <row r="28337" spans="11:12">
      <c r="K28337" s="435">
        <v>82938</v>
      </c>
      <c r="L28337" t="s">
        <v>220</v>
      </c>
    </row>
    <row r="28338" spans="11:12">
      <c r="K28338" s="435">
        <v>82939</v>
      </c>
      <c r="L28338" t="s">
        <v>220</v>
      </c>
    </row>
    <row r="28339" spans="11:12">
      <c r="K28339" s="435">
        <v>82941</v>
      </c>
      <c r="L28339">
        <v>7</v>
      </c>
    </row>
    <row r="28340" spans="11:12">
      <c r="K28340" s="435">
        <v>82942</v>
      </c>
      <c r="L28340" t="s">
        <v>220</v>
      </c>
    </row>
    <row r="28341" spans="11:12">
      <c r="K28341" s="435">
        <v>82943</v>
      </c>
      <c r="L28341" t="s">
        <v>220</v>
      </c>
    </row>
    <row r="28342" spans="11:12">
      <c r="K28342" s="435">
        <v>82944</v>
      </c>
      <c r="L28342">
        <v>7</v>
      </c>
    </row>
    <row r="28343" spans="11:12">
      <c r="K28343" s="435">
        <v>82945</v>
      </c>
      <c r="L28343" t="s">
        <v>220</v>
      </c>
    </row>
    <row r="28344" spans="11:12">
      <c r="K28344" s="435">
        <v>83001</v>
      </c>
      <c r="L28344">
        <v>7</v>
      </c>
    </row>
    <row r="28345" spans="11:12">
      <c r="K28345" s="435">
        <v>83011</v>
      </c>
      <c r="L28345">
        <v>7</v>
      </c>
    </row>
    <row r="28346" spans="11:12">
      <c r="K28346" s="435">
        <v>83012</v>
      </c>
      <c r="L28346">
        <v>7</v>
      </c>
    </row>
    <row r="28347" spans="11:12">
      <c r="K28347" s="435">
        <v>83013</v>
      </c>
      <c r="L28347">
        <v>7</v>
      </c>
    </row>
    <row r="28348" spans="11:12">
      <c r="K28348" s="435">
        <v>83014</v>
      </c>
      <c r="L28348">
        <v>7</v>
      </c>
    </row>
    <row r="28349" spans="11:12">
      <c r="K28349" s="435">
        <v>83025</v>
      </c>
      <c r="L28349">
        <v>7</v>
      </c>
    </row>
    <row r="28350" spans="11:12">
      <c r="K28350" s="435">
        <v>83101</v>
      </c>
      <c r="L28350" t="s">
        <v>220</v>
      </c>
    </row>
    <row r="28351" spans="11:12">
      <c r="K28351" s="435">
        <v>83110</v>
      </c>
      <c r="L28351">
        <v>7</v>
      </c>
    </row>
    <row r="28352" spans="11:12">
      <c r="K28352" s="435">
        <v>83111</v>
      </c>
      <c r="L28352">
        <v>7</v>
      </c>
    </row>
    <row r="28353" spans="11:12">
      <c r="K28353" s="435">
        <v>83112</v>
      </c>
      <c r="L28353">
        <v>7</v>
      </c>
    </row>
    <row r="28354" spans="11:12">
      <c r="K28354" s="435">
        <v>83113</v>
      </c>
      <c r="L28354" t="s">
        <v>220</v>
      </c>
    </row>
    <row r="28355" spans="11:12">
      <c r="K28355" s="435">
        <v>83114</v>
      </c>
      <c r="L28355">
        <v>7</v>
      </c>
    </row>
    <row r="28356" spans="11:12">
      <c r="K28356" s="435">
        <v>83115</v>
      </c>
      <c r="L28356">
        <v>7</v>
      </c>
    </row>
    <row r="28357" spans="11:12">
      <c r="K28357" s="435">
        <v>83116</v>
      </c>
      <c r="L28357" t="s">
        <v>220</v>
      </c>
    </row>
    <row r="28358" spans="11:12">
      <c r="K28358" s="435">
        <v>83118</v>
      </c>
      <c r="L28358">
        <v>7</v>
      </c>
    </row>
    <row r="28359" spans="11:12">
      <c r="K28359" s="435">
        <v>83119</v>
      </c>
      <c r="L28359">
        <v>7</v>
      </c>
    </row>
    <row r="28360" spans="11:12">
      <c r="K28360" s="435">
        <v>83120</v>
      </c>
      <c r="L28360">
        <v>7</v>
      </c>
    </row>
    <row r="28361" spans="11:12">
      <c r="K28361" s="435">
        <v>83121</v>
      </c>
      <c r="L28361" t="s">
        <v>220</v>
      </c>
    </row>
    <row r="28362" spans="11:12">
      <c r="K28362" s="435">
        <v>83122</v>
      </c>
      <c r="L28362">
        <v>7</v>
      </c>
    </row>
    <row r="28363" spans="11:12">
      <c r="K28363" s="435">
        <v>83123</v>
      </c>
      <c r="L28363" t="s">
        <v>220</v>
      </c>
    </row>
    <row r="28364" spans="11:12">
      <c r="K28364" s="435">
        <v>83124</v>
      </c>
      <c r="L28364" t="s">
        <v>220</v>
      </c>
    </row>
    <row r="28365" spans="11:12">
      <c r="K28365" s="435">
        <v>83126</v>
      </c>
      <c r="L28365">
        <v>7</v>
      </c>
    </row>
    <row r="28366" spans="11:12">
      <c r="K28366" s="435">
        <v>83127</v>
      </c>
      <c r="L28366">
        <v>7</v>
      </c>
    </row>
    <row r="28367" spans="11:12">
      <c r="K28367" s="435">
        <v>83128</v>
      </c>
      <c r="L28367">
        <v>7</v>
      </c>
    </row>
    <row r="28368" spans="11:12">
      <c r="K28368" s="435">
        <v>83201</v>
      </c>
      <c r="L28368" t="s">
        <v>216</v>
      </c>
    </row>
    <row r="28369" spans="11:12">
      <c r="K28369" s="435">
        <v>83202</v>
      </c>
      <c r="L28369" t="s">
        <v>216</v>
      </c>
    </row>
    <row r="28370" spans="11:12">
      <c r="K28370" s="435">
        <v>83203</v>
      </c>
      <c r="L28370" t="s">
        <v>216</v>
      </c>
    </row>
    <row r="28371" spans="11:12">
      <c r="K28371" s="435">
        <v>83204</v>
      </c>
      <c r="L28371" t="s">
        <v>216</v>
      </c>
    </row>
    <row r="28372" spans="11:12">
      <c r="K28372" s="435">
        <v>83209</v>
      </c>
      <c r="L28372" t="s">
        <v>216</v>
      </c>
    </row>
    <row r="28373" spans="11:12">
      <c r="K28373" s="435">
        <v>83210</v>
      </c>
      <c r="L28373" t="s">
        <v>216</v>
      </c>
    </row>
    <row r="28374" spans="11:12">
      <c r="K28374" s="435">
        <v>83211</v>
      </c>
      <c r="L28374" t="s">
        <v>216</v>
      </c>
    </row>
    <row r="28375" spans="11:12">
      <c r="K28375" s="435">
        <v>83212</v>
      </c>
      <c r="L28375" t="s">
        <v>220</v>
      </c>
    </row>
    <row r="28376" spans="11:12">
      <c r="K28376" s="435">
        <v>83213</v>
      </c>
      <c r="L28376" t="s">
        <v>216</v>
      </c>
    </row>
    <row r="28377" spans="11:12">
      <c r="K28377" s="435">
        <v>83214</v>
      </c>
      <c r="L28377" t="s">
        <v>216</v>
      </c>
    </row>
    <row r="28378" spans="11:12">
      <c r="K28378" s="435">
        <v>83215</v>
      </c>
      <c r="L28378" t="s">
        <v>216</v>
      </c>
    </row>
    <row r="28379" spans="11:12">
      <c r="K28379" s="435">
        <v>83217</v>
      </c>
      <c r="L28379">
        <v>7</v>
      </c>
    </row>
    <row r="28380" spans="11:12">
      <c r="K28380" s="435">
        <v>83218</v>
      </c>
      <c r="L28380" t="s">
        <v>220</v>
      </c>
    </row>
    <row r="28381" spans="11:12">
      <c r="K28381" s="435">
        <v>83220</v>
      </c>
      <c r="L28381" t="s">
        <v>216</v>
      </c>
    </row>
    <row r="28382" spans="11:12">
      <c r="K28382" s="435">
        <v>83221</v>
      </c>
      <c r="L28382" t="s">
        <v>216</v>
      </c>
    </row>
    <row r="28383" spans="11:12">
      <c r="K28383" s="435">
        <v>83223</v>
      </c>
      <c r="L28383" t="s">
        <v>216</v>
      </c>
    </row>
    <row r="28384" spans="11:12">
      <c r="K28384" s="435">
        <v>83226</v>
      </c>
      <c r="L28384" t="s">
        <v>220</v>
      </c>
    </row>
    <row r="28385" spans="11:12">
      <c r="K28385" s="435">
        <v>83227</v>
      </c>
      <c r="L28385">
        <v>7</v>
      </c>
    </row>
    <row r="28386" spans="11:12">
      <c r="K28386" s="435">
        <v>83228</v>
      </c>
      <c r="L28386" t="s">
        <v>220</v>
      </c>
    </row>
    <row r="28387" spans="11:12">
      <c r="K28387" s="435">
        <v>83232</v>
      </c>
      <c r="L28387" t="s">
        <v>216</v>
      </c>
    </row>
    <row r="28388" spans="11:12">
      <c r="K28388" s="435">
        <v>83233</v>
      </c>
      <c r="L28388" t="s">
        <v>216</v>
      </c>
    </row>
    <row r="28389" spans="11:12">
      <c r="K28389" s="435">
        <v>83234</v>
      </c>
      <c r="L28389" t="s">
        <v>220</v>
      </c>
    </row>
    <row r="28390" spans="11:12">
      <c r="K28390" s="435">
        <v>83235</v>
      </c>
      <c r="L28390" t="s">
        <v>220</v>
      </c>
    </row>
    <row r="28391" spans="11:12">
      <c r="K28391" s="435">
        <v>83236</v>
      </c>
      <c r="L28391" t="s">
        <v>216</v>
      </c>
    </row>
    <row r="28392" spans="11:12">
      <c r="K28392" s="435">
        <v>83237</v>
      </c>
      <c r="L28392" t="s">
        <v>216</v>
      </c>
    </row>
    <row r="28393" spans="11:12">
      <c r="K28393" s="435">
        <v>83238</v>
      </c>
      <c r="L28393">
        <v>7</v>
      </c>
    </row>
    <row r="28394" spans="11:12">
      <c r="K28394" s="435">
        <v>83239</v>
      </c>
      <c r="L28394">
        <v>7</v>
      </c>
    </row>
    <row r="28395" spans="11:12">
      <c r="K28395" s="435">
        <v>83241</v>
      </c>
      <c r="L28395" t="s">
        <v>220</v>
      </c>
    </row>
    <row r="28396" spans="11:12">
      <c r="K28396" s="435">
        <v>83243</v>
      </c>
      <c r="L28396" t="s">
        <v>220</v>
      </c>
    </row>
    <row r="28397" spans="11:12">
      <c r="K28397" s="435">
        <v>83244</v>
      </c>
      <c r="L28397">
        <v>7</v>
      </c>
    </row>
    <row r="28398" spans="11:12">
      <c r="K28398" s="435">
        <v>83245</v>
      </c>
      <c r="L28398">
        <v>7</v>
      </c>
    </row>
    <row r="28399" spans="11:12">
      <c r="K28399" s="435">
        <v>83246</v>
      </c>
      <c r="L28399">
        <v>7</v>
      </c>
    </row>
    <row r="28400" spans="11:12">
      <c r="K28400" s="435">
        <v>83250</v>
      </c>
      <c r="L28400" t="s">
        <v>216</v>
      </c>
    </row>
    <row r="28401" spans="11:12">
      <c r="K28401" s="435">
        <v>83251</v>
      </c>
      <c r="L28401">
        <v>7</v>
      </c>
    </row>
    <row r="28402" spans="11:12">
      <c r="K28402" s="435">
        <v>83252</v>
      </c>
      <c r="L28402" t="s">
        <v>216</v>
      </c>
    </row>
    <row r="28403" spans="11:12">
      <c r="K28403" s="435">
        <v>83253</v>
      </c>
      <c r="L28403" t="s">
        <v>220</v>
      </c>
    </row>
    <row r="28404" spans="11:12">
      <c r="K28404" s="435">
        <v>83254</v>
      </c>
      <c r="L28404">
        <v>7</v>
      </c>
    </row>
    <row r="28405" spans="11:12">
      <c r="K28405" s="435">
        <v>83255</v>
      </c>
      <c r="L28405">
        <v>7</v>
      </c>
    </row>
    <row r="28406" spans="11:12">
      <c r="K28406" s="435">
        <v>83261</v>
      </c>
      <c r="L28406">
        <v>7</v>
      </c>
    </row>
    <row r="28407" spans="11:12">
      <c r="K28407" s="435">
        <v>83262</v>
      </c>
      <c r="L28407" t="s">
        <v>220</v>
      </c>
    </row>
    <row r="28408" spans="11:12">
      <c r="K28408" s="435">
        <v>83263</v>
      </c>
      <c r="L28408" t="s">
        <v>216</v>
      </c>
    </row>
    <row r="28409" spans="11:12">
      <c r="K28409" s="435">
        <v>83271</v>
      </c>
      <c r="L28409" t="s">
        <v>220</v>
      </c>
    </row>
    <row r="28410" spans="11:12">
      <c r="K28410" s="435">
        <v>83272</v>
      </c>
      <c r="L28410">
        <v>7</v>
      </c>
    </row>
    <row r="28411" spans="11:12">
      <c r="K28411" s="435">
        <v>83274</v>
      </c>
      <c r="L28411" t="s">
        <v>220</v>
      </c>
    </row>
    <row r="28412" spans="11:12">
      <c r="K28412" s="435">
        <v>83276</v>
      </c>
      <c r="L28412">
        <v>7</v>
      </c>
    </row>
    <row r="28413" spans="11:12">
      <c r="K28413" s="435">
        <v>83277</v>
      </c>
      <c r="L28413" t="s">
        <v>216</v>
      </c>
    </row>
    <row r="28414" spans="11:12">
      <c r="K28414" s="435">
        <v>83278</v>
      </c>
      <c r="L28414">
        <v>7</v>
      </c>
    </row>
    <row r="28415" spans="11:12">
      <c r="K28415" s="435">
        <v>83281</v>
      </c>
      <c r="L28415" t="s">
        <v>220</v>
      </c>
    </row>
    <row r="28416" spans="11:12">
      <c r="K28416" s="435">
        <v>83283</v>
      </c>
      <c r="L28416" t="s">
        <v>220</v>
      </c>
    </row>
    <row r="28417" spans="11:12">
      <c r="K28417" s="435">
        <v>83285</v>
      </c>
      <c r="L28417">
        <v>7</v>
      </c>
    </row>
    <row r="28418" spans="11:12">
      <c r="K28418" s="435">
        <v>83286</v>
      </c>
      <c r="L28418" t="s">
        <v>216</v>
      </c>
    </row>
    <row r="28419" spans="11:12">
      <c r="K28419" s="435">
        <v>83287</v>
      </c>
      <c r="L28419" t="s">
        <v>220</v>
      </c>
    </row>
    <row r="28420" spans="11:12">
      <c r="K28420" s="435">
        <v>83301</v>
      </c>
      <c r="L28420" t="s">
        <v>216</v>
      </c>
    </row>
    <row r="28421" spans="11:12">
      <c r="K28421" s="435">
        <v>83302</v>
      </c>
      <c r="L28421" t="s">
        <v>216</v>
      </c>
    </row>
    <row r="28422" spans="11:12">
      <c r="K28422" s="435">
        <v>83311</v>
      </c>
      <c r="L28422" t="s">
        <v>216</v>
      </c>
    </row>
    <row r="28423" spans="11:12">
      <c r="K28423" s="435">
        <v>83312</v>
      </c>
      <c r="L28423" t="s">
        <v>216</v>
      </c>
    </row>
    <row r="28424" spans="11:12">
      <c r="K28424" s="435">
        <v>83313</v>
      </c>
      <c r="L28424" t="s">
        <v>216</v>
      </c>
    </row>
    <row r="28425" spans="11:12">
      <c r="K28425" s="435">
        <v>83314</v>
      </c>
      <c r="L28425" t="s">
        <v>216</v>
      </c>
    </row>
    <row r="28426" spans="11:12">
      <c r="K28426" s="435">
        <v>83316</v>
      </c>
      <c r="L28426" t="s">
        <v>216</v>
      </c>
    </row>
    <row r="28427" spans="11:12">
      <c r="K28427" s="435">
        <v>83318</v>
      </c>
      <c r="L28427" t="s">
        <v>216</v>
      </c>
    </row>
    <row r="28428" spans="11:12">
      <c r="K28428" s="435">
        <v>83320</v>
      </c>
      <c r="L28428" t="s">
        <v>216</v>
      </c>
    </row>
    <row r="28429" spans="11:12">
      <c r="K28429" s="435">
        <v>83321</v>
      </c>
      <c r="L28429" t="s">
        <v>216</v>
      </c>
    </row>
    <row r="28430" spans="11:12">
      <c r="K28430" s="435">
        <v>83322</v>
      </c>
      <c r="L28430" t="s">
        <v>216</v>
      </c>
    </row>
    <row r="28431" spans="11:12">
      <c r="K28431" s="435">
        <v>83323</v>
      </c>
      <c r="L28431" t="s">
        <v>216</v>
      </c>
    </row>
    <row r="28432" spans="11:12">
      <c r="K28432" s="435">
        <v>83324</v>
      </c>
      <c r="L28432" t="s">
        <v>216</v>
      </c>
    </row>
    <row r="28433" spans="11:12">
      <c r="K28433" s="435">
        <v>83325</v>
      </c>
      <c r="L28433" t="s">
        <v>216</v>
      </c>
    </row>
    <row r="28434" spans="11:12">
      <c r="K28434" s="435">
        <v>83327</v>
      </c>
      <c r="L28434" t="s">
        <v>216</v>
      </c>
    </row>
    <row r="28435" spans="11:12">
      <c r="K28435" s="435">
        <v>83328</v>
      </c>
      <c r="L28435" t="s">
        <v>216</v>
      </c>
    </row>
    <row r="28436" spans="11:12">
      <c r="K28436" s="435">
        <v>83330</v>
      </c>
      <c r="L28436" t="s">
        <v>216</v>
      </c>
    </row>
    <row r="28437" spans="11:12">
      <c r="K28437" s="435">
        <v>83332</v>
      </c>
      <c r="L28437" t="s">
        <v>216</v>
      </c>
    </row>
    <row r="28438" spans="11:12">
      <c r="K28438" s="435">
        <v>83333</v>
      </c>
      <c r="L28438">
        <v>7</v>
      </c>
    </row>
    <row r="28439" spans="11:12">
      <c r="K28439" s="435">
        <v>83334</v>
      </c>
      <c r="L28439" t="s">
        <v>216</v>
      </c>
    </row>
    <row r="28440" spans="11:12">
      <c r="K28440" s="435">
        <v>83335</v>
      </c>
      <c r="L28440" t="s">
        <v>216</v>
      </c>
    </row>
    <row r="28441" spans="11:12">
      <c r="K28441" s="435">
        <v>83336</v>
      </c>
      <c r="L28441" t="s">
        <v>216</v>
      </c>
    </row>
    <row r="28442" spans="11:12">
      <c r="K28442" s="435">
        <v>83337</v>
      </c>
      <c r="L28442" t="s">
        <v>216</v>
      </c>
    </row>
    <row r="28443" spans="11:12">
      <c r="K28443" s="435">
        <v>83338</v>
      </c>
      <c r="L28443" t="s">
        <v>216</v>
      </c>
    </row>
    <row r="28444" spans="11:12">
      <c r="K28444" s="435">
        <v>83340</v>
      </c>
      <c r="L28444">
        <v>7</v>
      </c>
    </row>
    <row r="28445" spans="11:12">
      <c r="K28445" s="435">
        <v>83341</v>
      </c>
      <c r="L28445" t="s">
        <v>216</v>
      </c>
    </row>
    <row r="28446" spans="11:12">
      <c r="K28446" s="435">
        <v>83342</v>
      </c>
      <c r="L28446" t="s">
        <v>220</v>
      </c>
    </row>
    <row r="28447" spans="11:12">
      <c r="K28447" s="435">
        <v>83344</v>
      </c>
      <c r="L28447" t="s">
        <v>216</v>
      </c>
    </row>
    <row r="28448" spans="11:12">
      <c r="K28448" s="435">
        <v>83346</v>
      </c>
      <c r="L28448" t="s">
        <v>216</v>
      </c>
    </row>
    <row r="28449" spans="11:12">
      <c r="K28449" s="435">
        <v>83347</v>
      </c>
      <c r="L28449" t="s">
        <v>216</v>
      </c>
    </row>
    <row r="28450" spans="11:12">
      <c r="K28450" s="435">
        <v>83348</v>
      </c>
      <c r="L28450" t="s">
        <v>216</v>
      </c>
    </row>
    <row r="28451" spans="11:12">
      <c r="K28451" s="435">
        <v>83349</v>
      </c>
      <c r="L28451" t="s">
        <v>216</v>
      </c>
    </row>
    <row r="28452" spans="11:12">
      <c r="K28452" s="435">
        <v>83350</v>
      </c>
      <c r="L28452" t="s">
        <v>216</v>
      </c>
    </row>
    <row r="28453" spans="11:12">
      <c r="K28453" s="435">
        <v>83352</v>
      </c>
      <c r="L28453" t="s">
        <v>216</v>
      </c>
    </row>
    <row r="28454" spans="11:12">
      <c r="K28454" s="435">
        <v>83353</v>
      </c>
      <c r="L28454">
        <v>7</v>
      </c>
    </row>
    <row r="28455" spans="11:12">
      <c r="K28455" s="435">
        <v>83354</v>
      </c>
      <c r="L28455" t="s">
        <v>216</v>
      </c>
    </row>
    <row r="28456" spans="11:12">
      <c r="K28456" s="435">
        <v>83355</v>
      </c>
      <c r="L28456" t="s">
        <v>216</v>
      </c>
    </row>
    <row r="28457" spans="11:12">
      <c r="K28457" s="435">
        <v>83401</v>
      </c>
      <c r="L28457" t="s">
        <v>220</v>
      </c>
    </row>
    <row r="28458" spans="11:12">
      <c r="K28458" s="435">
        <v>83402</v>
      </c>
      <c r="L28458" t="s">
        <v>220</v>
      </c>
    </row>
    <row r="28459" spans="11:12">
      <c r="K28459" s="435">
        <v>83404</v>
      </c>
      <c r="L28459" t="s">
        <v>220</v>
      </c>
    </row>
    <row r="28460" spans="11:12">
      <c r="K28460" s="435">
        <v>83406</v>
      </c>
      <c r="L28460" t="s">
        <v>220</v>
      </c>
    </row>
    <row r="28461" spans="11:12">
      <c r="K28461" s="435">
        <v>83414</v>
      </c>
      <c r="L28461">
        <v>7</v>
      </c>
    </row>
    <row r="28462" spans="11:12">
      <c r="K28462" s="435">
        <v>83420</v>
      </c>
      <c r="L28462" t="s">
        <v>220</v>
      </c>
    </row>
    <row r="28463" spans="11:12">
      <c r="K28463" s="435">
        <v>83421</v>
      </c>
      <c r="L28463" t="s">
        <v>220</v>
      </c>
    </row>
    <row r="28464" spans="11:12">
      <c r="K28464" s="435">
        <v>83422</v>
      </c>
      <c r="L28464">
        <v>7</v>
      </c>
    </row>
    <row r="28465" spans="11:12">
      <c r="K28465" s="435">
        <v>83423</v>
      </c>
      <c r="L28465" t="s">
        <v>220</v>
      </c>
    </row>
    <row r="28466" spans="11:12">
      <c r="K28466" s="435">
        <v>83424</v>
      </c>
      <c r="L28466">
        <v>7</v>
      </c>
    </row>
    <row r="28467" spans="11:12">
      <c r="K28467" s="435">
        <v>83425</v>
      </c>
      <c r="L28467" t="s">
        <v>220</v>
      </c>
    </row>
    <row r="28468" spans="11:12">
      <c r="K28468" s="435">
        <v>83427</v>
      </c>
      <c r="L28468" t="s">
        <v>220</v>
      </c>
    </row>
    <row r="28469" spans="11:12">
      <c r="K28469" s="435">
        <v>83428</v>
      </c>
      <c r="L28469">
        <v>7</v>
      </c>
    </row>
    <row r="28470" spans="11:12">
      <c r="K28470" s="435">
        <v>83429</v>
      </c>
      <c r="L28470">
        <v>7</v>
      </c>
    </row>
    <row r="28471" spans="11:12">
      <c r="K28471" s="435">
        <v>83431</v>
      </c>
      <c r="L28471" t="s">
        <v>220</v>
      </c>
    </row>
    <row r="28472" spans="11:12">
      <c r="K28472" s="435">
        <v>83433</v>
      </c>
      <c r="L28472">
        <v>7</v>
      </c>
    </row>
    <row r="28473" spans="11:12">
      <c r="K28473" s="435">
        <v>83434</v>
      </c>
      <c r="L28473" t="s">
        <v>220</v>
      </c>
    </row>
    <row r="28474" spans="11:12">
      <c r="K28474" s="435">
        <v>83435</v>
      </c>
      <c r="L28474" t="s">
        <v>220</v>
      </c>
    </row>
    <row r="28475" spans="11:12">
      <c r="K28475" s="435">
        <v>83436</v>
      </c>
      <c r="L28475" t="s">
        <v>220</v>
      </c>
    </row>
    <row r="28476" spans="11:12">
      <c r="K28476" s="435">
        <v>83440</v>
      </c>
      <c r="L28476" t="s">
        <v>220</v>
      </c>
    </row>
    <row r="28477" spans="11:12">
      <c r="K28477" s="435">
        <v>83442</v>
      </c>
      <c r="L28477" t="s">
        <v>220</v>
      </c>
    </row>
    <row r="28478" spans="11:12">
      <c r="K28478" s="435">
        <v>83443</v>
      </c>
      <c r="L28478">
        <v>7</v>
      </c>
    </row>
    <row r="28479" spans="11:12">
      <c r="K28479" s="435">
        <v>83444</v>
      </c>
      <c r="L28479" t="s">
        <v>220</v>
      </c>
    </row>
    <row r="28480" spans="11:12">
      <c r="K28480" s="435">
        <v>83445</v>
      </c>
      <c r="L28480" t="s">
        <v>220</v>
      </c>
    </row>
    <row r="28481" spans="11:12">
      <c r="K28481" s="435">
        <v>83446</v>
      </c>
      <c r="L28481" t="s">
        <v>220</v>
      </c>
    </row>
    <row r="28482" spans="11:12">
      <c r="K28482" s="435">
        <v>83448</v>
      </c>
      <c r="L28482" t="s">
        <v>220</v>
      </c>
    </row>
    <row r="28483" spans="11:12">
      <c r="K28483" s="435">
        <v>83449</v>
      </c>
      <c r="L28483">
        <v>7</v>
      </c>
    </row>
    <row r="28484" spans="11:12">
      <c r="K28484" s="435">
        <v>83450</v>
      </c>
      <c r="L28484" t="s">
        <v>220</v>
      </c>
    </row>
    <row r="28485" spans="11:12">
      <c r="K28485" s="435">
        <v>83451</v>
      </c>
      <c r="L28485" t="s">
        <v>220</v>
      </c>
    </row>
    <row r="28486" spans="11:12">
      <c r="K28486" s="435">
        <v>83452</v>
      </c>
      <c r="L28486">
        <v>7</v>
      </c>
    </row>
    <row r="28487" spans="11:12">
      <c r="K28487" s="435">
        <v>83454</v>
      </c>
      <c r="L28487" t="s">
        <v>220</v>
      </c>
    </row>
    <row r="28488" spans="11:12">
      <c r="K28488" s="435">
        <v>83455</v>
      </c>
      <c r="L28488">
        <v>7</v>
      </c>
    </row>
    <row r="28489" spans="11:12">
      <c r="K28489" s="435">
        <v>83460</v>
      </c>
      <c r="L28489" t="s">
        <v>220</v>
      </c>
    </row>
    <row r="28490" spans="11:12">
      <c r="K28490" s="435">
        <v>83462</v>
      </c>
      <c r="L28490" t="s">
        <v>220</v>
      </c>
    </row>
    <row r="28491" spans="11:12">
      <c r="K28491" s="435">
        <v>83463</v>
      </c>
      <c r="L28491" t="s">
        <v>220</v>
      </c>
    </row>
    <row r="28492" spans="11:12">
      <c r="K28492" s="435">
        <v>83464</v>
      </c>
      <c r="L28492" t="s">
        <v>220</v>
      </c>
    </row>
    <row r="28493" spans="11:12">
      <c r="K28493" s="435">
        <v>83465</v>
      </c>
      <c r="L28493" t="s">
        <v>220</v>
      </c>
    </row>
    <row r="28494" spans="11:12">
      <c r="K28494" s="435">
        <v>83466</v>
      </c>
      <c r="L28494" t="s">
        <v>220</v>
      </c>
    </row>
    <row r="28495" spans="11:12">
      <c r="K28495" s="435">
        <v>83467</v>
      </c>
      <c r="L28495" t="s">
        <v>220</v>
      </c>
    </row>
    <row r="28496" spans="11:12">
      <c r="K28496" s="435">
        <v>83468</v>
      </c>
      <c r="L28496" t="s">
        <v>220</v>
      </c>
    </row>
    <row r="28497" spans="11:12">
      <c r="K28497" s="435">
        <v>83469</v>
      </c>
      <c r="L28497" t="s">
        <v>220</v>
      </c>
    </row>
    <row r="28498" spans="11:12">
      <c r="K28498" s="435">
        <v>83501</v>
      </c>
      <c r="L28498" t="s">
        <v>216</v>
      </c>
    </row>
    <row r="28499" spans="11:12">
      <c r="K28499" s="435">
        <v>83520</v>
      </c>
      <c r="L28499" t="s">
        <v>216</v>
      </c>
    </row>
    <row r="28500" spans="11:12">
      <c r="K28500" s="435">
        <v>83522</v>
      </c>
      <c r="L28500" t="s">
        <v>216</v>
      </c>
    </row>
    <row r="28501" spans="11:12">
      <c r="K28501" s="435">
        <v>83523</v>
      </c>
      <c r="L28501" t="s">
        <v>216</v>
      </c>
    </row>
    <row r="28502" spans="11:12">
      <c r="K28502" s="435">
        <v>83524</v>
      </c>
      <c r="L28502" t="s">
        <v>216</v>
      </c>
    </row>
    <row r="28503" spans="11:12">
      <c r="K28503" s="435">
        <v>83525</v>
      </c>
      <c r="L28503" t="s">
        <v>220</v>
      </c>
    </row>
    <row r="28504" spans="11:12">
      <c r="K28504" s="435">
        <v>83526</v>
      </c>
      <c r="L28504" t="s">
        <v>216</v>
      </c>
    </row>
    <row r="28505" spans="11:12">
      <c r="K28505" s="435">
        <v>83530</v>
      </c>
      <c r="L28505" t="s">
        <v>216</v>
      </c>
    </row>
    <row r="28506" spans="11:12">
      <c r="K28506" s="435">
        <v>83533</v>
      </c>
      <c r="L28506" t="s">
        <v>216</v>
      </c>
    </row>
    <row r="28507" spans="11:12">
      <c r="K28507" s="435">
        <v>83535</v>
      </c>
      <c r="L28507" t="s">
        <v>216</v>
      </c>
    </row>
    <row r="28508" spans="11:12">
      <c r="K28508" s="435">
        <v>83536</v>
      </c>
      <c r="L28508" t="s">
        <v>216</v>
      </c>
    </row>
    <row r="28509" spans="11:12">
      <c r="K28509" s="435">
        <v>83537</v>
      </c>
      <c r="L28509" t="s">
        <v>216</v>
      </c>
    </row>
    <row r="28510" spans="11:12">
      <c r="K28510" s="435">
        <v>83539</v>
      </c>
      <c r="L28510" t="s">
        <v>220</v>
      </c>
    </row>
    <row r="28511" spans="11:12">
      <c r="K28511" s="435">
        <v>83540</v>
      </c>
      <c r="L28511" t="s">
        <v>216</v>
      </c>
    </row>
    <row r="28512" spans="11:12">
      <c r="K28512" s="435">
        <v>83541</v>
      </c>
      <c r="L28512" t="s">
        <v>216</v>
      </c>
    </row>
    <row r="28513" spans="11:12">
      <c r="K28513" s="435">
        <v>83542</v>
      </c>
      <c r="L28513" t="s">
        <v>220</v>
      </c>
    </row>
    <row r="28514" spans="11:12">
      <c r="K28514" s="435">
        <v>83543</v>
      </c>
      <c r="L28514" t="s">
        <v>216</v>
      </c>
    </row>
    <row r="28515" spans="11:12">
      <c r="K28515" s="435">
        <v>83544</v>
      </c>
      <c r="L28515" t="s">
        <v>216</v>
      </c>
    </row>
    <row r="28516" spans="11:12">
      <c r="K28516" s="435">
        <v>83545</v>
      </c>
      <c r="L28516" t="s">
        <v>216</v>
      </c>
    </row>
    <row r="28517" spans="11:12">
      <c r="K28517" s="435">
        <v>83546</v>
      </c>
      <c r="L28517" t="s">
        <v>220</v>
      </c>
    </row>
    <row r="28518" spans="11:12">
      <c r="K28518" s="435">
        <v>83547</v>
      </c>
      <c r="L28518" t="s">
        <v>220</v>
      </c>
    </row>
    <row r="28519" spans="11:12">
      <c r="K28519" s="435">
        <v>83548</v>
      </c>
      <c r="L28519" t="s">
        <v>216</v>
      </c>
    </row>
    <row r="28520" spans="11:12">
      <c r="K28520" s="435">
        <v>83549</v>
      </c>
      <c r="L28520" t="s">
        <v>220</v>
      </c>
    </row>
    <row r="28521" spans="11:12">
      <c r="K28521" s="435">
        <v>83552</v>
      </c>
      <c r="L28521" t="s">
        <v>216</v>
      </c>
    </row>
    <row r="28522" spans="11:12">
      <c r="K28522" s="435">
        <v>83553</v>
      </c>
      <c r="L28522" t="s">
        <v>216</v>
      </c>
    </row>
    <row r="28523" spans="11:12">
      <c r="K28523" s="435">
        <v>83554</v>
      </c>
      <c r="L28523" t="s">
        <v>220</v>
      </c>
    </row>
    <row r="28524" spans="11:12">
      <c r="K28524" s="435">
        <v>83555</v>
      </c>
      <c r="L28524" t="s">
        <v>220</v>
      </c>
    </row>
    <row r="28525" spans="11:12">
      <c r="K28525" s="435">
        <v>83601</v>
      </c>
      <c r="L28525">
        <v>7</v>
      </c>
    </row>
    <row r="28526" spans="11:12">
      <c r="K28526" s="435">
        <v>83602</v>
      </c>
      <c r="L28526" t="s">
        <v>216</v>
      </c>
    </row>
    <row r="28527" spans="11:12">
      <c r="K28527" s="435">
        <v>83604</v>
      </c>
      <c r="L28527" t="s">
        <v>216</v>
      </c>
    </row>
    <row r="28528" spans="11:12">
      <c r="K28528" s="435">
        <v>83605</v>
      </c>
      <c r="L28528" t="s">
        <v>216</v>
      </c>
    </row>
    <row r="28529" spans="11:12">
      <c r="K28529" s="435">
        <v>83607</v>
      </c>
      <c r="L28529" t="s">
        <v>216</v>
      </c>
    </row>
    <row r="28530" spans="11:12">
      <c r="K28530" s="435">
        <v>83610</v>
      </c>
      <c r="L28530" t="s">
        <v>216</v>
      </c>
    </row>
    <row r="28531" spans="11:12">
      <c r="K28531" s="435">
        <v>83611</v>
      </c>
      <c r="L28531" t="s">
        <v>220</v>
      </c>
    </row>
    <row r="28532" spans="11:12">
      <c r="K28532" s="435">
        <v>83612</v>
      </c>
      <c r="L28532" t="s">
        <v>220</v>
      </c>
    </row>
    <row r="28533" spans="11:12">
      <c r="K28533" s="435">
        <v>83615</v>
      </c>
      <c r="L28533" t="s">
        <v>220</v>
      </c>
    </row>
    <row r="28534" spans="11:12">
      <c r="K28534" s="435">
        <v>83616</v>
      </c>
      <c r="L28534" t="s">
        <v>216</v>
      </c>
    </row>
    <row r="28535" spans="11:12">
      <c r="K28535" s="435">
        <v>83617</v>
      </c>
      <c r="L28535" t="s">
        <v>216</v>
      </c>
    </row>
    <row r="28536" spans="11:12">
      <c r="K28536" s="435">
        <v>83619</v>
      </c>
      <c r="L28536" t="s">
        <v>216</v>
      </c>
    </row>
    <row r="28537" spans="11:12">
      <c r="K28537" s="435">
        <v>83622</v>
      </c>
      <c r="L28537" t="s">
        <v>216</v>
      </c>
    </row>
    <row r="28538" spans="11:12">
      <c r="K28538" s="435">
        <v>83623</v>
      </c>
      <c r="L28538" t="s">
        <v>216</v>
      </c>
    </row>
    <row r="28539" spans="11:12">
      <c r="K28539" s="435">
        <v>83624</v>
      </c>
      <c r="L28539" t="s">
        <v>216</v>
      </c>
    </row>
    <row r="28540" spans="11:12">
      <c r="K28540" s="435">
        <v>83626</v>
      </c>
      <c r="L28540" t="s">
        <v>216</v>
      </c>
    </row>
    <row r="28541" spans="11:12">
      <c r="K28541" s="435">
        <v>83627</v>
      </c>
      <c r="L28541" t="s">
        <v>216</v>
      </c>
    </row>
    <row r="28542" spans="11:12">
      <c r="K28542" s="435">
        <v>83628</v>
      </c>
      <c r="L28542" t="s">
        <v>216</v>
      </c>
    </row>
    <row r="28543" spans="11:12">
      <c r="K28543" s="435">
        <v>83629</v>
      </c>
      <c r="L28543" t="s">
        <v>216</v>
      </c>
    </row>
    <row r="28544" spans="11:12">
      <c r="K28544" s="435">
        <v>83631</v>
      </c>
      <c r="L28544" t="s">
        <v>216</v>
      </c>
    </row>
    <row r="28545" spans="11:12">
      <c r="K28545" s="435">
        <v>83632</v>
      </c>
      <c r="L28545" t="s">
        <v>220</v>
      </c>
    </row>
    <row r="28546" spans="11:12">
      <c r="K28546" s="435">
        <v>83633</v>
      </c>
      <c r="L28546" t="s">
        <v>216</v>
      </c>
    </row>
    <row r="28547" spans="11:12">
      <c r="K28547" s="435">
        <v>83634</v>
      </c>
      <c r="L28547" t="s">
        <v>216</v>
      </c>
    </row>
    <row r="28548" spans="11:12">
      <c r="K28548" s="435">
        <v>83636</v>
      </c>
      <c r="L28548" t="s">
        <v>216</v>
      </c>
    </row>
    <row r="28549" spans="11:12">
      <c r="K28549" s="435">
        <v>83637</v>
      </c>
      <c r="L28549">
        <v>7</v>
      </c>
    </row>
    <row r="28550" spans="11:12">
      <c r="K28550" s="435">
        <v>83638</v>
      </c>
      <c r="L28550" t="s">
        <v>220</v>
      </c>
    </row>
    <row r="28551" spans="11:12">
      <c r="K28551" s="435">
        <v>83639</v>
      </c>
      <c r="L28551" t="s">
        <v>216</v>
      </c>
    </row>
    <row r="28552" spans="11:12">
      <c r="K28552" s="435">
        <v>83641</v>
      </c>
      <c r="L28552" t="s">
        <v>216</v>
      </c>
    </row>
    <row r="28553" spans="11:12">
      <c r="K28553" s="435">
        <v>83642</v>
      </c>
      <c r="L28553" t="s">
        <v>216</v>
      </c>
    </row>
    <row r="28554" spans="11:12">
      <c r="K28554" s="435">
        <v>83643</v>
      </c>
      <c r="L28554" t="s">
        <v>216</v>
      </c>
    </row>
    <row r="28555" spans="11:12">
      <c r="K28555" s="435">
        <v>83644</v>
      </c>
      <c r="L28555" t="s">
        <v>216</v>
      </c>
    </row>
    <row r="28556" spans="11:12">
      <c r="K28556" s="435">
        <v>83645</v>
      </c>
      <c r="L28556" t="s">
        <v>216</v>
      </c>
    </row>
    <row r="28557" spans="11:12">
      <c r="K28557" s="435">
        <v>83646</v>
      </c>
      <c r="L28557" t="s">
        <v>216</v>
      </c>
    </row>
    <row r="28558" spans="11:12">
      <c r="K28558" s="435">
        <v>83647</v>
      </c>
      <c r="L28558" t="s">
        <v>216</v>
      </c>
    </row>
    <row r="28559" spans="11:12">
      <c r="K28559" s="435">
        <v>83648</v>
      </c>
      <c r="L28559" t="s">
        <v>216</v>
      </c>
    </row>
    <row r="28560" spans="11:12">
      <c r="K28560" s="435">
        <v>83650</v>
      </c>
      <c r="L28560" t="s">
        <v>216</v>
      </c>
    </row>
    <row r="28561" spans="11:12">
      <c r="K28561" s="435">
        <v>83651</v>
      </c>
      <c r="L28561" t="s">
        <v>216</v>
      </c>
    </row>
    <row r="28562" spans="11:12">
      <c r="K28562" s="435">
        <v>83654</v>
      </c>
      <c r="L28562" t="s">
        <v>220</v>
      </c>
    </row>
    <row r="28563" spans="11:12">
      <c r="K28563" s="435">
        <v>83655</v>
      </c>
      <c r="L28563" t="s">
        <v>216</v>
      </c>
    </row>
    <row r="28564" spans="11:12">
      <c r="K28564" s="435">
        <v>83656</v>
      </c>
      <c r="L28564" t="s">
        <v>216</v>
      </c>
    </row>
    <row r="28565" spans="11:12">
      <c r="K28565" s="435">
        <v>83657</v>
      </c>
      <c r="L28565" t="s">
        <v>216</v>
      </c>
    </row>
    <row r="28566" spans="11:12">
      <c r="K28566" s="435">
        <v>83660</v>
      </c>
      <c r="L28566" t="s">
        <v>216</v>
      </c>
    </row>
    <row r="28567" spans="11:12">
      <c r="K28567" s="435">
        <v>83661</v>
      </c>
      <c r="L28567" t="s">
        <v>216</v>
      </c>
    </row>
    <row r="28568" spans="11:12">
      <c r="K28568" s="435">
        <v>83666</v>
      </c>
      <c r="L28568" t="s">
        <v>216</v>
      </c>
    </row>
    <row r="28569" spans="11:12">
      <c r="K28569" s="435">
        <v>83669</v>
      </c>
      <c r="L28569" t="s">
        <v>216</v>
      </c>
    </row>
    <row r="28570" spans="11:12">
      <c r="K28570" s="435">
        <v>83670</v>
      </c>
      <c r="L28570" t="s">
        <v>216</v>
      </c>
    </row>
    <row r="28571" spans="11:12">
      <c r="K28571" s="435">
        <v>83671</v>
      </c>
      <c r="L28571" t="s">
        <v>220</v>
      </c>
    </row>
    <row r="28572" spans="11:12">
      <c r="K28572" s="435">
        <v>83672</v>
      </c>
      <c r="L28572" t="s">
        <v>216</v>
      </c>
    </row>
    <row r="28573" spans="11:12">
      <c r="K28573" s="435">
        <v>83676</v>
      </c>
      <c r="L28573" t="s">
        <v>216</v>
      </c>
    </row>
    <row r="28574" spans="11:12">
      <c r="K28574" s="435">
        <v>83677</v>
      </c>
      <c r="L28574" t="s">
        <v>220</v>
      </c>
    </row>
    <row r="28575" spans="11:12">
      <c r="K28575" s="435">
        <v>83686</v>
      </c>
      <c r="L28575" t="s">
        <v>216</v>
      </c>
    </row>
    <row r="28576" spans="11:12">
      <c r="K28576" s="435">
        <v>83687</v>
      </c>
      <c r="L28576" t="s">
        <v>216</v>
      </c>
    </row>
    <row r="28577" spans="11:12">
      <c r="K28577" s="435">
        <v>83702</v>
      </c>
      <c r="L28577" t="s">
        <v>216</v>
      </c>
    </row>
    <row r="28578" spans="11:12">
      <c r="K28578" s="435">
        <v>83703</v>
      </c>
      <c r="L28578" t="s">
        <v>216</v>
      </c>
    </row>
    <row r="28579" spans="11:12">
      <c r="K28579" s="435">
        <v>83704</v>
      </c>
      <c r="L28579" t="s">
        <v>216</v>
      </c>
    </row>
    <row r="28580" spans="11:12">
      <c r="K28580" s="435">
        <v>83705</v>
      </c>
      <c r="L28580" t="s">
        <v>216</v>
      </c>
    </row>
    <row r="28581" spans="11:12">
      <c r="K28581" s="435">
        <v>83706</v>
      </c>
      <c r="L28581" t="s">
        <v>216</v>
      </c>
    </row>
    <row r="28582" spans="11:12">
      <c r="K28582" s="435">
        <v>83709</v>
      </c>
      <c r="L28582" t="s">
        <v>216</v>
      </c>
    </row>
    <row r="28583" spans="11:12">
      <c r="K28583" s="435">
        <v>83712</v>
      </c>
      <c r="L28583" t="s">
        <v>216</v>
      </c>
    </row>
    <row r="28584" spans="11:12">
      <c r="K28584" s="435">
        <v>83713</v>
      </c>
      <c r="L28584" t="s">
        <v>216</v>
      </c>
    </row>
    <row r="28585" spans="11:12">
      <c r="K28585" s="435">
        <v>83714</v>
      </c>
      <c r="L28585" t="s">
        <v>216</v>
      </c>
    </row>
    <row r="28586" spans="11:12">
      <c r="K28586" s="435">
        <v>83716</v>
      </c>
      <c r="L28586" t="s">
        <v>216</v>
      </c>
    </row>
    <row r="28587" spans="11:12">
      <c r="K28587" s="435">
        <v>83801</v>
      </c>
      <c r="L28587" t="s">
        <v>216</v>
      </c>
    </row>
    <row r="28588" spans="11:12">
      <c r="K28588" s="435">
        <v>83802</v>
      </c>
      <c r="L28588" t="s">
        <v>220</v>
      </c>
    </row>
    <row r="28589" spans="11:12">
      <c r="K28589" s="435">
        <v>83803</v>
      </c>
      <c r="L28589" t="s">
        <v>220</v>
      </c>
    </row>
    <row r="28590" spans="11:12">
      <c r="K28590" s="435">
        <v>83804</v>
      </c>
      <c r="L28590" t="s">
        <v>220</v>
      </c>
    </row>
    <row r="28591" spans="11:12">
      <c r="K28591" s="435">
        <v>83805</v>
      </c>
      <c r="L28591" t="s">
        <v>220</v>
      </c>
    </row>
    <row r="28592" spans="11:12">
      <c r="K28592" s="435">
        <v>83806</v>
      </c>
      <c r="L28592" t="s">
        <v>216</v>
      </c>
    </row>
    <row r="28593" spans="11:12">
      <c r="K28593" s="435">
        <v>83808</v>
      </c>
      <c r="L28593" t="s">
        <v>220</v>
      </c>
    </row>
    <row r="28594" spans="11:12">
      <c r="K28594" s="435">
        <v>83809</v>
      </c>
      <c r="L28594" t="s">
        <v>216</v>
      </c>
    </row>
    <row r="28595" spans="11:12">
      <c r="K28595" s="435">
        <v>83810</v>
      </c>
      <c r="L28595" t="s">
        <v>216</v>
      </c>
    </row>
    <row r="28596" spans="11:12">
      <c r="K28596" s="435">
        <v>83811</v>
      </c>
      <c r="L28596" t="s">
        <v>220</v>
      </c>
    </row>
    <row r="28597" spans="11:12">
      <c r="K28597" s="435">
        <v>83812</v>
      </c>
      <c r="L28597" t="s">
        <v>216</v>
      </c>
    </row>
    <row r="28598" spans="11:12">
      <c r="K28598" s="435">
        <v>83813</v>
      </c>
      <c r="L28598" t="s">
        <v>216</v>
      </c>
    </row>
    <row r="28599" spans="11:12">
      <c r="K28599" s="435">
        <v>83814</v>
      </c>
      <c r="L28599" t="s">
        <v>216</v>
      </c>
    </row>
    <row r="28600" spans="11:12">
      <c r="K28600" s="435">
        <v>83815</v>
      </c>
      <c r="L28600" t="s">
        <v>216</v>
      </c>
    </row>
    <row r="28601" spans="11:12">
      <c r="K28601" s="435">
        <v>83821</v>
      </c>
      <c r="L28601" t="s">
        <v>216</v>
      </c>
    </row>
    <row r="28602" spans="11:12">
      <c r="K28602" s="435">
        <v>83822</v>
      </c>
      <c r="L28602" t="s">
        <v>216</v>
      </c>
    </row>
    <row r="28603" spans="11:12">
      <c r="K28603" s="435">
        <v>83823</v>
      </c>
      <c r="L28603" t="s">
        <v>216</v>
      </c>
    </row>
    <row r="28604" spans="11:12">
      <c r="K28604" s="435">
        <v>83824</v>
      </c>
      <c r="L28604" t="s">
        <v>216</v>
      </c>
    </row>
    <row r="28605" spans="11:12">
      <c r="K28605" s="435">
        <v>83825</v>
      </c>
      <c r="L28605" t="s">
        <v>216</v>
      </c>
    </row>
    <row r="28606" spans="11:12">
      <c r="K28606" s="435">
        <v>83826</v>
      </c>
      <c r="L28606" t="s">
        <v>216</v>
      </c>
    </row>
    <row r="28607" spans="11:12">
      <c r="K28607" s="435">
        <v>83827</v>
      </c>
      <c r="L28607" t="s">
        <v>216</v>
      </c>
    </row>
    <row r="28608" spans="11:12">
      <c r="K28608" s="435">
        <v>83830</v>
      </c>
      <c r="L28608" t="s">
        <v>220</v>
      </c>
    </row>
    <row r="28609" spans="11:12">
      <c r="K28609" s="435">
        <v>83832</v>
      </c>
      <c r="L28609" t="s">
        <v>216</v>
      </c>
    </row>
    <row r="28610" spans="11:12">
      <c r="K28610" s="435">
        <v>83833</v>
      </c>
      <c r="L28610" t="s">
        <v>220</v>
      </c>
    </row>
    <row r="28611" spans="11:12">
      <c r="K28611" s="435">
        <v>83834</v>
      </c>
      <c r="L28611" t="s">
        <v>216</v>
      </c>
    </row>
    <row r="28612" spans="11:12">
      <c r="K28612" s="435">
        <v>83835</v>
      </c>
      <c r="L28612" t="s">
        <v>216</v>
      </c>
    </row>
    <row r="28613" spans="11:12">
      <c r="K28613" s="435">
        <v>83836</v>
      </c>
      <c r="L28613" t="s">
        <v>220</v>
      </c>
    </row>
    <row r="28614" spans="11:12">
      <c r="K28614" s="435">
        <v>83837</v>
      </c>
      <c r="L28614" t="s">
        <v>220</v>
      </c>
    </row>
    <row r="28615" spans="11:12">
      <c r="K28615" s="435">
        <v>83839</v>
      </c>
      <c r="L28615" t="s">
        <v>220</v>
      </c>
    </row>
    <row r="28616" spans="11:12">
      <c r="K28616" s="435">
        <v>83840</v>
      </c>
      <c r="L28616" t="s">
        <v>216</v>
      </c>
    </row>
    <row r="28617" spans="11:12">
      <c r="K28617" s="435">
        <v>83841</v>
      </c>
      <c r="L28617" t="s">
        <v>216</v>
      </c>
    </row>
    <row r="28618" spans="11:12">
      <c r="K28618" s="435">
        <v>83842</v>
      </c>
      <c r="L28618" t="s">
        <v>220</v>
      </c>
    </row>
    <row r="28619" spans="11:12">
      <c r="K28619" s="435">
        <v>83843</v>
      </c>
      <c r="L28619" t="s">
        <v>216</v>
      </c>
    </row>
    <row r="28620" spans="11:12">
      <c r="K28620" s="435">
        <v>83844</v>
      </c>
      <c r="L28620" t="s">
        <v>216</v>
      </c>
    </row>
    <row r="28621" spans="11:12">
      <c r="K28621" s="435">
        <v>83845</v>
      </c>
      <c r="L28621" t="s">
        <v>220</v>
      </c>
    </row>
    <row r="28622" spans="11:12">
      <c r="K28622" s="435">
        <v>83846</v>
      </c>
      <c r="L28622" t="s">
        <v>216</v>
      </c>
    </row>
    <row r="28623" spans="11:12">
      <c r="K28623" s="435">
        <v>83847</v>
      </c>
      <c r="L28623" t="s">
        <v>220</v>
      </c>
    </row>
    <row r="28624" spans="11:12">
      <c r="K28624" s="435">
        <v>83848</v>
      </c>
      <c r="L28624" t="s">
        <v>216</v>
      </c>
    </row>
    <row r="28625" spans="11:12">
      <c r="K28625" s="435">
        <v>83849</v>
      </c>
      <c r="L28625" t="s">
        <v>216</v>
      </c>
    </row>
    <row r="28626" spans="11:12">
      <c r="K28626" s="435">
        <v>83850</v>
      </c>
      <c r="L28626" t="s">
        <v>220</v>
      </c>
    </row>
    <row r="28627" spans="11:12">
      <c r="K28627" s="435">
        <v>83851</v>
      </c>
      <c r="L28627" t="s">
        <v>216</v>
      </c>
    </row>
    <row r="28628" spans="11:12">
      <c r="K28628" s="435">
        <v>83852</v>
      </c>
      <c r="L28628" t="s">
        <v>216</v>
      </c>
    </row>
    <row r="28629" spans="11:12">
      <c r="K28629" s="435">
        <v>83854</v>
      </c>
      <c r="L28629" t="s">
        <v>216</v>
      </c>
    </row>
    <row r="28630" spans="11:12">
      <c r="K28630" s="435">
        <v>83855</v>
      </c>
      <c r="L28630" t="s">
        <v>216</v>
      </c>
    </row>
    <row r="28631" spans="11:12">
      <c r="K28631" s="435">
        <v>83856</v>
      </c>
      <c r="L28631" t="s">
        <v>216</v>
      </c>
    </row>
    <row r="28632" spans="11:12">
      <c r="K28632" s="435">
        <v>83857</v>
      </c>
      <c r="L28632" t="s">
        <v>216</v>
      </c>
    </row>
    <row r="28633" spans="11:12">
      <c r="K28633" s="435">
        <v>83858</v>
      </c>
      <c r="L28633" t="s">
        <v>216</v>
      </c>
    </row>
    <row r="28634" spans="11:12">
      <c r="K28634" s="435">
        <v>83860</v>
      </c>
      <c r="L28634" t="s">
        <v>216</v>
      </c>
    </row>
    <row r="28635" spans="11:12">
      <c r="K28635" s="435">
        <v>83861</v>
      </c>
      <c r="L28635" t="s">
        <v>216</v>
      </c>
    </row>
    <row r="28636" spans="11:12">
      <c r="K28636" s="435">
        <v>83864</v>
      </c>
      <c r="L28636" t="s">
        <v>216</v>
      </c>
    </row>
    <row r="28637" spans="11:12">
      <c r="K28637" s="435">
        <v>83866</v>
      </c>
      <c r="L28637" t="s">
        <v>220</v>
      </c>
    </row>
    <row r="28638" spans="11:12">
      <c r="K28638" s="435">
        <v>83867</v>
      </c>
      <c r="L28638" t="s">
        <v>216</v>
      </c>
    </row>
    <row r="28639" spans="11:12">
      <c r="K28639" s="435">
        <v>83868</v>
      </c>
      <c r="L28639" t="s">
        <v>216</v>
      </c>
    </row>
    <row r="28640" spans="11:12">
      <c r="K28640" s="435">
        <v>83869</v>
      </c>
      <c r="L28640" t="s">
        <v>216</v>
      </c>
    </row>
    <row r="28641" spans="11:12">
      <c r="K28641" s="435">
        <v>83870</v>
      </c>
      <c r="L28641" t="s">
        <v>216</v>
      </c>
    </row>
    <row r="28642" spans="11:12">
      <c r="K28642" s="435">
        <v>83871</v>
      </c>
      <c r="L28642" t="s">
        <v>216</v>
      </c>
    </row>
    <row r="28643" spans="11:12">
      <c r="K28643" s="435">
        <v>83872</v>
      </c>
      <c r="L28643" t="s">
        <v>216</v>
      </c>
    </row>
    <row r="28644" spans="11:12">
      <c r="K28644" s="435">
        <v>83873</v>
      </c>
      <c r="L28644" t="s">
        <v>220</v>
      </c>
    </row>
    <row r="28645" spans="11:12">
      <c r="K28645" s="435">
        <v>83874</v>
      </c>
      <c r="L28645" t="s">
        <v>216</v>
      </c>
    </row>
    <row r="28646" spans="11:12">
      <c r="K28646" s="435">
        <v>83876</v>
      </c>
      <c r="L28646" t="s">
        <v>216</v>
      </c>
    </row>
    <row r="28647" spans="11:12">
      <c r="K28647" s="435">
        <v>84001</v>
      </c>
      <c r="L28647" t="s">
        <v>220</v>
      </c>
    </row>
    <row r="28648" spans="11:12">
      <c r="K28648" s="435">
        <v>84002</v>
      </c>
      <c r="L28648">
        <v>7</v>
      </c>
    </row>
    <row r="28649" spans="11:12">
      <c r="K28649" s="435">
        <v>84003</v>
      </c>
      <c r="L28649" t="s">
        <v>216</v>
      </c>
    </row>
    <row r="28650" spans="11:12">
      <c r="K28650" s="435">
        <v>84004</v>
      </c>
      <c r="L28650" t="s">
        <v>216</v>
      </c>
    </row>
    <row r="28651" spans="11:12">
      <c r="K28651" s="435">
        <v>84005</v>
      </c>
      <c r="L28651" t="s">
        <v>216</v>
      </c>
    </row>
    <row r="28652" spans="11:12">
      <c r="K28652" s="435">
        <v>84006</v>
      </c>
      <c r="L28652" t="s">
        <v>216</v>
      </c>
    </row>
    <row r="28653" spans="11:12">
      <c r="K28653" s="435">
        <v>84007</v>
      </c>
      <c r="L28653" t="s">
        <v>220</v>
      </c>
    </row>
    <row r="28654" spans="11:12">
      <c r="K28654" s="435">
        <v>84010</v>
      </c>
      <c r="L28654" t="s">
        <v>216</v>
      </c>
    </row>
    <row r="28655" spans="11:12">
      <c r="K28655" s="435">
        <v>84013</v>
      </c>
      <c r="L28655" t="s">
        <v>216</v>
      </c>
    </row>
    <row r="28656" spans="11:12">
      <c r="K28656" s="435">
        <v>84014</v>
      </c>
      <c r="L28656" t="s">
        <v>216</v>
      </c>
    </row>
    <row r="28657" spans="11:12">
      <c r="K28657" s="435">
        <v>84015</v>
      </c>
      <c r="L28657" t="s">
        <v>216</v>
      </c>
    </row>
    <row r="28658" spans="11:12">
      <c r="K28658" s="435">
        <v>84017</v>
      </c>
      <c r="L28658">
        <v>7</v>
      </c>
    </row>
    <row r="28659" spans="11:12">
      <c r="K28659" s="435">
        <v>84018</v>
      </c>
      <c r="L28659">
        <v>7</v>
      </c>
    </row>
    <row r="28660" spans="11:12">
      <c r="K28660" s="435">
        <v>84020</v>
      </c>
      <c r="L28660" t="s">
        <v>216</v>
      </c>
    </row>
    <row r="28661" spans="11:12">
      <c r="K28661" s="435">
        <v>84021</v>
      </c>
      <c r="L28661" t="s">
        <v>220</v>
      </c>
    </row>
    <row r="28662" spans="11:12">
      <c r="K28662" s="435">
        <v>84022</v>
      </c>
      <c r="L28662" t="s">
        <v>216</v>
      </c>
    </row>
    <row r="28663" spans="11:12">
      <c r="K28663" s="435">
        <v>84023</v>
      </c>
      <c r="L28663" t="s">
        <v>220</v>
      </c>
    </row>
    <row r="28664" spans="11:12">
      <c r="K28664" s="435">
        <v>84024</v>
      </c>
      <c r="L28664" t="s">
        <v>216</v>
      </c>
    </row>
    <row r="28665" spans="11:12">
      <c r="K28665" s="435">
        <v>84025</v>
      </c>
      <c r="L28665" t="s">
        <v>216</v>
      </c>
    </row>
    <row r="28666" spans="11:12">
      <c r="K28666" s="435">
        <v>84026</v>
      </c>
      <c r="L28666" t="s">
        <v>220</v>
      </c>
    </row>
    <row r="28667" spans="11:12">
      <c r="K28667" s="435">
        <v>84027</v>
      </c>
      <c r="L28667">
        <v>7</v>
      </c>
    </row>
    <row r="28668" spans="11:12">
      <c r="K28668" s="435">
        <v>84028</v>
      </c>
      <c r="L28668" t="s">
        <v>220</v>
      </c>
    </row>
    <row r="28669" spans="11:12">
      <c r="K28669" s="435">
        <v>84029</v>
      </c>
      <c r="L28669" t="s">
        <v>216</v>
      </c>
    </row>
    <row r="28670" spans="11:12">
      <c r="K28670" s="435">
        <v>84031</v>
      </c>
      <c r="L28670">
        <v>7</v>
      </c>
    </row>
    <row r="28671" spans="11:12">
      <c r="K28671" s="435">
        <v>84032</v>
      </c>
      <c r="L28671">
        <v>7</v>
      </c>
    </row>
    <row r="28672" spans="11:12">
      <c r="K28672" s="435">
        <v>84033</v>
      </c>
      <c r="L28672">
        <v>7</v>
      </c>
    </row>
    <row r="28673" spans="11:12">
      <c r="K28673" s="435">
        <v>84034</v>
      </c>
      <c r="L28673" t="s">
        <v>216</v>
      </c>
    </row>
    <row r="28674" spans="11:12">
      <c r="K28674" s="435">
        <v>84035</v>
      </c>
      <c r="L28674" t="s">
        <v>220</v>
      </c>
    </row>
    <row r="28675" spans="11:12">
      <c r="K28675" s="435">
        <v>84036</v>
      </c>
      <c r="L28675">
        <v>7</v>
      </c>
    </row>
    <row r="28676" spans="11:12">
      <c r="K28676" s="435">
        <v>84037</v>
      </c>
      <c r="L28676" t="s">
        <v>216</v>
      </c>
    </row>
    <row r="28677" spans="11:12">
      <c r="K28677" s="435">
        <v>84038</v>
      </c>
      <c r="L28677" t="s">
        <v>220</v>
      </c>
    </row>
    <row r="28678" spans="11:12">
      <c r="K28678" s="435">
        <v>84039</v>
      </c>
      <c r="L28678" t="s">
        <v>220</v>
      </c>
    </row>
    <row r="28679" spans="11:12">
      <c r="K28679" s="435">
        <v>84040</v>
      </c>
      <c r="L28679" t="s">
        <v>216</v>
      </c>
    </row>
    <row r="28680" spans="11:12">
      <c r="K28680" s="435">
        <v>84041</v>
      </c>
      <c r="L28680" t="s">
        <v>216</v>
      </c>
    </row>
    <row r="28681" spans="11:12">
      <c r="K28681" s="435">
        <v>84042</v>
      </c>
      <c r="L28681" t="s">
        <v>216</v>
      </c>
    </row>
    <row r="28682" spans="11:12">
      <c r="K28682" s="435">
        <v>84043</v>
      </c>
      <c r="L28682" t="s">
        <v>216</v>
      </c>
    </row>
    <row r="28683" spans="11:12">
      <c r="K28683" s="435">
        <v>84044</v>
      </c>
      <c r="L28683" t="s">
        <v>216</v>
      </c>
    </row>
    <row r="28684" spans="11:12">
      <c r="K28684" s="435">
        <v>84045</v>
      </c>
      <c r="L28684" t="s">
        <v>216</v>
      </c>
    </row>
    <row r="28685" spans="11:12">
      <c r="K28685" s="435">
        <v>84046</v>
      </c>
      <c r="L28685">
        <v>7</v>
      </c>
    </row>
    <row r="28686" spans="11:12">
      <c r="K28686" s="435">
        <v>84047</v>
      </c>
      <c r="L28686" t="s">
        <v>216</v>
      </c>
    </row>
    <row r="28687" spans="11:12">
      <c r="K28687" s="435">
        <v>84049</v>
      </c>
      <c r="L28687">
        <v>7</v>
      </c>
    </row>
    <row r="28688" spans="11:12">
      <c r="K28688" s="435">
        <v>84050</v>
      </c>
      <c r="L28688">
        <v>7</v>
      </c>
    </row>
    <row r="28689" spans="11:12">
      <c r="K28689" s="435">
        <v>84051</v>
      </c>
      <c r="L28689">
        <v>7</v>
      </c>
    </row>
    <row r="28690" spans="11:12">
      <c r="K28690" s="435">
        <v>84052</v>
      </c>
      <c r="L28690" t="s">
        <v>220</v>
      </c>
    </row>
    <row r="28691" spans="11:12">
      <c r="K28691" s="435">
        <v>84053</v>
      </c>
      <c r="L28691" t="s">
        <v>220</v>
      </c>
    </row>
    <row r="28692" spans="11:12">
      <c r="K28692" s="435">
        <v>84054</v>
      </c>
      <c r="L28692" t="s">
        <v>216</v>
      </c>
    </row>
    <row r="28693" spans="11:12">
      <c r="K28693" s="435">
        <v>84055</v>
      </c>
      <c r="L28693">
        <v>7</v>
      </c>
    </row>
    <row r="28694" spans="11:12">
      <c r="K28694" s="435">
        <v>84056</v>
      </c>
      <c r="L28694" t="s">
        <v>216</v>
      </c>
    </row>
    <row r="28695" spans="11:12">
      <c r="K28695" s="435">
        <v>84057</v>
      </c>
      <c r="L28695" t="s">
        <v>216</v>
      </c>
    </row>
    <row r="28696" spans="11:12">
      <c r="K28696" s="435">
        <v>84058</v>
      </c>
      <c r="L28696" t="s">
        <v>216</v>
      </c>
    </row>
    <row r="28697" spans="11:12">
      <c r="K28697" s="435">
        <v>84060</v>
      </c>
      <c r="L28697" t="s">
        <v>216</v>
      </c>
    </row>
    <row r="28698" spans="11:12">
      <c r="K28698" s="435">
        <v>84061</v>
      </c>
      <c r="L28698" t="s">
        <v>216</v>
      </c>
    </row>
    <row r="28699" spans="11:12">
      <c r="K28699" s="435">
        <v>84062</v>
      </c>
      <c r="L28699" t="s">
        <v>220</v>
      </c>
    </row>
    <row r="28700" spans="11:12">
      <c r="K28700" s="435">
        <v>84063</v>
      </c>
      <c r="L28700" t="s">
        <v>220</v>
      </c>
    </row>
    <row r="28701" spans="11:12">
      <c r="K28701" s="435">
        <v>84064</v>
      </c>
      <c r="L28701">
        <v>7</v>
      </c>
    </row>
    <row r="28702" spans="11:12">
      <c r="K28702" s="435">
        <v>84065</v>
      </c>
      <c r="L28702" t="s">
        <v>216</v>
      </c>
    </row>
    <row r="28703" spans="11:12">
      <c r="K28703" s="435">
        <v>84066</v>
      </c>
      <c r="L28703" t="s">
        <v>220</v>
      </c>
    </row>
    <row r="28704" spans="11:12">
      <c r="K28704" s="435">
        <v>84067</v>
      </c>
      <c r="L28704" t="s">
        <v>216</v>
      </c>
    </row>
    <row r="28705" spans="11:12">
      <c r="K28705" s="435">
        <v>84069</v>
      </c>
      <c r="L28705" t="s">
        <v>216</v>
      </c>
    </row>
    <row r="28706" spans="11:12">
      <c r="K28706" s="435">
        <v>84070</v>
      </c>
      <c r="L28706" t="s">
        <v>216</v>
      </c>
    </row>
    <row r="28707" spans="11:12">
      <c r="K28707" s="435">
        <v>84071</v>
      </c>
      <c r="L28707" t="s">
        <v>220</v>
      </c>
    </row>
    <row r="28708" spans="11:12">
      <c r="K28708" s="435">
        <v>84072</v>
      </c>
      <c r="L28708">
        <v>7</v>
      </c>
    </row>
    <row r="28709" spans="11:12">
      <c r="K28709" s="435">
        <v>84073</v>
      </c>
      <c r="L28709" t="s">
        <v>220</v>
      </c>
    </row>
    <row r="28710" spans="11:12">
      <c r="K28710" s="435">
        <v>84074</v>
      </c>
      <c r="L28710" t="s">
        <v>216</v>
      </c>
    </row>
    <row r="28711" spans="11:12">
      <c r="K28711" s="435">
        <v>84075</v>
      </c>
      <c r="L28711" t="s">
        <v>216</v>
      </c>
    </row>
    <row r="28712" spans="11:12">
      <c r="K28712" s="435">
        <v>84076</v>
      </c>
      <c r="L28712" t="s">
        <v>220</v>
      </c>
    </row>
    <row r="28713" spans="11:12">
      <c r="K28713" s="435">
        <v>84078</v>
      </c>
      <c r="L28713" t="s">
        <v>220</v>
      </c>
    </row>
    <row r="28714" spans="11:12">
      <c r="K28714" s="435">
        <v>84080</v>
      </c>
      <c r="L28714" t="s">
        <v>216</v>
      </c>
    </row>
    <row r="28715" spans="11:12">
      <c r="K28715" s="435">
        <v>84081</v>
      </c>
      <c r="L28715" t="s">
        <v>216</v>
      </c>
    </row>
    <row r="28716" spans="11:12">
      <c r="K28716" s="435">
        <v>84082</v>
      </c>
      <c r="L28716" t="s">
        <v>220</v>
      </c>
    </row>
    <row r="28717" spans="11:12">
      <c r="K28717" s="435">
        <v>84083</v>
      </c>
      <c r="L28717" t="s">
        <v>216</v>
      </c>
    </row>
    <row r="28718" spans="11:12">
      <c r="K28718" s="435">
        <v>84084</v>
      </c>
      <c r="L28718" t="s">
        <v>216</v>
      </c>
    </row>
    <row r="28719" spans="11:12">
      <c r="K28719" s="435">
        <v>84085</v>
      </c>
      <c r="L28719">
        <v>7</v>
      </c>
    </row>
    <row r="28720" spans="11:12">
      <c r="K28720" s="435">
        <v>84086</v>
      </c>
      <c r="L28720" t="s">
        <v>220</v>
      </c>
    </row>
    <row r="28721" spans="11:12">
      <c r="K28721" s="435">
        <v>84087</v>
      </c>
      <c r="L28721" t="s">
        <v>216</v>
      </c>
    </row>
    <row r="28722" spans="11:12">
      <c r="K28722" s="435">
        <v>84088</v>
      </c>
      <c r="L28722" t="s">
        <v>216</v>
      </c>
    </row>
    <row r="28723" spans="11:12">
      <c r="K28723" s="435">
        <v>84092</v>
      </c>
      <c r="L28723" t="s">
        <v>216</v>
      </c>
    </row>
    <row r="28724" spans="11:12">
      <c r="K28724" s="435">
        <v>84093</v>
      </c>
      <c r="L28724" t="s">
        <v>216</v>
      </c>
    </row>
    <row r="28725" spans="11:12">
      <c r="K28725" s="435">
        <v>84094</v>
      </c>
      <c r="L28725" t="s">
        <v>216</v>
      </c>
    </row>
    <row r="28726" spans="11:12">
      <c r="K28726" s="435">
        <v>84095</v>
      </c>
      <c r="L28726" t="s">
        <v>216</v>
      </c>
    </row>
    <row r="28727" spans="11:12">
      <c r="K28727" s="435">
        <v>84096</v>
      </c>
      <c r="L28727" t="s">
        <v>216</v>
      </c>
    </row>
    <row r="28728" spans="11:12">
      <c r="K28728" s="435">
        <v>84097</v>
      </c>
      <c r="L28728" t="s">
        <v>216</v>
      </c>
    </row>
    <row r="28729" spans="11:12">
      <c r="K28729" s="435">
        <v>84098</v>
      </c>
      <c r="L28729">
        <v>7</v>
      </c>
    </row>
    <row r="28730" spans="11:12">
      <c r="K28730" s="435">
        <v>84101</v>
      </c>
      <c r="L28730" t="s">
        <v>216</v>
      </c>
    </row>
    <row r="28731" spans="11:12">
      <c r="K28731" s="435">
        <v>84102</v>
      </c>
      <c r="L28731" t="s">
        <v>216</v>
      </c>
    </row>
    <row r="28732" spans="11:12">
      <c r="K28732" s="435">
        <v>84103</v>
      </c>
      <c r="L28732" t="s">
        <v>220</v>
      </c>
    </row>
    <row r="28733" spans="11:12">
      <c r="K28733" s="435">
        <v>84104</v>
      </c>
      <c r="L28733" t="s">
        <v>216</v>
      </c>
    </row>
    <row r="28734" spans="11:12">
      <c r="K28734" s="435">
        <v>84105</v>
      </c>
      <c r="L28734" t="s">
        <v>216</v>
      </c>
    </row>
    <row r="28735" spans="11:12">
      <c r="K28735" s="435">
        <v>84106</v>
      </c>
      <c r="L28735" t="s">
        <v>216</v>
      </c>
    </row>
    <row r="28736" spans="11:12">
      <c r="K28736" s="435">
        <v>84107</v>
      </c>
      <c r="L28736" t="s">
        <v>216</v>
      </c>
    </row>
    <row r="28737" spans="11:12">
      <c r="K28737" s="435">
        <v>84108</v>
      </c>
      <c r="L28737" t="s">
        <v>220</v>
      </c>
    </row>
    <row r="28738" spans="11:12">
      <c r="K28738" s="435">
        <v>84109</v>
      </c>
      <c r="L28738" t="s">
        <v>216</v>
      </c>
    </row>
    <row r="28739" spans="11:12">
      <c r="K28739" s="435">
        <v>84111</v>
      </c>
      <c r="L28739" t="s">
        <v>216</v>
      </c>
    </row>
    <row r="28740" spans="11:12">
      <c r="K28740" s="435">
        <v>84112</v>
      </c>
      <c r="L28740" t="s">
        <v>216</v>
      </c>
    </row>
    <row r="28741" spans="11:12">
      <c r="K28741" s="435">
        <v>84113</v>
      </c>
      <c r="L28741" t="s">
        <v>216</v>
      </c>
    </row>
    <row r="28742" spans="11:12">
      <c r="K28742" s="435">
        <v>84115</v>
      </c>
      <c r="L28742" t="s">
        <v>216</v>
      </c>
    </row>
    <row r="28743" spans="11:12">
      <c r="K28743" s="435">
        <v>84116</v>
      </c>
      <c r="L28743" t="s">
        <v>216</v>
      </c>
    </row>
    <row r="28744" spans="11:12">
      <c r="K28744" s="435">
        <v>84117</v>
      </c>
      <c r="L28744" t="s">
        <v>216</v>
      </c>
    </row>
    <row r="28745" spans="11:12">
      <c r="K28745" s="435">
        <v>84118</v>
      </c>
      <c r="L28745" t="s">
        <v>216</v>
      </c>
    </row>
    <row r="28746" spans="11:12">
      <c r="K28746" s="435">
        <v>84119</v>
      </c>
      <c r="L28746" t="s">
        <v>216</v>
      </c>
    </row>
    <row r="28747" spans="11:12">
      <c r="K28747" s="435">
        <v>84120</v>
      </c>
      <c r="L28747" t="s">
        <v>216</v>
      </c>
    </row>
    <row r="28748" spans="11:12">
      <c r="K28748" s="435">
        <v>84121</v>
      </c>
      <c r="L28748" t="s">
        <v>216</v>
      </c>
    </row>
    <row r="28749" spans="11:12">
      <c r="K28749" s="435">
        <v>84123</v>
      </c>
      <c r="L28749" t="s">
        <v>216</v>
      </c>
    </row>
    <row r="28750" spans="11:12">
      <c r="K28750" s="435">
        <v>84124</v>
      </c>
      <c r="L28750" t="s">
        <v>216</v>
      </c>
    </row>
    <row r="28751" spans="11:12">
      <c r="K28751" s="435">
        <v>84128</v>
      </c>
      <c r="L28751" t="s">
        <v>216</v>
      </c>
    </row>
    <row r="28752" spans="11:12">
      <c r="K28752" s="435">
        <v>84144</v>
      </c>
      <c r="L28752" t="s">
        <v>216</v>
      </c>
    </row>
    <row r="28753" spans="11:12">
      <c r="K28753" s="435">
        <v>84180</v>
      </c>
      <c r="L28753" t="s">
        <v>216</v>
      </c>
    </row>
    <row r="28754" spans="11:12">
      <c r="K28754" s="435">
        <v>84301</v>
      </c>
      <c r="L28754" t="s">
        <v>216</v>
      </c>
    </row>
    <row r="28755" spans="11:12">
      <c r="K28755" s="435">
        <v>84302</v>
      </c>
      <c r="L28755" t="s">
        <v>216</v>
      </c>
    </row>
    <row r="28756" spans="11:12">
      <c r="K28756" s="435">
        <v>84304</v>
      </c>
      <c r="L28756" t="s">
        <v>216</v>
      </c>
    </row>
    <row r="28757" spans="11:12">
      <c r="K28757" s="435">
        <v>84305</v>
      </c>
      <c r="L28757" t="s">
        <v>220</v>
      </c>
    </row>
    <row r="28758" spans="11:12">
      <c r="K28758" s="435">
        <v>84306</v>
      </c>
      <c r="L28758" t="s">
        <v>216</v>
      </c>
    </row>
    <row r="28759" spans="11:12">
      <c r="K28759" s="435">
        <v>84307</v>
      </c>
      <c r="L28759" t="s">
        <v>216</v>
      </c>
    </row>
    <row r="28760" spans="11:12">
      <c r="K28760" s="435">
        <v>84308</v>
      </c>
      <c r="L28760" t="s">
        <v>216</v>
      </c>
    </row>
    <row r="28761" spans="11:12">
      <c r="K28761" s="435">
        <v>84309</v>
      </c>
      <c r="L28761" t="s">
        <v>216</v>
      </c>
    </row>
    <row r="28762" spans="11:12">
      <c r="K28762" s="435">
        <v>84310</v>
      </c>
      <c r="L28762" t="s">
        <v>216</v>
      </c>
    </row>
    <row r="28763" spans="11:12">
      <c r="K28763" s="435">
        <v>84311</v>
      </c>
      <c r="L28763" t="s">
        <v>216</v>
      </c>
    </row>
    <row r="28764" spans="11:12">
      <c r="K28764" s="435">
        <v>84312</v>
      </c>
      <c r="L28764" t="s">
        <v>216</v>
      </c>
    </row>
    <row r="28765" spans="11:12">
      <c r="K28765" s="435">
        <v>84313</v>
      </c>
      <c r="L28765" t="s">
        <v>220</v>
      </c>
    </row>
    <row r="28766" spans="11:12">
      <c r="K28766" s="435">
        <v>84314</v>
      </c>
      <c r="L28766" t="s">
        <v>216</v>
      </c>
    </row>
    <row r="28767" spans="11:12">
      <c r="K28767" s="435">
        <v>84315</v>
      </c>
      <c r="L28767" t="s">
        <v>216</v>
      </c>
    </row>
    <row r="28768" spans="11:12">
      <c r="K28768" s="435">
        <v>84316</v>
      </c>
      <c r="L28768" t="s">
        <v>216</v>
      </c>
    </row>
    <row r="28769" spans="11:12">
      <c r="K28769" s="435">
        <v>84317</v>
      </c>
      <c r="L28769">
        <v>7</v>
      </c>
    </row>
    <row r="28770" spans="11:12">
      <c r="K28770" s="435">
        <v>84318</v>
      </c>
      <c r="L28770" t="s">
        <v>216</v>
      </c>
    </row>
    <row r="28771" spans="11:12">
      <c r="K28771" s="435">
        <v>84319</v>
      </c>
      <c r="L28771" t="s">
        <v>216</v>
      </c>
    </row>
    <row r="28772" spans="11:12">
      <c r="K28772" s="435">
        <v>84320</v>
      </c>
      <c r="L28772" t="s">
        <v>216</v>
      </c>
    </row>
    <row r="28773" spans="11:12">
      <c r="K28773" s="435">
        <v>84321</v>
      </c>
      <c r="L28773" t="s">
        <v>220</v>
      </c>
    </row>
    <row r="28774" spans="11:12">
      <c r="K28774" s="435">
        <v>84324</v>
      </c>
      <c r="L28774" t="s">
        <v>216</v>
      </c>
    </row>
    <row r="28775" spans="11:12">
      <c r="K28775" s="435">
        <v>84325</v>
      </c>
      <c r="L28775" t="s">
        <v>216</v>
      </c>
    </row>
    <row r="28776" spans="11:12">
      <c r="K28776" s="435">
        <v>84326</v>
      </c>
      <c r="L28776" t="s">
        <v>216</v>
      </c>
    </row>
    <row r="28777" spans="11:12">
      <c r="K28777" s="435">
        <v>84327</v>
      </c>
      <c r="L28777" t="s">
        <v>216</v>
      </c>
    </row>
    <row r="28778" spans="11:12">
      <c r="K28778" s="435">
        <v>84328</v>
      </c>
      <c r="L28778" t="s">
        <v>216</v>
      </c>
    </row>
    <row r="28779" spans="11:12">
      <c r="K28779" s="435">
        <v>84329</v>
      </c>
      <c r="L28779" t="s">
        <v>216</v>
      </c>
    </row>
    <row r="28780" spans="11:12">
      <c r="K28780" s="435">
        <v>84330</v>
      </c>
      <c r="L28780" t="s">
        <v>216</v>
      </c>
    </row>
    <row r="28781" spans="11:12">
      <c r="K28781" s="435">
        <v>84331</v>
      </c>
      <c r="L28781" t="s">
        <v>220</v>
      </c>
    </row>
    <row r="28782" spans="11:12">
      <c r="K28782" s="435">
        <v>84332</v>
      </c>
      <c r="L28782" t="s">
        <v>216</v>
      </c>
    </row>
    <row r="28783" spans="11:12">
      <c r="K28783" s="435">
        <v>84333</v>
      </c>
      <c r="L28783" t="s">
        <v>216</v>
      </c>
    </row>
    <row r="28784" spans="11:12">
      <c r="K28784" s="435">
        <v>84334</v>
      </c>
      <c r="L28784" t="s">
        <v>216</v>
      </c>
    </row>
    <row r="28785" spans="11:12">
      <c r="K28785" s="435">
        <v>84335</v>
      </c>
      <c r="L28785" t="s">
        <v>216</v>
      </c>
    </row>
    <row r="28786" spans="11:12">
      <c r="K28786" s="435">
        <v>84336</v>
      </c>
      <c r="L28786" t="s">
        <v>216</v>
      </c>
    </row>
    <row r="28787" spans="11:12">
      <c r="K28787" s="435">
        <v>84337</v>
      </c>
      <c r="L28787" t="s">
        <v>216</v>
      </c>
    </row>
    <row r="28788" spans="11:12">
      <c r="K28788" s="435">
        <v>84338</v>
      </c>
      <c r="L28788" t="s">
        <v>216</v>
      </c>
    </row>
    <row r="28789" spans="11:12">
      <c r="K28789" s="435">
        <v>84339</v>
      </c>
      <c r="L28789" t="s">
        <v>216</v>
      </c>
    </row>
    <row r="28790" spans="11:12">
      <c r="K28790" s="435">
        <v>84340</v>
      </c>
      <c r="L28790" t="s">
        <v>216</v>
      </c>
    </row>
    <row r="28791" spans="11:12">
      <c r="K28791" s="435">
        <v>84341</v>
      </c>
      <c r="L28791" t="s">
        <v>216</v>
      </c>
    </row>
    <row r="28792" spans="11:12">
      <c r="K28792" s="435">
        <v>84401</v>
      </c>
      <c r="L28792" t="s">
        <v>216</v>
      </c>
    </row>
    <row r="28793" spans="11:12">
      <c r="K28793" s="435">
        <v>84403</v>
      </c>
      <c r="L28793" t="s">
        <v>216</v>
      </c>
    </row>
    <row r="28794" spans="11:12">
      <c r="K28794" s="435">
        <v>84404</v>
      </c>
      <c r="L28794" t="s">
        <v>216</v>
      </c>
    </row>
    <row r="28795" spans="11:12">
      <c r="K28795" s="435">
        <v>84405</v>
      </c>
      <c r="L28795" t="s">
        <v>216</v>
      </c>
    </row>
    <row r="28796" spans="11:12">
      <c r="K28796" s="435">
        <v>84414</v>
      </c>
      <c r="L28796" t="s">
        <v>216</v>
      </c>
    </row>
    <row r="28797" spans="11:12">
      <c r="K28797" s="435">
        <v>84501</v>
      </c>
      <c r="L28797" t="s">
        <v>216</v>
      </c>
    </row>
    <row r="28798" spans="11:12">
      <c r="K28798" s="435">
        <v>84511</v>
      </c>
      <c r="L28798" t="s">
        <v>216</v>
      </c>
    </row>
    <row r="28799" spans="11:12">
      <c r="K28799" s="435">
        <v>84512</v>
      </c>
      <c r="L28799" t="s">
        <v>216</v>
      </c>
    </row>
    <row r="28800" spans="11:12">
      <c r="K28800" s="435">
        <v>84513</v>
      </c>
      <c r="L28800" t="s">
        <v>216</v>
      </c>
    </row>
    <row r="28801" spans="11:12">
      <c r="K28801" s="435">
        <v>84515</v>
      </c>
      <c r="L28801" t="s">
        <v>216</v>
      </c>
    </row>
    <row r="28802" spans="11:12">
      <c r="K28802" s="435">
        <v>84516</v>
      </c>
      <c r="L28802" t="s">
        <v>216</v>
      </c>
    </row>
    <row r="28803" spans="11:12">
      <c r="K28803" s="435">
        <v>84518</v>
      </c>
      <c r="L28803" t="s">
        <v>220</v>
      </c>
    </row>
    <row r="28804" spans="11:12">
      <c r="K28804" s="435">
        <v>84520</v>
      </c>
      <c r="L28804" t="s">
        <v>220</v>
      </c>
    </row>
    <row r="28805" spans="11:12">
      <c r="K28805" s="435">
        <v>84521</v>
      </c>
      <c r="L28805" t="s">
        <v>216</v>
      </c>
    </row>
    <row r="28806" spans="11:12">
      <c r="K28806" s="435">
        <v>84522</v>
      </c>
      <c r="L28806" t="s">
        <v>216</v>
      </c>
    </row>
    <row r="28807" spans="11:12">
      <c r="K28807" s="435">
        <v>84523</v>
      </c>
      <c r="L28807" t="s">
        <v>216</v>
      </c>
    </row>
    <row r="28808" spans="11:12">
      <c r="K28808" s="435">
        <v>84525</v>
      </c>
      <c r="L28808" t="s">
        <v>216</v>
      </c>
    </row>
    <row r="28809" spans="11:12">
      <c r="K28809" s="435">
        <v>84526</v>
      </c>
      <c r="L28809">
        <v>7</v>
      </c>
    </row>
    <row r="28810" spans="11:12">
      <c r="K28810" s="435">
        <v>84528</v>
      </c>
      <c r="L28810" t="s">
        <v>220</v>
      </c>
    </row>
    <row r="28811" spans="11:12">
      <c r="K28811" s="435">
        <v>84529</v>
      </c>
      <c r="L28811" t="s">
        <v>216</v>
      </c>
    </row>
    <row r="28812" spans="11:12">
      <c r="K28812" s="435">
        <v>84530</v>
      </c>
      <c r="L28812" t="s">
        <v>220</v>
      </c>
    </row>
    <row r="28813" spans="11:12">
      <c r="K28813" s="435">
        <v>84531</v>
      </c>
      <c r="L28813" t="s">
        <v>216</v>
      </c>
    </row>
    <row r="28814" spans="11:12">
      <c r="K28814" s="435">
        <v>84532</v>
      </c>
      <c r="L28814" t="s">
        <v>216</v>
      </c>
    </row>
    <row r="28815" spans="11:12">
      <c r="K28815" s="435">
        <v>84533</v>
      </c>
      <c r="L28815" t="s">
        <v>216</v>
      </c>
    </row>
    <row r="28816" spans="11:12">
      <c r="K28816" s="435">
        <v>84534</v>
      </c>
      <c r="L28816" t="s">
        <v>216</v>
      </c>
    </row>
    <row r="28817" spans="11:12">
      <c r="K28817" s="435">
        <v>84535</v>
      </c>
      <c r="L28817" t="s">
        <v>216</v>
      </c>
    </row>
    <row r="28818" spans="11:12">
      <c r="K28818" s="435">
        <v>84536</v>
      </c>
      <c r="L28818" t="s">
        <v>216</v>
      </c>
    </row>
    <row r="28819" spans="11:12">
      <c r="K28819" s="435">
        <v>84537</v>
      </c>
      <c r="L28819">
        <v>7</v>
      </c>
    </row>
    <row r="28820" spans="11:12">
      <c r="K28820" s="435">
        <v>84539</v>
      </c>
      <c r="L28820" t="s">
        <v>216</v>
      </c>
    </row>
    <row r="28821" spans="11:12">
      <c r="K28821" s="435">
        <v>84540</v>
      </c>
      <c r="L28821" t="s">
        <v>220</v>
      </c>
    </row>
    <row r="28822" spans="11:12">
      <c r="K28822" s="435">
        <v>84542</v>
      </c>
      <c r="L28822" t="s">
        <v>216</v>
      </c>
    </row>
    <row r="28823" spans="11:12">
      <c r="K28823" s="435">
        <v>84601</v>
      </c>
      <c r="L28823" t="s">
        <v>216</v>
      </c>
    </row>
    <row r="28824" spans="11:12">
      <c r="K28824" s="435">
        <v>84604</v>
      </c>
      <c r="L28824">
        <v>7</v>
      </c>
    </row>
    <row r="28825" spans="11:12">
      <c r="K28825" s="435">
        <v>84606</v>
      </c>
      <c r="L28825" t="s">
        <v>216</v>
      </c>
    </row>
    <row r="28826" spans="11:12">
      <c r="K28826" s="435">
        <v>84620</v>
      </c>
      <c r="L28826" t="s">
        <v>216</v>
      </c>
    </row>
    <row r="28827" spans="11:12">
      <c r="K28827" s="435">
        <v>84621</v>
      </c>
      <c r="L28827" t="s">
        <v>216</v>
      </c>
    </row>
    <row r="28828" spans="11:12">
      <c r="K28828" s="435">
        <v>84622</v>
      </c>
      <c r="L28828" t="s">
        <v>216</v>
      </c>
    </row>
    <row r="28829" spans="11:12">
      <c r="K28829" s="435">
        <v>84623</v>
      </c>
      <c r="L28829" t="s">
        <v>216</v>
      </c>
    </row>
    <row r="28830" spans="11:12">
      <c r="K28830" s="435">
        <v>84624</v>
      </c>
      <c r="L28830" t="s">
        <v>216</v>
      </c>
    </row>
    <row r="28831" spans="11:12">
      <c r="K28831" s="435">
        <v>84626</v>
      </c>
      <c r="L28831" t="s">
        <v>220</v>
      </c>
    </row>
    <row r="28832" spans="11:12">
      <c r="K28832" s="435">
        <v>84627</v>
      </c>
      <c r="L28832" t="s">
        <v>216</v>
      </c>
    </row>
    <row r="28833" spans="11:12">
      <c r="K28833" s="435">
        <v>84628</v>
      </c>
      <c r="L28833" t="s">
        <v>220</v>
      </c>
    </row>
    <row r="28834" spans="11:12">
      <c r="K28834" s="435">
        <v>84629</v>
      </c>
      <c r="L28834" t="s">
        <v>220</v>
      </c>
    </row>
    <row r="28835" spans="11:12">
      <c r="K28835" s="435">
        <v>84630</v>
      </c>
      <c r="L28835" t="s">
        <v>216</v>
      </c>
    </row>
    <row r="28836" spans="11:12">
      <c r="K28836" s="435">
        <v>84631</v>
      </c>
      <c r="L28836" t="s">
        <v>220</v>
      </c>
    </row>
    <row r="28837" spans="11:12">
      <c r="K28837" s="435">
        <v>84632</v>
      </c>
      <c r="L28837" t="s">
        <v>216</v>
      </c>
    </row>
    <row r="28838" spans="11:12">
      <c r="K28838" s="435">
        <v>84633</v>
      </c>
      <c r="L28838" t="s">
        <v>216</v>
      </c>
    </row>
    <row r="28839" spans="11:12">
      <c r="K28839" s="435">
        <v>84634</v>
      </c>
      <c r="L28839" t="s">
        <v>216</v>
      </c>
    </row>
    <row r="28840" spans="11:12">
      <c r="K28840" s="435">
        <v>84635</v>
      </c>
      <c r="L28840" t="s">
        <v>216</v>
      </c>
    </row>
    <row r="28841" spans="11:12">
      <c r="K28841" s="435">
        <v>84636</v>
      </c>
      <c r="L28841" t="s">
        <v>220</v>
      </c>
    </row>
    <row r="28842" spans="11:12">
      <c r="K28842" s="435">
        <v>84637</v>
      </c>
      <c r="L28842" t="s">
        <v>216</v>
      </c>
    </row>
    <row r="28843" spans="11:12">
      <c r="K28843" s="435">
        <v>84638</v>
      </c>
      <c r="L28843" t="s">
        <v>216</v>
      </c>
    </row>
    <row r="28844" spans="11:12">
      <c r="K28844" s="435">
        <v>84639</v>
      </c>
      <c r="L28844" t="s">
        <v>220</v>
      </c>
    </row>
    <row r="28845" spans="11:12">
      <c r="K28845" s="435">
        <v>84640</v>
      </c>
      <c r="L28845" t="s">
        <v>216</v>
      </c>
    </row>
    <row r="28846" spans="11:12">
      <c r="K28846" s="435">
        <v>84642</v>
      </c>
      <c r="L28846">
        <v>7</v>
      </c>
    </row>
    <row r="28847" spans="11:12">
      <c r="K28847" s="435">
        <v>84643</v>
      </c>
      <c r="L28847" t="s">
        <v>216</v>
      </c>
    </row>
    <row r="28848" spans="11:12">
      <c r="K28848" s="435">
        <v>84645</v>
      </c>
      <c r="L28848" t="s">
        <v>216</v>
      </c>
    </row>
    <row r="28849" spans="11:12">
      <c r="K28849" s="435">
        <v>84646</v>
      </c>
      <c r="L28849" t="s">
        <v>216</v>
      </c>
    </row>
    <row r="28850" spans="11:12">
      <c r="K28850" s="435">
        <v>84647</v>
      </c>
      <c r="L28850" t="s">
        <v>220</v>
      </c>
    </row>
    <row r="28851" spans="11:12">
      <c r="K28851" s="435">
        <v>84648</v>
      </c>
      <c r="L28851" t="s">
        <v>216</v>
      </c>
    </row>
    <row r="28852" spans="11:12">
      <c r="K28852" s="435">
        <v>84649</v>
      </c>
      <c r="L28852" t="s">
        <v>220</v>
      </c>
    </row>
    <row r="28853" spans="11:12">
      <c r="K28853" s="435">
        <v>84651</v>
      </c>
      <c r="L28853" t="s">
        <v>216</v>
      </c>
    </row>
    <row r="28854" spans="11:12">
      <c r="K28854" s="435">
        <v>84652</v>
      </c>
      <c r="L28854" t="s">
        <v>216</v>
      </c>
    </row>
    <row r="28855" spans="11:12">
      <c r="K28855" s="435">
        <v>84653</v>
      </c>
      <c r="L28855" t="s">
        <v>216</v>
      </c>
    </row>
    <row r="28856" spans="11:12">
      <c r="K28856" s="435">
        <v>84654</v>
      </c>
      <c r="L28856" t="s">
        <v>216</v>
      </c>
    </row>
    <row r="28857" spans="11:12">
      <c r="K28857" s="435">
        <v>84655</v>
      </c>
      <c r="L28857" t="s">
        <v>216</v>
      </c>
    </row>
    <row r="28858" spans="11:12">
      <c r="K28858" s="435">
        <v>84656</v>
      </c>
      <c r="L28858" t="s">
        <v>216</v>
      </c>
    </row>
    <row r="28859" spans="11:12">
      <c r="K28859" s="435">
        <v>84657</v>
      </c>
      <c r="L28859" t="s">
        <v>216</v>
      </c>
    </row>
    <row r="28860" spans="11:12">
      <c r="K28860" s="435">
        <v>84660</v>
      </c>
      <c r="L28860">
        <v>7</v>
      </c>
    </row>
    <row r="28861" spans="11:12">
      <c r="K28861" s="435">
        <v>84662</v>
      </c>
      <c r="L28861">
        <v>7</v>
      </c>
    </row>
    <row r="28862" spans="11:12">
      <c r="K28862" s="435">
        <v>84663</v>
      </c>
      <c r="L28862" t="s">
        <v>216</v>
      </c>
    </row>
    <row r="28863" spans="11:12">
      <c r="K28863" s="435">
        <v>84664</v>
      </c>
      <c r="L28863" t="s">
        <v>216</v>
      </c>
    </row>
    <row r="28864" spans="11:12">
      <c r="K28864" s="435">
        <v>84665</v>
      </c>
      <c r="L28864" t="s">
        <v>216</v>
      </c>
    </row>
    <row r="28865" spans="11:12">
      <c r="K28865" s="435">
        <v>84667</v>
      </c>
      <c r="L28865" t="s">
        <v>216</v>
      </c>
    </row>
    <row r="28866" spans="11:12">
      <c r="K28866" s="435">
        <v>84701</v>
      </c>
      <c r="L28866" t="s">
        <v>220</v>
      </c>
    </row>
    <row r="28867" spans="11:12">
      <c r="K28867" s="435">
        <v>84710</v>
      </c>
      <c r="L28867" t="s">
        <v>216</v>
      </c>
    </row>
    <row r="28868" spans="11:12">
      <c r="K28868" s="435">
        <v>84711</v>
      </c>
      <c r="L28868" t="s">
        <v>216</v>
      </c>
    </row>
    <row r="28869" spans="11:12">
      <c r="K28869" s="435">
        <v>84712</v>
      </c>
      <c r="L28869">
        <v>7</v>
      </c>
    </row>
    <row r="28870" spans="11:12">
      <c r="K28870" s="435">
        <v>84713</v>
      </c>
      <c r="L28870" t="s">
        <v>216</v>
      </c>
    </row>
    <row r="28871" spans="11:12">
      <c r="K28871" s="435">
        <v>84714</v>
      </c>
      <c r="L28871" t="s">
        <v>216</v>
      </c>
    </row>
    <row r="28872" spans="11:12">
      <c r="K28872" s="435">
        <v>84715</v>
      </c>
      <c r="L28872">
        <v>7</v>
      </c>
    </row>
    <row r="28873" spans="11:12">
      <c r="K28873" s="435">
        <v>84716</v>
      </c>
      <c r="L28873" t="s">
        <v>216</v>
      </c>
    </row>
    <row r="28874" spans="11:12">
      <c r="K28874" s="435">
        <v>84718</v>
      </c>
      <c r="L28874" t="s">
        <v>216</v>
      </c>
    </row>
    <row r="28875" spans="11:12">
      <c r="K28875" s="435">
        <v>84719</v>
      </c>
      <c r="L28875">
        <v>7</v>
      </c>
    </row>
    <row r="28876" spans="11:12">
      <c r="K28876" s="435">
        <v>84720</v>
      </c>
      <c r="L28876">
        <v>7</v>
      </c>
    </row>
    <row r="28877" spans="11:12">
      <c r="K28877" s="435">
        <v>84721</v>
      </c>
      <c r="L28877" t="s">
        <v>216</v>
      </c>
    </row>
    <row r="28878" spans="11:12">
      <c r="K28878" s="435">
        <v>84722</v>
      </c>
      <c r="L28878" t="s">
        <v>204</v>
      </c>
    </row>
    <row r="28879" spans="11:12">
      <c r="K28879" s="435">
        <v>84723</v>
      </c>
      <c r="L28879" t="s">
        <v>216</v>
      </c>
    </row>
    <row r="28880" spans="11:12">
      <c r="K28880" s="435">
        <v>84724</v>
      </c>
      <c r="L28880" t="s">
        <v>216</v>
      </c>
    </row>
    <row r="28881" spans="11:12">
      <c r="K28881" s="435">
        <v>84725</v>
      </c>
      <c r="L28881" t="s">
        <v>216</v>
      </c>
    </row>
    <row r="28882" spans="11:12">
      <c r="K28882" s="435">
        <v>84726</v>
      </c>
      <c r="L28882" t="s">
        <v>216</v>
      </c>
    </row>
    <row r="28883" spans="11:12">
      <c r="K28883" s="435">
        <v>84728</v>
      </c>
      <c r="L28883" t="s">
        <v>216</v>
      </c>
    </row>
    <row r="28884" spans="11:12">
      <c r="K28884" s="435">
        <v>84729</v>
      </c>
      <c r="L28884" t="s">
        <v>216</v>
      </c>
    </row>
    <row r="28885" spans="11:12">
      <c r="K28885" s="435">
        <v>84730</v>
      </c>
      <c r="L28885" t="s">
        <v>216</v>
      </c>
    </row>
    <row r="28886" spans="11:12">
      <c r="K28886" s="435">
        <v>84731</v>
      </c>
      <c r="L28886" t="s">
        <v>216</v>
      </c>
    </row>
    <row r="28887" spans="11:12">
      <c r="K28887" s="435">
        <v>84732</v>
      </c>
      <c r="L28887" t="s">
        <v>216</v>
      </c>
    </row>
    <row r="28888" spans="11:12">
      <c r="K28888" s="435">
        <v>84733</v>
      </c>
      <c r="L28888" t="s">
        <v>216</v>
      </c>
    </row>
    <row r="28889" spans="11:12">
      <c r="K28889" s="435">
        <v>84734</v>
      </c>
      <c r="L28889" t="s">
        <v>216</v>
      </c>
    </row>
    <row r="28890" spans="11:12">
      <c r="K28890" s="435">
        <v>84735</v>
      </c>
      <c r="L28890">
        <v>7</v>
      </c>
    </row>
    <row r="28891" spans="11:12">
      <c r="K28891" s="435">
        <v>84736</v>
      </c>
      <c r="L28891" t="s">
        <v>216</v>
      </c>
    </row>
    <row r="28892" spans="11:12">
      <c r="K28892" s="435">
        <v>84737</v>
      </c>
      <c r="L28892" t="s">
        <v>216</v>
      </c>
    </row>
    <row r="28893" spans="11:12">
      <c r="K28893" s="435">
        <v>84738</v>
      </c>
      <c r="L28893" t="s">
        <v>216</v>
      </c>
    </row>
    <row r="28894" spans="11:12">
      <c r="K28894" s="435">
        <v>84739</v>
      </c>
      <c r="L28894" t="s">
        <v>216</v>
      </c>
    </row>
    <row r="28895" spans="11:12">
      <c r="K28895" s="435">
        <v>84740</v>
      </c>
      <c r="L28895" t="s">
        <v>216</v>
      </c>
    </row>
    <row r="28896" spans="11:12">
      <c r="K28896" s="435">
        <v>84741</v>
      </c>
      <c r="L28896" t="s">
        <v>216</v>
      </c>
    </row>
    <row r="28897" spans="11:12">
      <c r="K28897" s="435">
        <v>84742</v>
      </c>
      <c r="L28897" t="s">
        <v>216</v>
      </c>
    </row>
    <row r="28898" spans="11:12">
      <c r="K28898" s="435">
        <v>84743</v>
      </c>
      <c r="L28898" t="s">
        <v>216</v>
      </c>
    </row>
    <row r="28899" spans="11:12">
      <c r="K28899" s="435">
        <v>84744</v>
      </c>
      <c r="L28899" t="s">
        <v>216</v>
      </c>
    </row>
    <row r="28900" spans="11:12">
      <c r="K28900" s="435">
        <v>84745</v>
      </c>
      <c r="L28900" t="s">
        <v>204</v>
      </c>
    </row>
    <row r="28901" spans="11:12">
      <c r="K28901" s="435">
        <v>84746</v>
      </c>
      <c r="L28901" t="s">
        <v>204</v>
      </c>
    </row>
    <row r="28902" spans="11:12">
      <c r="K28902" s="435">
        <v>84747</v>
      </c>
      <c r="L28902">
        <v>7</v>
      </c>
    </row>
    <row r="28903" spans="11:12">
      <c r="K28903" s="435">
        <v>84749</v>
      </c>
      <c r="L28903" t="s">
        <v>216</v>
      </c>
    </row>
    <row r="28904" spans="11:12">
      <c r="K28904" s="435">
        <v>84750</v>
      </c>
      <c r="L28904" t="s">
        <v>216</v>
      </c>
    </row>
    <row r="28905" spans="11:12">
      <c r="K28905" s="435">
        <v>84751</v>
      </c>
      <c r="L28905" t="s">
        <v>216</v>
      </c>
    </row>
    <row r="28906" spans="11:12">
      <c r="K28906" s="435">
        <v>84752</v>
      </c>
      <c r="L28906" t="s">
        <v>216</v>
      </c>
    </row>
    <row r="28907" spans="11:12">
      <c r="K28907" s="435">
        <v>84753</v>
      </c>
      <c r="L28907" t="s">
        <v>216</v>
      </c>
    </row>
    <row r="28908" spans="11:12">
      <c r="K28908" s="435">
        <v>84754</v>
      </c>
      <c r="L28908" t="s">
        <v>216</v>
      </c>
    </row>
    <row r="28909" spans="11:12">
      <c r="K28909" s="435">
        <v>84755</v>
      </c>
      <c r="L28909" t="s">
        <v>216</v>
      </c>
    </row>
    <row r="28910" spans="11:12">
      <c r="K28910" s="435">
        <v>84756</v>
      </c>
      <c r="L28910" t="s">
        <v>216</v>
      </c>
    </row>
    <row r="28911" spans="11:12">
      <c r="K28911" s="435">
        <v>84757</v>
      </c>
      <c r="L28911" t="s">
        <v>216</v>
      </c>
    </row>
    <row r="28912" spans="11:12">
      <c r="K28912" s="435">
        <v>84758</v>
      </c>
      <c r="L28912" t="s">
        <v>216</v>
      </c>
    </row>
    <row r="28913" spans="11:12">
      <c r="K28913" s="435">
        <v>84759</v>
      </c>
      <c r="L28913">
        <v>7</v>
      </c>
    </row>
    <row r="28914" spans="11:12">
      <c r="K28914" s="435">
        <v>84760</v>
      </c>
      <c r="L28914" t="s">
        <v>216</v>
      </c>
    </row>
    <row r="28915" spans="11:12">
      <c r="K28915" s="435">
        <v>84761</v>
      </c>
      <c r="L28915" t="s">
        <v>216</v>
      </c>
    </row>
    <row r="28916" spans="11:12">
      <c r="K28916" s="435">
        <v>84762</v>
      </c>
      <c r="L28916">
        <v>7</v>
      </c>
    </row>
    <row r="28917" spans="11:12">
      <c r="K28917" s="435">
        <v>84763</v>
      </c>
      <c r="L28917" t="s">
        <v>204</v>
      </c>
    </row>
    <row r="28918" spans="11:12">
      <c r="K28918" s="435">
        <v>84764</v>
      </c>
      <c r="L28918">
        <v>7</v>
      </c>
    </row>
    <row r="28919" spans="11:12">
      <c r="K28919" s="435">
        <v>84765</v>
      </c>
      <c r="L28919" t="s">
        <v>204</v>
      </c>
    </row>
    <row r="28920" spans="11:12">
      <c r="K28920" s="435">
        <v>84766</v>
      </c>
      <c r="L28920" t="s">
        <v>216</v>
      </c>
    </row>
    <row r="28921" spans="11:12">
      <c r="K28921" s="435">
        <v>84767</v>
      </c>
      <c r="L28921" t="s">
        <v>216</v>
      </c>
    </row>
    <row r="28922" spans="11:12">
      <c r="K28922" s="435">
        <v>84770</v>
      </c>
      <c r="L28922" t="s">
        <v>204</v>
      </c>
    </row>
    <row r="28923" spans="11:12">
      <c r="K28923" s="435">
        <v>84772</v>
      </c>
      <c r="L28923" t="s">
        <v>216</v>
      </c>
    </row>
    <row r="28924" spans="11:12">
      <c r="K28924" s="435">
        <v>84773</v>
      </c>
      <c r="L28924" t="s">
        <v>216</v>
      </c>
    </row>
    <row r="28925" spans="11:12">
      <c r="K28925" s="435">
        <v>84774</v>
      </c>
      <c r="L28925" t="s">
        <v>204</v>
      </c>
    </row>
    <row r="28926" spans="11:12">
      <c r="K28926" s="435">
        <v>84775</v>
      </c>
      <c r="L28926" t="s">
        <v>216</v>
      </c>
    </row>
    <row r="28927" spans="11:12">
      <c r="K28927" s="435">
        <v>84776</v>
      </c>
      <c r="L28927" t="s">
        <v>216</v>
      </c>
    </row>
    <row r="28928" spans="11:12">
      <c r="K28928" s="435">
        <v>84779</v>
      </c>
      <c r="L28928" t="s">
        <v>216</v>
      </c>
    </row>
    <row r="28929" spans="11:12">
      <c r="K28929" s="435">
        <v>84780</v>
      </c>
      <c r="L28929" t="s">
        <v>204</v>
      </c>
    </row>
    <row r="28930" spans="11:12">
      <c r="K28930" s="435">
        <v>84781</v>
      </c>
      <c r="L28930" t="s">
        <v>216</v>
      </c>
    </row>
    <row r="28931" spans="11:12">
      <c r="K28931" s="435">
        <v>84782</v>
      </c>
      <c r="L28931" t="s">
        <v>204</v>
      </c>
    </row>
    <row r="28932" spans="11:12">
      <c r="K28932" s="435">
        <v>84783</v>
      </c>
      <c r="L28932" t="s">
        <v>204</v>
      </c>
    </row>
    <row r="28933" spans="11:12">
      <c r="K28933" s="435">
        <v>84784</v>
      </c>
      <c r="L28933" t="s">
        <v>204</v>
      </c>
    </row>
    <row r="28934" spans="11:12">
      <c r="K28934" s="435">
        <v>84790</v>
      </c>
      <c r="L28934" t="s">
        <v>204</v>
      </c>
    </row>
    <row r="28935" spans="11:12">
      <c r="K28935" s="435">
        <v>85003</v>
      </c>
      <c r="L28935" t="s">
        <v>200</v>
      </c>
    </row>
    <row r="28936" spans="11:12">
      <c r="K28936" s="435">
        <v>85004</v>
      </c>
      <c r="L28936" t="s">
        <v>200</v>
      </c>
    </row>
    <row r="28937" spans="11:12">
      <c r="K28937" s="435">
        <v>85006</v>
      </c>
      <c r="L28937" t="s">
        <v>200</v>
      </c>
    </row>
    <row r="28938" spans="11:12">
      <c r="K28938" s="435">
        <v>85007</v>
      </c>
      <c r="L28938" t="s">
        <v>200</v>
      </c>
    </row>
    <row r="28939" spans="11:12">
      <c r="K28939" s="435">
        <v>85008</v>
      </c>
      <c r="L28939" t="s">
        <v>200</v>
      </c>
    </row>
    <row r="28940" spans="11:12">
      <c r="K28940" s="435">
        <v>85009</v>
      </c>
      <c r="L28940" t="s">
        <v>200</v>
      </c>
    </row>
    <row r="28941" spans="11:12">
      <c r="K28941" s="435">
        <v>85012</v>
      </c>
      <c r="L28941" t="s">
        <v>200</v>
      </c>
    </row>
    <row r="28942" spans="11:12">
      <c r="K28942" s="435">
        <v>85013</v>
      </c>
      <c r="L28942" t="s">
        <v>200</v>
      </c>
    </row>
    <row r="28943" spans="11:12">
      <c r="K28943" s="435">
        <v>85014</v>
      </c>
      <c r="L28943" t="s">
        <v>200</v>
      </c>
    </row>
    <row r="28944" spans="11:12">
      <c r="K28944" s="435">
        <v>85015</v>
      </c>
      <c r="L28944" t="s">
        <v>200</v>
      </c>
    </row>
    <row r="28945" spans="11:12">
      <c r="K28945" s="435">
        <v>85016</v>
      </c>
      <c r="L28945" t="s">
        <v>200</v>
      </c>
    </row>
    <row r="28946" spans="11:12">
      <c r="K28946" s="435">
        <v>85017</v>
      </c>
      <c r="L28946" t="s">
        <v>200</v>
      </c>
    </row>
    <row r="28947" spans="11:12">
      <c r="K28947" s="435">
        <v>85018</v>
      </c>
      <c r="L28947" t="s">
        <v>200</v>
      </c>
    </row>
    <row r="28948" spans="11:12">
      <c r="K28948" s="435">
        <v>85019</v>
      </c>
      <c r="L28948" t="s">
        <v>200</v>
      </c>
    </row>
    <row r="28949" spans="11:12">
      <c r="K28949" s="435">
        <v>85020</v>
      </c>
      <c r="L28949" t="s">
        <v>200</v>
      </c>
    </row>
    <row r="28950" spans="11:12">
      <c r="K28950" s="435">
        <v>85021</v>
      </c>
      <c r="L28950" t="s">
        <v>200</v>
      </c>
    </row>
    <row r="28951" spans="11:12">
      <c r="K28951" s="435">
        <v>85022</v>
      </c>
      <c r="L28951" t="s">
        <v>200</v>
      </c>
    </row>
    <row r="28952" spans="11:12">
      <c r="K28952" s="435">
        <v>85023</v>
      </c>
      <c r="L28952" t="s">
        <v>200</v>
      </c>
    </row>
    <row r="28953" spans="11:12">
      <c r="K28953" s="435">
        <v>85024</v>
      </c>
      <c r="L28953" t="s">
        <v>200</v>
      </c>
    </row>
    <row r="28954" spans="11:12">
      <c r="K28954" s="435">
        <v>85027</v>
      </c>
      <c r="L28954" t="s">
        <v>200</v>
      </c>
    </row>
    <row r="28955" spans="11:12">
      <c r="K28955" s="435">
        <v>85028</v>
      </c>
      <c r="L28955" t="s">
        <v>200</v>
      </c>
    </row>
    <row r="28956" spans="11:12">
      <c r="K28956" s="435">
        <v>85029</v>
      </c>
      <c r="L28956" t="s">
        <v>200</v>
      </c>
    </row>
    <row r="28957" spans="11:12">
      <c r="K28957" s="435">
        <v>85031</v>
      </c>
      <c r="L28957" t="s">
        <v>200</v>
      </c>
    </row>
    <row r="28958" spans="11:12">
      <c r="K28958" s="435">
        <v>85032</v>
      </c>
      <c r="L28958" t="s">
        <v>200</v>
      </c>
    </row>
    <row r="28959" spans="11:12">
      <c r="K28959" s="435">
        <v>85033</v>
      </c>
      <c r="L28959" t="s">
        <v>200</v>
      </c>
    </row>
    <row r="28960" spans="11:12">
      <c r="K28960" s="435">
        <v>85034</v>
      </c>
      <c r="L28960" t="s">
        <v>200</v>
      </c>
    </row>
    <row r="28961" spans="11:12">
      <c r="K28961" s="435">
        <v>85035</v>
      </c>
      <c r="L28961" t="s">
        <v>200</v>
      </c>
    </row>
    <row r="28962" spans="11:12">
      <c r="K28962" s="435">
        <v>85037</v>
      </c>
      <c r="L28962" t="s">
        <v>200</v>
      </c>
    </row>
    <row r="28963" spans="11:12">
      <c r="K28963" s="435">
        <v>85040</v>
      </c>
      <c r="L28963" t="s">
        <v>200</v>
      </c>
    </row>
    <row r="28964" spans="11:12">
      <c r="K28964" s="435">
        <v>85041</v>
      </c>
      <c r="L28964" t="s">
        <v>200</v>
      </c>
    </row>
    <row r="28965" spans="11:12">
      <c r="K28965" s="435">
        <v>85042</v>
      </c>
      <c r="L28965" t="s">
        <v>200</v>
      </c>
    </row>
    <row r="28966" spans="11:12">
      <c r="K28966" s="435">
        <v>85043</v>
      </c>
      <c r="L28966" t="s">
        <v>200</v>
      </c>
    </row>
    <row r="28967" spans="11:12">
      <c r="K28967" s="435">
        <v>85044</v>
      </c>
      <c r="L28967" t="s">
        <v>200</v>
      </c>
    </row>
    <row r="28968" spans="11:12">
      <c r="K28968" s="435">
        <v>85045</v>
      </c>
      <c r="L28968" t="s">
        <v>200</v>
      </c>
    </row>
    <row r="28969" spans="11:12">
      <c r="K28969" s="435">
        <v>85048</v>
      </c>
      <c r="L28969" t="s">
        <v>200</v>
      </c>
    </row>
    <row r="28970" spans="11:12">
      <c r="K28970" s="435">
        <v>85050</v>
      </c>
      <c r="L28970" t="s">
        <v>200</v>
      </c>
    </row>
    <row r="28971" spans="11:12">
      <c r="K28971" s="435">
        <v>85051</v>
      </c>
      <c r="L28971" t="s">
        <v>200</v>
      </c>
    </row>
    <row r="28972" spans="11:12">
      <c r="K28972" s="435">
        <v>85053</v>
      </c>
      <c r="L28972" t="s">
        <v>200</v>
      </c>
    </row>
    <row r="28973" spans="11:12">
      <c r="K28973" s="435">
        <v>85054</v>
      </c>
      <c r="L28973" t="s">
        <v>200</v>
      </c>
    </row>
    <row r="28974" spans="11:12">
      <c r="K28974" s="435">
        <v>85083</v>
      </c>
      <c r="L28974" t="s">
        <v>200</v>
      </c>
    </row>
    <row r="28975" spans="11:12">
      <c r="K28975" s="435">
        <v>85085</v>
      </c>
      <c r="L28975" t="s">
        <v>200</v>
      </c>
    </row>
    <row r="28976" spans="11:12">
      <c r="K28976" s="435">
        <v>85086</v>
      </c>
      <c r="L28976" t="s">
        <v>200</v>
      </c>
    </row>
    <row r="28977" spans="11:12">
      <c r="K28977" s="435">
        <v>85087</v>
      </c>
      <c r="L28977" t="s">
        <v>200</v>
      </c>
    </row>
    <row r="28978" spans="11:12">
      <c r="K28978" s="435">
        <v>85118</v>
      </c>
      <c r="L28978" t="s">
        <v>200</v>
      </c>
    </row>
    <row r="28979" spans="11:12">
      <c r="K28979" s="435">
        <v>85119</v>
      </c>
      <c r="L28979" t="s">
        <v>200</v>
      </c>
    </row>
    <row r="28980" spans="11:12">
      <c r="K28980" s="435">
        <v>85120</v>
      </c>
      <c r="L28980" t="s">
        <v>200</v>
      </c>
    </row>
    <row r="28981" spans="11:12">
      <c r="K28981" s="435">
        <v>85121</v>
      </c>
      <c r="L28981" t="s">
        <v>200</v>
      </c>
    </row>
    <row r="28982" spans="11:12">
      <c r="K28982" s="435">
        <v>85122</v>
      </c>
      <c r="L28982" t="s">
        <v>200</v>
      </c>
    </row>
    <row r="28983" spans="11:12">
      <c r="K28983" s="435">
        <v>85123</v>
      </c>
      <c r="L28983" t="s">
        <v>200</v>
      </c>
    </row>
    <row r="28984" spans="11:12">
      <c r="K28984" s="435">
        <v>85128</v>
      </c>
      <c r="L28984" t="s">
        <v>200</v>
      </c>
    </row>
    <row r="28985" spans="11:12">
      <c r="K28985" s="435">
        <v>85131</v>
      </c>
      <c r="L28985" t="s">
        <v>200</v>
      </c>
    </row>
    <row r="28986" spans="11:12">
      <c r="K28986" s="435">
        <v>85132</v>
      </c>
      <c r="L28986" t="s">
        <v>200</v>
      </c>
    </row>
    <row r="28987" spans="11:12">
      <c r="K28987" s="435">
        <v>85135</v>
      </c>
      <c r="L28987" t="s">
        <v>200</v>
      </c>
    </row>
    <row r="28988" spans="11:12">
      <c r="K28988" s="435">
        <v>85137</v>
      </c>
      <c r="L28988" t="s">
        <v>204</v>
      </c>
    </row>
    <row r="28989" spans="11:12">
      <c r="K28989" s="435">
        <v>85138</v>
      </c>
      <c r="L28989" t="s">
        <v>200</v>
      </c>
    </row>
    <row r="28990" spans="11:12">
      <c r="K28990" s="435">
        <v>85139</v>
      </c>
      <c r="L28990" t="s">
        <v>200</v>
      </c>
    </row>
    <row r="28991" spans="11:12">
      <c r="K28991" s="435">
        <v>85140</v>
      </c>
      <c r="L28991" t="s">
        <v>200</v>
      </c>
    </row>
    <row r="28992" spans="11:12">
      <c r="K28992" s="435">
        <v>85141</v>
      </c>
      <c r="L28992" t="s">
        <v>200</v>
      </c>
    </row>
    <row r="28993" spans="11:12">
      <c r="K28993" s="435">
        <v>85142</v>
      </c>
      <c r="L28993" t="s">
        <v>200</v>
      </c>
    </row>
    <row r="28994" spans="11:12">
      <c r="K28994" s="435">
        <v>85143</v>
      </c>
      <c r="L28994" t="s">
        <v>200</v>
      </c>
    </row>
    <row r="28995" spans="11:12">
      <c r="K28995" s="435">
        <v>85145</v>
      </c>
      <c r="L28995" t="s">
        <v>200</v>
      </c>
    </row>
    <row r="28996" spans="11:12">
      <c r="K28996" s="435">
        <v>85147</v>
      </c>
      <c r="L28996" t="s">
        <v>200</v>
      </c>
    </row>
    <row r="28997" spans="11:12">
      <c r="K28997" s="435">
        <v>85172</v>
      </c>
      <c r="L28997" t="s">
        <v>200</v>
      </c>
    </row>
    <row r="28998" spans="11:12">
      <c r="K28998" s="435">
        <v>85173</v>
      </c>
      <c r="L28998" t="s">
        <v>200</v>
      </c>
    </row>
    <row r="28999" spans="11:12">
      <c r="K28999" s="435">
        <v>85192</v>
      </c>
      <c r="L28999" t="s">
        <v>204</v>
      </c>
    </row>
    <row r="29000" spans="11:12">
      <c r="K29000" s="435">
        <v>85193</v>
      </c>
      <c r="L29000" t="s">
        <v>200</v>
      </c>
    </row>
    <row r="29001" spans="11:12">
      <c r="K29001" s="435">
        <v>85194</v>
      </c>
      <c r="L29001" t="s">
        <v>200</v>
      </c>
    </row>
    <row r="29002" spans="11:12">
      <c r="K29002" s="435">
        <v>85201</v>
      </c>
      <c r="L29002" t="s">
        <v>200</v>
      </c>
    </row>
    <row r="29003" spans="11:12">
      <c r="K29003" s="435">
        <v>85202</v>
      </c>
      <c r="L29003" t="s">
        <v>200</v>
      </c>
    </row>
    <row r="29004" spans="11:12">
      <c r="K29004" s="435">
        <v>85203</v>
      </c>
      <c r="L29004" t="s">
        <v>200</v>
      </c>
    </row>
    <row r="29005" spans="11:12">
      <c r="K29005" s="435">
        <v>85204</v>
      </c>
      <c r="L29005" t="s">
        <v>200</v>
      </c>
    </row>
    <row r="29006" spans="11:12">
      <c r="K29006" s="435">
        <v>85205</v>
      </c>
      <c r="L29006" t="s">
        <v>200</v>
      </c>
    </row>
    <row r="29007" spans="11:12">
      <c r="K29007" s="435">
        <v>85206</v>
      </c>
      <c r="L29007" t="s">
        <v>200</v>
      </c>
    </row>
    <row r="29008" spans="11:12">
      <c r="K29008" s="435">
        <v>85207</v>
      </c>
      <c r="L29008" t="s">
        <v>200</v>
      </c>
    </row>
    <row r="29009" spans="11:12">
      <c r="K29009" s="435">
        <v>85208</v>
      </c>
      <c r="L29009" t="s">
        <v>200</v>
      </c>
    </row>
    <row r="29010" spans="11:12">
      <c r="K29010" s="435">
        <v>85209</v>
      </c>
      <c r="L29010" t="s">
        <v>200</v>
      </c>
    </row>
    <row r="29011" spans="11:12">
      <c r="K29011" s="435">
        <v>85210</v>
      </c>
      <c r="L29011" t="s">
        <v>200</v>
      </c>
    </row>
    <row r="29012" spans="11:12">
      <c r="K29012" s="435">
        <v>85212</v>
      </c>
      <c r="L29012" t="s">
        <v>200</v>
      </c>
    </row>
    <row r="29013" spans="11:12">
      <c r="K29013" s="435">
        <v>85213</v>
      </c>
      <c r="L29013" t="s">
        <v>200</v>
      </c>
    </row>
    <row r="29014" spans="11:12">
      <c r="K29014" s="435">
        <v>85215</v>
      </c>
      <c r="L29014" t="s">
        <v>200</v>
      </c>
    </row>
    <row r="29015" spans="11:12">
      <c r="K29015" s="435">
        <v>85224</v>
      </c>
      <c r="L29015" t="s">
        <v>200</v>
      </c>
    </row>
    <row r="29016" spans="11:12">
      <c r="K29016" s="435">
        <v>85225</v>
      </c>
      <c r="L29016" t="s">
        <v>200</v>
      </c>
    </row>
    <row r="29017" spans="11:12">
      <c r="K29017" s="435">
        <v>85226</v>
      </c>
      <c r="L29017" t="s">
        <v>200</v>
      </c>
    </row>
    <row r="29018" spans="11:12">
      <c r="K29018" s="435">
        <v>85233</v>
      </c>
      <c r="L29018" t="s">
        <v>200</v>
      </c>
    </row>
    <row r="29019" spans="11:12">
      <c r="K29019" s="435">
        <v>85234</v>
      </c>
      <c r="L29019" t="s">
        <v>200</v>
      </c>
    </row>
    <row r="29020" spans="11:12">
      <c r="K29020" s="435">
        <v>85248</v>
      </c>
      <c r="L29020" t="s">
        <v>200</v>
      </c>
    </row>
    <row r="29021" spans="11:12">
      <c r="K29021" s="435">
        <v>85249</v>
      </c>
      <c r="L29021" t="s">
        <v>200</v>
      </c>
    </row>
    <row r="29022" spans="11:12">
      <c r="K29022" s="435">
        <v>85250</v>
      </c>
      <c r="L29022" t="s">
        <v>200</v>
      </c>
    </row>
    <row r="29023" spans="11:12">
      <c r="K29023" s="435">
        <v>85251</v>
      </c>
      <c r="L29023" t="s">
        <v>200</v>
      </c>
    </row>
    <row r="29024" spans="11:12">
      <c r="K29024" s="435">
        <v>85253</v>
      </c>
      <c r="L29024" t="s">
        <v>200</v>
      </c>
    </row>
    <row r="29025" spans="11:12">
      <c r="K29025" s="435">
        <v>85254</v>
      </c>
      <c r="L29025" t="s">
        <v>200</v>
      </c>
    </row>
    <row r="29026" spans="11:12">
      <c r="K29026" s="435">
        <v>85255</v>
      </c>
      <c r="L29026" t="s">
        <v>204</v>
      </c>
    </row>
    <row r="29027" spans="11:12">
      <c r="K29027" s="435">
        <v>85256</v>
      </c>
      <c r="L29027" t="s">
        <v>200</v>
      </c>
    </row>
    <row r="29028" spans="11:12">
      <c r="K29028" s="435">
        <v>85257</v>
      </c>
      <c r="L29028" t="s">
        <v>200</v>
      </c>
    </row>
    <row r="29029" spans="11:12">
      <c r="K29029" s="435">
        <v>85258</v>
      </c>
      <c r="L29029" t="s">
        <v>200</v>
      </c>
    </row>
    <row r="29030" spans="11:12">
      <c r="K29030" s="435">
        <v>85259</v>
      </c>
      <c r="L29030" t="s">
        <v>200</v>
      </c>
    </row>
    <row r="29031" spans="11:12">
      <c r="K29031" s="435">
        <v>85260</v>
      </c>
      <c r="L29031" t="s">
        <v>200</v>
      </c>
    </row>
    <row r="29032" spans="11:12">
      <c r="K29032" s="435">
        <v>85262</v>
      </c>
      <c r="L29032" t="s">
        <v>204</v>
      </c>
    </row>
    <row r="29033" spans="11:12">
      <c r="K29033" s="435">
        <v>85263</v>
      </c>
      <c r="L29033" t="s">
        <v>204</v>
      </c>
    </row>
    <row r="29034" spans="11:12">
      <c r="K29034" s="435">
        <v>85264</v>
      </c>
      <c r="L29034" t="s">
        <v>200</v>
      </c>
    </row>
    <row r="29035" spans="11:12">
      <c r="K29035" s="435">
        <v>85266</v>
      </c>
      <c r="L29035" t="s">
        <v>200</v>
      </c>
    </row>
    <row r="29036" spans="11:12">
      <c r="K29036" s="435">
        <v>85268</v>
      </c>
      <c r="L29036" t="s">
        <v>200</v>
      </c>
    </row>
    <row r="29037" spans="11:12">
      <c r="K29037" s="435">
        <v>85281</v>
      </c>
      <c r="L29037" t="s">
        <v>200</v>
      </c>
    </row>
    <row r="29038" spans="11:12">
      <c r="K29038" s="435">
        <v>85282</v>
      </c>
      <c r="L29038" t="s">
        <v>200</v>
      </c>
    </row>
    <row r="29039" spans="11:12">
      <c r="K29039" s="435">
        <v>85283</v>
      </c>
      <c r="L29039" t="s">
        <v>200</v>
      </c>
    </row>
    <row r="29040" spans="11:12">
      <c r="K29040" s="435">
        <v>85284</v>
      </c>
      <c r="L29040" t="s">
        <v>200</v>
      </c>
    </row>
    <row r="29041" spans="11:12">
      <c r="K29041" s="435">
        <v>85286</v>
      </c>
      <c r="L29041" t="s">
        <v>200</v>
      </c>
    </row>
    <row r="29042" spans="11:12">
      <c r="K29042" s="435">
        <v>85295</v>
      </c>
      <c r="L29042" t="s">
        <v>200</v>
      </c>
    </row>
    <row r="29043" spans="11:12">
      <c r="K29043" s="435">
        <v>85296</v>
      </c>
      <c r="L29043" t="s">
        <v>200</v>
      </c>
    </row>
    <row r="29044" spans="11:12">
      <c r="K29044" s="435">
        <v>85297</v>
      </c>
      <c r="L29044" t="s">
        <v>200</v>
      </c>
    </row>
    <row r="29045" spans="11:12">
      <c r="K29045" s="435">
        <v>85298</v>
      </c>
      <c r="L29045" t="s">
        <v>200</v>
      </c>
    </row>
    <row r="29046" spans="11:12">
      <c r="K29046" s="435">
        <v>85301</v>
      </c>
      <c r="L29046" t="s">
        <v>200</v>
      </c>
    </row>
    <row r="29047" spans="11:12">
      <c r="K29047" s="435">
        <v>85302</v>
      </c>
      <c r="L29047" t="s">
        <v>200</v>
      </c>
    </row>
    <row r="29048" spans="11:12">
      <c r="K29048" s="435">
        <v>85303</v>
      </c>
      <c r="L29048" t="s">
        <v>200</v>
      </c>
    </row>
    <row r="29049" spans="11:12">
      <c r="K29049" s="435">
        <v>85304</v>
      </c>
      <c r="L29049" t="s">
        <v>200</v>
      </c>
    </row>
    <row r="29050" spans="11:12">
      <c r="K29050" s="435">
        <v>85305</v>
      </c>
      <c r="L29050" t="s">
        <v>200</v>
      </c>
    </row>
    <row r="29051" spans="11:12">
      <c r="K29051" s="435">
        <v>85306</v>
      </c>
      <c r="L29051" t="s">
        <v>200</v>
      </c>
    </row>
    <row r="29052" spans="11:12">
      <c r="K29052" s="435">
        <v>85307</v>
      </c>
      <c r="L29052" t="s">
        <v>200</v>
      </c>
    </row>
    <row r="29053" spans="11:12">
      <c r="K29053" s="435">
        <v>85308</v>
      </c>
      <c r="L29053" t="s">
        <v>200</v>
      </c>
    </row>
    <row r="29054" spans="11:12">
      <c r="K29054" s="435">
        <v>85309</v>
      </c>
      <c r="L29054" t="s">
        <v>200</v>
      </c>
    </row>
    <row r="29055" spans="11:12">
      <c r="K29055" s="435">
        <v>85310</v>
      </c>
      <c r="L29055" t="s">
        <v>200</v>
      </c>
    </row>
    <row r="29056" spans="11:12">
      <c r="K29056" s="435">
        <v>85320</v>
      </c>
      <c r="L29056" t="s">
        <v>204</v>
      </c>
    </row>
    <row r="29057" spans="11:12">
      <c r="K29057" s="435">
        <v>85321</v>
      </c>
      <c r="L29057" t="s">
        <v>200</v>
      </c>
    </row>
    <row r="29058" spans="11:12">
      <c r="K29058" s="435">
        <v>85322</v>
      </c>
      <c r="L29058" t="s">
        <v>200</v>
      </c>
    </row>
    <row r="29059" spans="11:12">
      <c r="K29059" s="435">
        <v>85323</v>
      </c>
      <c r="L29059" t="s">
        <v>200</v>
      </c>
    </row>
    <row r="29060" spans="11:12">
      <c r="K29060" s="435">
        <v>85324</v>
      </c>
      <c r="L29060" t="s">
        <v>204</v>
      </c>
    </row>
    <row r="29061" spans="11:12">
      <c r="K29061" s="435">
        <v>85325</v>
      </c>
      <c r="L29061" t="s">
        <v>200</v>
      </c>
    </row>
    <row r="29062" spans="11:12">
      <c r="K29062" s="435">
        <v>85326</v>
      </c>
      <c r="L29062" t="s">
        <v>200</v>
      </c>
    </row>
    <row r="29063" spans="11:12">
      <c r="K29063" s="435">
        <v>85328</v>
      </c>
      <c r="L29063" t="s">
        <v>204</v>
      </c>
    </row>
    <row r="29064" spans="11:12">
      <c r="K29064" s="435">
        <v>85331</v>
      </c>
      <c r="L29064" t="s">
        <v>204</v>
      </c>
    </row>
    <row r="29065" spans="11:12">
      <c r="K29065" s="435">
        <v>85332</v>
      </c>
      <c r="L29065" t="s">
        <v>204</v>
      </c>
    </row>
    <row r="29066" spans="11:12">
      <c r="K29066" s="435">
        <v>85333</v>
      </c>
      <c r="L29066" t="s">
        <v>200</v>
      </c>
    </row>
    <row r="29067" spans="11:12">
      <c r="K29067" s="435">
        <v>85334</v>
      </c>
      <c r="L29067" t="s">
        <v>204</v>
      </c>
    </row>
    <row r="29068" spans="11:12">
      <c r="K29068" s="435">
        <v>85335</v>
      </c>
      <c r="L29068" t="s">
        <v>200</v>
      </c>
    </row>
    <row r="29069" spans="11:12">
      <c r="K29069" s="435">
        <v>85336</v>
      </c>
      <c r="L29069" t="s">
        <v>200</v>
      </c>
    </row>
    <row r="29070" spans="11:12">
      <c r="K29070" s="435">
        <v>85337</v>
      </c>
      <c r="L29070" t="s">
        <v>200</v>
      </c>
    </row>
    <row r="29071" spans="11:12">
      <c r="K29071" s="435">
        <v>85338</v>
      </c>
      <c r="L29071" t="s">
        <v>200</v>
      </c>
    </row>
    <row r="29072" spans="11:12">
      <c r="K29072" s="435">
        <v>85339</v>
      </c>
      <c r="L29072" t="s">
        <v>200</v>
      </c>
    </row>
    <row r="29073" spans="11:12">
      <c r="K29073" s="435">
        <v>85340</v>
      </c>
      <c r="L29073" t="s">
        <v>200</v>
      </c>
    </row>
    <row r="29074" spans="11:12">
      <c r="K29074" s="435">
        <v>85341</v>
      </c>
      <c r="L29074" t="s">
        <v>200</v>
      </c>
    </row>
    <row r="29075" spans="11:12">
      <c r="K29075" s="435">
        <v>85342</v>
      </c>
      <c r="L29075" t="s">
        <v>200</v>
      </c>
    </row>
    <row r="29076" spans="11:12">
      <c r="K29076" s="435">
        <v>85343</v>
      </c>
      <c r="L29076" t="s">
        <v>200</v>
      </c>
    </row>
    <row r="29077" spans="11:12">
      <c r="K29077" s="435">
        <v>85344</v>
      </c>
      <c r="L29077" t="s">
        <v>200</v>
      </c>
    </row>
    <row r="29078" spans="11:12">
      <c r="K29078" s="435">
        <v>85345</v>
      </c>
      <c r="L29078" t="s">
        <v>200</v>
      </c>
    </row>
    <row r="29079" spans="11:12">
      <c r="K29079" s="435">
        <v>85346</v>
      </c>
      <c r="L29079" t="s">
        <v>200</v>
      </c>
    </row>
    <row r="29080" spans="11:12">
      <c r="K29080" s="435">
        <v>85347</v>
      </c>
      <c r="L29080" t="s">
        <v>200</v>
      </c>
    </row>
    <row r="29081" spans="11:12">
      <c r="K29081" s="435">
        <v>85348</v>
      </c>
      <c r="L29081" t="s">
        <v>204</v>
      </c>
    </row>
    <row r="29082" spans="11:12">
      <c r="K29082" s="435">
        <v>85349</v>
      </c>
      <c r="L29082" t="s">
        <v>200</v>
      </c>
    </row>
    <row r="29083" spans="11:12">
      <c r="K29083" s="435">
        <v>85350</v>
      </c>
      <c r="L29083" t="s">
        <v>200</v>
      </c>
    </row>
    <row r="29084" spans="11:12">
      <c r="K29084" s="435">
        <v>85351</v>
      </c>
      <c r="L29084" t="s">
        <v>200</v>
      </c>
    </row>
    <row r="29085" spans="11:12">
      <c r="K29085" s="435">
        <v>85352</v>
      </c>
      <c r="L29085" t="s">
        <v>200</v>
      </c>
    </row>
    <row r="29086" spans="11:12">
      <c r="K29086" s="435">
        <v>85353</v>
      </c>
      <c r="L29086" t="s">
        <v>200</v>
      </c>
    </row>
    <row r="29087" spans="11:12">
      <c r="K29087" s="435">
        <v>85354</v>
      </c>
      <c r="L29087" t="s">
        <v>200</v>
      </c>
    </row>
    <row r="29088" spans="11:12">
      <c r="K29088" s="435">
        <v>85355</v>
      </c>
      <c r="L29088" t="s">
        <v>200</v>
      </c>
    </row>
    <row r="29089" spans="11:12">
      <c r="K29089" s="435">
        <v>85356</v>
      </c>
      <c r="L29089" t="s">
        <v>200</v>
      </c>
    </row>
    <row r="29090" spans="11:12">
      <c r="K29090" s="435">
        <v>85357</v>
      </c>
      <c r="L29090" t="s">
        <v>204</v>
      </c>
    </row>
    <row r="29091" spans="11:12">
      <c r="K29091" s="435">
        <v>85360</v>
      </c>
      <c r="L29091" t="s">
        <v>204</v>
      </c>
    </row>
    <row r="29092" spans="11:12">
      <c r="K29092" s="435">
        <v>85361</v>
      </c>
      <c r="L29092" t="s">
        <v>200</v>
      </c>
    </row>
    <row r="29093" spans="11:12">
      <c r="K29093" s="435">
        <v>85362</v>
      </c>
      <c r="L29093" t="s">
        <v>210</v>
      </c>
    </row>
    <row r="29094" spans="11:12">
      <c r="K29094" s="435">
        <v>85363</v>
      </c>
      <c r="L29094" t="s">
        <v>200</v>
      </c>
    </row>
    <row r="29095" spans="11:12">
      <c r="K29095" s="435">
        <v>85364</v>
      </c>
      <c r="L29095" t="s">
        <v>200</v>
      </c>
    </row>
    <row r="29096" spans="11:12">
      <c r="K29096" s="435">
        <v>85365</v>
      </c>
      <c r="L29096" t="s">
        <v>200</v>
      </c>
    </row>
    <row r="29097" spans="11:12">
      <c r="K29097" s="435">
        <v>85367</v>
      </c>
      <c r="L29097" t="s">
        <v>200</v>
      </c>
    </row>
    <row r="29098" spans="11:12">
      <c r="K29098" s="435">
        <v>85371</v>
      </c>
      <c r="L29098" t="s">
        <v>204</v>
      </c>
    </row>
    <row r="29099" spans="11:12">
      <c r="K29099" s="435">
        <v>85373</v>
      </c>
      <c r="L29099" t="s">
        <v>200</v>
      </c>
    </row>
    <row r="29100" spans="11:12">
      <c r="K29100" s="435">
        <v>85374</v>
      </c>
      <c r="L29100" t="s">
        <v>200</v>
      </c>
    </row>
    <row r="29101" spans="11:12">
      <c r="K29101" s="435">
        <v>85375</v>
      </c>
      <c r="L29101" t="s">
        <v>200</v>
      </c>
    </row>
    <row r="29102" spans="11:12">
      <c r="K29102" s="435">
        <v>85377</v>
      </c>
      <c r="L29102" t="s">
        <v>204</v>
      </c>
    </row>
    <row r="29103" spans="11:12">
      <c r="K29103" s="435">
        <v>85379</v>
      </c>
      <c r="L29103" t="s">
        <v>200</v>
      </c>
    </row>
    <row r="29104" spans="11:12">
      <c r="K29104" s="435">
        <v>85381</v>
      </c>
      <c r="L29104" t="s">
        <v>200</v>
      </c>
    </row>
    <row r="29105" spans="11:12">
      <c r="K29105" s="435">
        <v>85382</v>
      </c>
      <c r="L29105" t="s">
        <v>200</v>
      </c>
    </row>
    <row r="29106" spans="11:12">
      <c r="K29106" s="435">
        <v>85383</v>
      </c>
      <c r="L29106" t="s">
        <v>200</v>
      </c>
    </row>
    <row r="29107" spans="11:12">
      <c r="K29107" s="435">
        <v>85387</v>
      </c>
      <c r="L29107" t="s">
        <v>200</v>
      </c>
    </row>
    <row r="29108" spans="11:12">
      <c r="K29108" s="435">
        <v>85388</v>
      </c>
      <c r="L29108" t="s">
        <v>200</v>
      </c>
    </row>
    <row r="29109" spans="11:12">
      <c r="K29109" s="435">
        <v>85390</v>
      </c>
      <c r="L29109" t="s">
        <v>204</v>
      </c>
    </row>
    <row r="29110" spans="11:12">
      <c r="K29110" s="435">
        <v>85392</v>
      </c>
      <c r="L29110" t="s">
        <v>200</v>
      </c>
    </row>
    <row r="29111" spans="11:12">
      <c r="K29111" s="435">
        <v>85395</v>
      </c>
      <c r="L29111" t="s">
        <v>200</v>
      </c>
    </row>
    <row r="29112" spans="11:12">
      <c r="K29112" s="435">
        <v>85396</v>
      </c>
      <c r="L29112" t="s">
        <v>200</v>
      </c>
    </row>
    <row r="29113" spans="11:12">
      <c r="K29113" s="435">
        <v>85501</v>
      </c>
      <c r="L29113" t="s">
        <v>210</v>
      </c>
    </row>
    <row r="29114" spans="11:12">
      <c r="K29114" s="435">
        <v>85530</v>
      </c>
      <c r="L29114" t="s">
        <v>204</v>
      </c>
    </row>
    <row r="29115" spans="11:12">
      <c r="K29115" s="435">
        <v>85531</v>
      </c>
      <c r="L29115" t="s">
        <v>204</v>
      </c>
    </row>
    <row r="29116" spans="11:12">
      <c r="K29116" s="435">
        <v>85533</v>
      </c>
      <c r="L29116" t="s">
        <v>210</v>
      </c>
    </row>
    <row r="29117" spans="11:12">
      <c r="K29117" s="435">
        <v>85534</v>
      </c>
      <c r="L29117" t="s">
        <v>204</v>
      </c>
    </row>
    <row r="29118" spans="11:12">
      <c r="K29118" s="435">
        <v>85535</v>
      </c>
      <c r="L29118" t="s">
        <v>204</v>
      </c>
    </row>
    <row r="29119" spans="11:12">
      <c r="K29119" s="435">
        <v>85536</v>
      </c>
      <c r="L29119" t="s">
        <v>210</v>
      </c>
    </row>
    <row r="29120" spans="11:12">
      <c r="K29120" s="435">
        <v>85539</v>
      </c>
      <c r="L29120" t="s">
        <v>200</v>
      </c>
    </row>
    <row r="29121" spans="11:12">
      <c r="K29121" s="435">
        <v>85540</v>
      </c>
      <c r="L29121" t="s">
        <v>204</v>
      </c>
    </row>
    <row r="29122" spans="11:12">
      <c r="K29122" s="435">
        <v>85541</v>
      </c>
      <c r="L29122" t="s">
        <v>210</v>
      </c>
    </row>
    <row r="29123" spans="11:12">
      <c r="K29123" s="435">
        <v>85542</v>
      </c>
      <c r="L29123" t="s">
        <v>204</v>
      </c>
    </row>
    <row r="29124" spans="11:12">
      <c r="K29124" s="435">
        <v>85543</v>
      </c>
      <c r="L29124" t="s">
        <v>204</v>
      </c>
    </row>
    <row r="29125" spans="11:12">
      <c r="K29125" s="435">
        <v>85544</v>
      </c>
      <c r="L29125" t="s">
        <v>210</v>
      </c>
    </row>
    <row r="29126" spans="11:12">
      <c r="K29126" s="435">
        <v>85545</v>
      </c>
      <c r="L29126" t="s">
        <v>210</v>
      </c>
    </row>
    <row r="29127" spans="11:12">
      <c r="K29127" s="435">
        <v>85546</v>
      </c>
      <c r="L29127" t="s">
        <v>204</v>
      </c>
    </row>
    <row r="29128" spans="11:12">
      <c r="K29128" s="435">
        <v>85550</v>
      </c>
      <c r="L29128" t="s">
        <v>210</v>
      </c>
    </row>
    <row r="29129" spans="11:12">
      <c r="K29129" s="435">
        <v>85551</v>
      </c>
      <c r="L29129" t="s">
        <v>204</v>
      </c>
    </row>
    <row r="29130" spans="11:12">
      <c r="K29130" s="435">
        <v>85552</v>
      </c>
      <c r="L29130" t="s">
        <v>204</v>
      </c>
    </row>
    <row r="29131" spans="11:12">
      <c r="K29131" s="435">
        <v>85553</v>
      </c>
      <c r="L29131" t="s">
        <v>204</v>
      </c>
    </row>
    <row r="29132" spans="11:12">
      <c r="K29132" s="435">
        <v>85554</v>
      </c>
      <c r="L29132" t="s">
        <v>210</v>
      </c>
    </row>
    <row r="29133" spans="11:12">
      <c r="K29133" s="435">
        <v>85601</v>
      </c>
      <c r="L29133" t="s">
        <v>204</v>
      </c>
    </row>
    <row r="29134" spans="11:12">
      <c r="K29134" s="435">
        <v>85602</v>
      </c>
      <c r="L29134" t="s">
        <v>204</v>
      </c>
    </row>
    <row r="29135" spans="11:12">
      <c r="K29135" s="435">
        <v>85603</v>
      </c>
      <c r="L29135" t="s">
        <v>204</v>
      </c>
    </row>
    <row r="29136" spans="11:12">
      <c r="K29136" s="435">
        <v>85605</v>
      </c>
      <c r="L29136" t="s">
        <v>204</v>
      </c>
    </row>
    <row r="29137" spans="11:12">
      <c r="K29137" s="435">
        <v>85606</v>
      </c>
      <c r="L29137" t="s">
        <v>204</v>
      </c>
    </row>
    <row r="29138" spans="11:12">
      <c r="K29138" s="435">
        <v>85607</v>
      </c>
      <c r="L29138" t="s">
        <v>204</v>
      </c>
    </row>
    <row r="29139" spans="11:12">
      <c r="K29139" s="435">
        <v>85608</v>
      </c>
      <c r="L29139" t="s">
        <v>204</v>
      </c>
    </row>
    <row r="29140" spans="11:12">
      <c r="K29140" s="435">
        <v>85609</v>
      </c>
      <c r="L29140" t="s">
        <v>210</v>
      </c>
    </row>
    <row r="29141" spans="11:12">
      <c r="K29141" s="435">
        <v>85610</v>
      </c>
      <c r="L29141" t="s">
        <v>204</v>
      </c>
    </row>
    <row r="29142" spans="11:12">
      <c r="K29142" s="435">
        <v>85611</v>
      </c>
      <c r="L29142" t="s">
        <v>210</v>
      </c>
    </row>
    <row r="29143" spans="11:12">
      <c r="K29143" s="435">
        <v>85613</v>
      </c>
      <c r="L29143" t="s">
        <v>204</v>
      </c>
    </row>
    <row r="29144" spans="11:12">
      <c r="K29144" s="435">
        <v>85614</v>
      </c>
      <c r="L29144" t="s">
        <v>204</v>
      </c>
    </row>
    <row r="29145" spans="11:12">
      <c r="K29145" s="435">
        <v>85615</v>
      </c>
      <c r="L29145" t="s">
        <v>204</v>
      </c>
    </row>
    <row r="29146" spans="11:12">
      <c r="K29146" s="435">
        <v>85616</v>
      </c>
      <c r="L29146" t="s">
        <v>204</v>
      </c>
    </row>
    <row r="29147" spans="11:12">
      <c r="K29147" s="435">
        <v>85617</v>
      </c>
      <c r="L29147" t="s">
        <v>204</v>
      </c>
    </row>
    <row r="29148" spans="11:12">
      <c r="K29148" s="435">
        <v>85618</v>
      </c>
      <c r="L29148" t="s">
        <v>204</v>
      </c>
    </row>
    <row r="29149" spans="11:12">
      <c r="K29149" s="435">
        <v>85619</v>
      </c>
      <c r="L29149" t="s">
        <v>210</v>
      </c>
    </row>
    <row r="29150" spans="11:12">
      <c r="K29150" s="435">
        <v>85620</v>
      </c>
      <c r="L29150" t="s">
        <v>204</v>
      </c>
    </row>
    <row r="29151" spans="11:12">
      <c r="K29151" s="435">
        <v>85621</v>
      </c>
      <c r="L29151" t="s">
        <v>204</v>
      </c>
    </row>
    <row r="29152" spans="11:12">
      <c r="K29152" s="435">
        <v>85622</v>
      </c>
      <c r="L29152" t="s">
        <v>204</v>
      </c>
    </row>
    <row r="29153" spans="11:12">
      <c r="K29153" s="435">
        <v>85623</v>
      </c>
      <c r="L29153" t="s">
        <v>204</v>
      </c>
    </row>
    <row r="29154" spans="11:12">
      <c r="K29154" s="435">
        <v>85624</v>
      </c>
      <c r="L29154" t="s">
        <v>204</v>
      </c>
    </row>
    <row r="29155" spans="11:12">
      <c r="K29155" s="435">
        <v>85625</v>
      </c>
      <c r="L29155" t="s">
        <v>210</v>
      </c>
    </row>
    <row r="29156" spans="11:12">
      <c r="K29156" s="435">
        <v>85626</v>
      </c>
      <c r="L29156" t="s">
        <v>204</v>
      </c>
    </row>
    <row r="29157" spans="11:12">
      <c r="K29157" s="435">
        <v>85627</v>
      </c>
      <c r="L29157" t="s">
        <v>200</v>
      </c>
    </row>
    <row r="29158" spans="11:12">
      <c r="K29158" s="435">
        <v>85629</v>
      </c>
      <c r="L29158" t="s">
        <v>204</v>
      </c>
    </row>
    <row r="29159" spans="11:12">
      <c r="K29159" s="435">
        <v>85630</v>
      </c>
      <c r="L29159" t="s">
        <v>204</v>
      </c>
    </row>
    <row r="29160" spans="11:12">
      <c r="K29160" s="435">
        <v>85631</v>
      </c>
      <c r="L29160" t="s">
        <v>204</v>
      </c>
    </row>
    <row r="29161" spans="11:12">
      <c r="K29161" s="435">
        <v>85632</v>
      </c>
      <c r="L29161" t="s">
        <v>204</v>
      </c>
    </row>
    <row r="29162" spans="11:12">
      <c r="K29162" s="435">
        <v>85633</v>
      </c>
      <c r="L29162" t="s">
        <v>204</v>
      </c>
    </row>
    <row r="29163" spans="11:12">
      <c r="K29163" s="435">
        <v>85634</v>
      </c>
      <c r="L29163" t="s">
        <v>200</v>
      </c>
    </row>
    <row r="29164" spans="11:12">
      <c r="K29164" s="435">
        <v>85635</v>
      </c>
      <c r="L29164" t="s">
        <v>204</v>
      </c>
    </row>
    <row r="29165" spans="11:12">
      <c r="K29165" s="435">
        <v>85637</v>
      </c>
      <c r="L29165" t="s">
        <v>210</v>
      </c>
    </row>
    <row r="29166" spans="11:12">
      <c r="K29166" s="435">
        <v>85638</v>
      </c>
      <c r="L29166" t="s">
        <v>204</v>
      </c>
    </row>
    <row r="29167" spans="11:12">
      <c r="K29167" s="435">
        <v>85640</v>
      </c>
      <c r="L29167" t="s">
        <v>204</v>
      </c>
    </row>
    <row r="29168" spans="11:12">
      <c r="K29168" s="435">
        <v>85641</v>
      </c>
      <c r="L29168" t="s">
        <v>204</v>
      </c>
    </row>
    <row r="29169" spans="11:12">
      <c r="K29169" s="435">
        <v>85643</v>
      </c>
      <c r="L29169" t="s">
        <v>210</v>
      </c>
    </row>
    <row r="29170" spans="11:12">
      <c r="K29170" s="435">
        <v>85645</v>
      </c>
      <c r="L29170" t="s">
        <v>204</v>
      </c>
    </row>
    <row r="29171" spans="11:12">
      <c r="K29171" s="435">
        <v>85646</v>
      </c>
      <c r="L29171" t="s">
        <v>204</v>
      </c>
    </row>
    <row r="29172" spans="11:12">
      <c r="K29172" s="435">
        <v>85648</v>
      </c>
      <c r="L29172" t="s">
        <v>204</v>
      </c>
    </row>
    <row r="29173" spans="11:12">
      <c r="K29173" s="435">
        <v>85650</v>
      </c>
      <c r="L29173" t="s">
        <v>204</v>
      </c>
    </row>
    <row r="29174" spans="11:12">
      <c r="K29174" s="435">
        <v>85653</v>
      </c>
      <c r="L29174" t="s">
        <v>200</v>
      </c>
    </row>
    <row r="29175" spans="11:12">
      <c r="K29175" s="435">
        <v>85654</v>
      </c>
      <c r="L29175" t="s">
        <v>200</v>
      </c>
    </row>
    <row r="29176" spans="11:12">
      <c r="K29176" s="435">
        <v>85658</v>
      </c>
      <c r="L29176" t="s">
        <v>204</v>
      </c>
    </row>
    <row r="29177" spans="11:12">
      <c r="K29177" s="435">
        <v>85701</v>
      </c>
      <c r="L29177" t="s">
        <v>200</v>
      </c>
    </row>
    <row r="29178" spans="11:12">
      <c r="K29178" s="435">
        <v>85704</v>
      </c>
      <c r="L29178" t="s">
        <v>200</v>
      </c>
    </row>
    <row r="29179" spans="11:12">
      <c r="K29179" s="435">
        <v>85705</v>
      </c>
      <c r="L29179" t="s">
        <v>200</v>
      </c>
    </row>
    <row r="29180" spans="11:12">
      <c r="K29180" s="435">
        <v>85706</v>
      </c>
      <c r="L29180" t="s">
        <v>200</v>
      </c>
    </row>
    <row r="29181" spans="11:12">
      <c r="K29181" s="435">
        <v>85707</v>
      </c>
      <c r="L29181" t="s">
        <v>200</v>
      </c>
    </row>
    <row r="29182" spans="11:12">
      <c r="K29182" s="435">
        <v>85708</v>
      </c>
      <c r="L29182" t="s">
        <v>200</v>
      </c>
    </row>
    <row r="29183" spans="11:12">
      <c r="K29183" s="435">
        <v>85710</v>
      </c>
      <c r="L29183" t="s">
        <v>200</v>
      </c>
    </row>
    <row r="29184" spans="11:12">
      <c r="K29184" s="435">
        <v>85711</v>
      </c>
      <c r="L29184" t="s">
        <v>200</v>
      </c>
    </row>
    <row r="29185" spans="11:12">
      <c r="K29185" s="435">
        <v>85712</v>
      </c>
      <c r="L29185" t="s">
        <v>200</v>
      </c>
    </row>
    <row r="29186" spans="11:12">
      <c r="K29186" s="435">
        <v>85713</v>
      </c>
      <c r="L29186" t="s">
        <v>200</v>
      </c>
    </row>
    <row r="29187" spans="11:12">
      <c r="K29187" s="435">
        <v>85714</v>
      </c>
      <c r="L29187" t="s">
        <v>200</v>
      </c>
    </row>
    <row r="29188" spans="11:12">
      <c r="K29188" s="435">
        <v>85715</v>
      </c>
      <c r="L29188" t="s">
        <v>200</v>
      </c>
    </row>
    <row r="29189" spans="11:12">
      <c r="K29189" s="435">
        <v>85716</v>
      </c>
      <c r="L29189" t="s">
        <v>200</v>
      </c>
    </row>
    <row r="29190" spans="11:12">
      <c r="K29190" s="435">
        <v>85718</v>
      </c>
      <c r="L29190" t="s">
        <v>200</v>
      </c>
    </row>
    <row r="29191" spans="11:12">
      <c r="K29191" s="435">
        <v>85719</v>
      </c>
      <c r="L29191" t="s">
        <v>200</v>
      </c>
    </row>
    <row r="29192" spans="11:12">
      <c r="K29192" s="435">
        <v>85723</v>
      </c>
      <c r="L29192" t="s">
        <v>200</v>
      </c>
    </row>
    <row r="29193" spans="11:12">
      <c r="K29193" s="435">
        <v>85724</v>
      </c>
      <c r="L29193" t="s">
        <v>200</v>
      </c>
    </row>
    <row r="29194" spans="11:12">
      <c r="K29194" s="435">
        <v>85726</v>
      </c>
      <c r="L29194" t="s">
        <v>200</v>
      </c>
    </row>
    <row r="29195" spans="11:12">
      <c r="K29195" s="435">
        <v>85730</v>
      </c>
      <c r="L29195" t="s">
        <v>200</v>
      </c>
    </row>
    <row r="29196" spans="11:12">
      <c r="K29196" s="435">
        <v>85735</v>
      </c>
      <c r="L29196" t="s">
        <v>200</v>
      </c>
    </row>
    <row r="29197" spans="11:12">
      <c r="K29197" s="435">
        <v>85736</v>
      </c>
      <c r="L29197" t="s">
        <v>200</v>
      </c>
    </row>
    <row r="29198" spans="11:12">
      <c r="K29198" s="435">
        <v>85737</v>
      </c>
      <c r="L29198" t="s">
        <v>200</v>
      </c>
    </row>
    <row r="29199" spans="11:12">
      <c r="K29199" s="435">
        <v>85739</v>
      </c>
      <c r="L29199" t="s">
        <v>204</v>
      </c>
    </row>
    <row r="29200" spans="11:12">
      <c r="K29200" s="435">
        <v>85741</v>
      </c>
      <c r="L29200" t="s">
        <v>200</v>
      </c>
    </row>
    <row r="29201" spans="11:12">
      <c r="K29201" s="435">
        <v>85742</v>
      </c>
      <c r="L29201" t="s">
        <v>200</v>
      </c>
    </row>
    <row r="29202" spans="11:12">
      <c r="K29202" s="435">
        <v>85743</v>
      </c>
      <c r="L29202" t="s">
        <v>200</v>
      </c>
    </row>
    <row r="29203" spans="11:12">
      <c r="K29203" s="435">
        <v>85745</v>
      </c>
      <c r="L29203" t="s">
        <v>200</v>
      </c>
    </row>
    <row r="29204" spans="11:12">
      <c r="K29204" s="435">
        <v>85746</v>
      </c>
      <c r="L29204" t="s">
        <v>200</v>
      </c>
    </row>
    <row r="29205" spans="11:12">
      <c r="K29205" s="435">
        <v>85747</v>
      </c>
      <c r="L29205" t="s">
        <v>200</v>
      </c>
    </row>
    <row r="29206" spans="11:12">
      <c r="K29206" s="435">
        <v>85748</v>
      </c>
      <c r="L29206" t="s">
        <v>200</v>
      </c>
    </row>
    <row r="29207" spans="11:12">
      <c r="K29207" s="435">
        <v>85749</v>
      </c>
      <c r="L29207" t="s">
        <v>204</v>
      </c>
    </row>
    <row r="29208" spans="11:12">
      <c r="K29208" s="435">
        <v>85750</v>
      </c>
      <c r="L29208" t="s">
        <v>200</v>
      </c>
    </row>
    <row r="29209" spans="11:12">
      <c r="K29209" s="435">
        <v>85755</v>
      </c>
      <c r="L29209" t="s">
        <v>204</v>
      </c>
    </row>
    <row r="29210" spans="11:12">
      <c r="K29210" s="435">
        <v>85756</v>
      </c>
      <c r="L29210" t="s">
        <v>200</v>
      </c>
    </row>
    <row r="29211" spans="11:12">
      <c r="K29211" s="435">
        <v>85757</v>
      </c>
      <c r="L29211" t="s">
        <v>200</v>
      </c>
    </row>
    <row r="29212" spans="11:12">
      <c r="K29212" s="435">
        <v>85901</v>
      </c>
      <c r="L29212" t="s">
        <v>216</v>
      </c>
    </row>
    <row r="29213" spans="11:12">
      <c r="K29213" s="435">
        <v>85911</v>
      </c>
      <c r="L29213" t="s">
        <v>216</v>
      </c>
    </row>
    <row r="29214" spans="11:12">
      <c r="K29214" s="435">
        <v>85912</v>
      </c>
      <c r="L29214" t="s">
        <v>216</v>
      </c>
    </row>
    <row r="29215" spans="11:12">
      <c r="K29215" s="435">
        <v>85920</v>
      </c>
      <c r="L29215" t="s">
        <v>216</v>
      </c>
    </row>
    <row r="29216" spans="11:12">
      <c r="K29216" s="435">
        <v>85922</v>
      </c>
      <c r="L29216" t="s">
        <v>210</v>
      </c>
    </row>
    <row r="29217" spans="11:12">
      <c r="K29217" s="435">
        <v>85923</v>
      </c>
      <c r="L29217" t="s">
        <v>216</v>
      </c>
    </row>
    <row r="29218" spans="11:12">
      <c r="K29218" s="435">
        <v>85924</v>
      </c>
      <c r="L29218" t="s">
        <v>216</v>
      </c>
    </row>
    <row r="29219" spans="11:12">
      <c r="K29219" s="435">
        <v>85925</v>
      </c>
      <c r="L29219" t="s">
        <v>204</v>
      </c>
    </row>
    <row r="29220" spans="11:12">
      <c r="K29220" s="435">
        <v>85926</v>
      </c>
      <c r="L29220" t="s">
        <v>204</v>
      </c>
    </row>
    <row r="29221" spans="11:12">
      <c r="K29221" s="435">
        <v>85927</v>
      </c>
      <c r="L29221">
        <v>7</v>
      </c>
    </row>
    <row r="29222" spans="11:12">
      <c r="K29222" s="435">
        <v>85928</v>
      </c>
      <c r="L29222" t="s">
        <v>216</v>
      </c>
    </row>
    <row r="29223" spans="11:12">
      <c r="K29223" s="435">
        <v>85929</v>
      </c>
      <c r="L29223" t="s">
        <v>216</v>
      </c>
    </row>
    <row r="29224" spans="11:12">
      <c r="K29224" s="435">
        <v>85930</v>
      </c>
      <c r="L29224" t="s">
        <v>216</v>
      </c>
    </row>
    <row r="29225" spans="11:12">
      <c r="K29225" s="435">
        <v>85931</v>
      </c>
      <c r="L29225" t="s">
        <v>216</v>
      </c>
    </row>
    <row r="29226" spans="11:12">
      <c r="K29226" s="435">
        <v>85932</v>
      </c>
      <c r="L29226">
        <v>7</v>
      </c>
    </row>
    <row r="29227" spans="11:12">
      <c r="K29227" s="435">
        <v>85933</v>
      </c>
      <c r="L29227" t="s">
        <v>216</v>
      </c>
    </row>
    <row r="29228" spans="11:12">
      <c r="K29228" s="435">
        <v>85934</v>
      </c>
      <c r="L29228" t="s">
        <v>216</v>
      </c>
    </row>
    <row r="29229" spans="11:12">
      <c r="K29229" s="435">
        <v>85935</v>
      </c>
      <c r="L29229" t="s">
        <v>216</v>
      </c>
    </row>
    <row r="29230" spans="11:12">
      <c r="K29230" s="435">
        <v>85936</v>
      </c>
      <c r="L29230" t="s">
        <v>210</v>
      </c>
    </row>
    <row r="29231" spans="11:12">
      <c r="K29231" s="435">
        <v>85937</v>
      </c>
      <c r="L29231" t="s">
        <v>210</v>
      </c>
    </row>
    <row r="29232" spans="11:12">
      <c r="K29232" s="435">
        <v>85938</v>
      </c>
      <c r="L29232" t="s">
        <v>216</v>
      </c>
    </row>
    <row r="29233" spans="11:12">
      <c r="K29233" s="435">
        <v>85939</v>
      </c>
      <c r="L29233" t="s">
        <v>210</v>
      </c>
    </row>
    <row r="29234" spans="11:12">
      <c r="K29234" s="435">
        <v>85940</v>
      </c>
      <c r="L29234" t="s">
        <v>216</v>
      </c>
    </row>
    <row r="29235" spans="11:12">
      <c r="K29235" s="435">
        <v>85941</v>
      </c>
      <c r="L29235" t="s">
        <v>210</v>
      </c>
    </row>
    <row r="29236" spans="11:12">
      <c r="K29236" s="435">
        <v>85942</v>
      </c>
      <c r="L29236" t="s">
        <v>216</v>
      </c>
    </row>
    <row r="29237" spans="11:12">
      <c r="K29237" s="435">
        <v>86001</v>
      </c>
      <c r="L29237" t="s">
        <v>216</v>
      </c>
    </row>
    <row r="29238" spans="11:12">
      <c r="K29238" s="435">
        <v>86003</v>
      </c>
      <c r="L29238" t="s">
        <v>210</v>
      </c>
    </row>
    <row r="29239" spans="11:12">
      <c r="K29239" s="435">
        <v>86004</v>
      </c>
      <c r="L29239" t="s">
        <v>216</v>
      </c>
    </row>
    <row r="29240" spans="11:12">
      <c r="K29240" s="435">
        <v>86011</v>
      </c>
      <c r="L29240" t="s">
        <v>210</v>
      </c>
    </row>
    <row r="29241" spans="11:12">
      <c r="K29241" s="435">
        <v>86015</v>
      </c>
      <c r="L29241" t="s">
        <v>216</v>
      </c>
    </row>
    <row r="29242" spans="11:12">
      <c r="K29242" s="435">
        <v>86016</v>
      </c>
      <c r="L29242" t="s">
        <v>216</v>
      </c>
    </row>
    <row r="29243" spans="11:12">
      <c r="K29243" s="435">
        <v>86017</v>
      </c>
      <c r="L29243" t="s">
        <v>216</v>
      </c>
    </row>
    <row r="29244" spans="11:12">
      <c r="K29244" s="435">
        <v>86018</v>
      </c>
      <c r="L29244" t="s">
        <v>216</v>
      </c>
    </row>
    <row r="29245" spans="11:12">
      <c r="K29245" s="435">
        <v>86020</v>
      </c>
      <c r="L29245" t="s">
        <v>216</v>
      </c>
    </row>
    <row r="29246" spans="11:12">
      <c r="K29246" s="435">
        <v>86021</v>
      </c>
      <c r="L29246" t="s">
        <v>204</v>
      </c>
    </row>
    <row r="29247" spans="11:12">
      <c r="K29247" s="435">
        <v>86022</v>
      </c>
      <c r="L29247" t="s">
        <v>216</v>
      </c>
    </row>
    <row r="29248" spans="11:12">
      <c r="K29248" s="435">
        <v>86023</v>
      </c>
      <c r="L29248" t="s">
        <v>210</v>
      </c>
    </row>
    <row r="29249" spans="11:12">
      <c r="K29249" s="435">
        <v>86024</v>
      </c>
      <c r="L29249" t="s">
        <v>216</v>
      </c>
    </row>
    <row r="29250" spans="11:12">
      <c r="K29250" s="435">
        <v>86025</v>
      </c>
      <c r="L29250" t="s">
        <v>216</v>
      </c>
    </row>
    <row r="29251" spans="11:12">
      <c r="K29251" s="435">
        <v>86028</v>
      </c>
      <c r="L29251" t="s">
        <v>216</v>
      </c>
    </row>
    <row r="29252" spans="11:12">
      <c r="K29252" s="435">
        <v>86029</v>
      </c>
      <c r="L29252" t="s">
        <v>216</v>
      </c>
    </row>
    <row r="29253" spans="11:12">
      <c r="K29253" s="435">
        <v>86030</v>
      </c>
      <c r="L29253" t="s">
        <v>216</v>
      </c>
    </row>
    <row r="29254" spans="11:12">
      <c r="K29254" s="435">
        <v>86031</v>
      </c>
      <c r="L29254" t="s">
        <v>216</v>
      </c>
    </row>
    <row r="29255" spans="11:12">
      <c r="K29255" s="435">
        <v>86032</v>
      </c>
      <c r="L29255" t="s">
        <v>216</v>
      </c>
    </row>
    <row r="29256" spans="11:12">
      <c r="K29256" s="435">
        <v>86033</v>
      </c>
      <c r="L29256" t="s">
        <v>216</v>
      </c>
    </row>
    <row r="29257" spans="11:12">
      <c r="K29257" s="435">
        <v>86034</v>
      </c>
      <c r="L29257" t="s">
        <v>216</v>
      </c>
    </row>
    <row r="29258" spans="11:12">
      <c r="K29258" s="435">
        <v>86035</v>
      </c>
      <c r="L29258" t="s">
        <v>216</v>
      </c>
    </row>
    <row r="29259" spans="11:12">
      <c r="K29259" s="435">
        <v>86036</v>
      </c>
      <c r="L29259" t="s">
        <v>216</v>
      </c>
    </row>
    <row r="29260" spans="11:12">
      <c r="K29260" s="435">
        <v>86038</v>
      </c>
      <c r="L29260" t="s">
        <v>216</v>
      </c>
    </row>
    <row r="29261" spans="11:12">
      <c r="K29261" s="435">
        <v>86039</v>
      </c>
      <c r="L29261" t="s">
        <v>216</v>
      </c>
    </row>
    <row r="29262" spans="11:12">
      <c r="K29262" s="435">
        <v>86040</v>
      </c>
      <c r="L29262" t="s">
        <v>216</v>
      </c>
    </row>
    <row r="29263" spans="11:12">
      <c r="K29263" s="435">
        <v>86042</v>
      </c>
      <c r="L29263" t="s">
        <v>216</v>
      </c>
    </row>
    <row r="29264" spans="11:12">
      <c r="K29264" s="435">
        <v>86043</v>
      </c>
      <c r="L29264" t="s">
        <v>216</v>
      </c>
    </row>
    <row r="29265" spans="11:12">
      <c r="K29265" s="435">
        <v>86044</v>
      </c>
      <c r="L29265" t="s">
        <v>216</v>
      </c>
    </row>
    <row r="29266" spans="11:12">
      <c r="K29266" s="435">
        <v>86045</v>
      </c>
      <c r="L29266" t="s">
        <v>216</v>
      </c>
    </row>
    <row r="29267" spans="11:12">
      <c r="K29267" s="435">
        <v>86046</v>
      </c>
      <c r="L29267" t="s">
        <v>216</v>
      </c>
    </row>
    <row r="29268" spans="11:12">
      <c r="K29268" s="435">
        <v>86047</v>
      </c>
      <c r="L29268" t="s">
        <v>216</v>
      </c>
    </row>
    <row r="29269" spans="11:12">
      <c r="K29269" s="435">
        <v>86052</v>
      </c>
      <c r="L29269" t="s">
        <v>210</v>
      </c>
    </row>
    <row r="29270" spans="11:12">
      <c r="K29270" s="435">
        <v>86053</v>
      </c>
      <c r="L29270" t="s">
        <v>216</v>
      </c>
    </row>
    <row r="29271" spans="11:12">
      <c r="K29271" s="435">
        <v>86054</v>
      </c>
      <c r="L29271" t="s">
        <v>216</v>
      </c>
    </row>
    <row r="29272" spans="11:12">
      <c r="K29272" s="435">
        <v>86301</v>
      </c>
      <c r="L29272" t="s">
        <v>210</v>
      </c>
    </row>
    <row r="29273" spans="11:12">
      <c r="K29273" s="435">
        <v>86303</v>
      </c>
      <c r="L29273" t="s">
        <v>216</v>
      </c>
    </row>
    <row r="29274" spans="11:12">
      <c r="K29274" s="435">
        <v>86305</v>
      </c>
      <c r="L29274" t="s">
        <v>210</v>
      </c>
    </row>
    <row r="29275" spans="11:12">
      <c r="K29275" s="435">
        <v>86313</v>
      </c>
      <c r="L29275" t="s">
        <v>210</v>
      </c>
    </row>
    <row r="29276" spans="11:12">
      <c r="K29276" s="435">
        <v>86314</v>
      </c>
      <c r="L29276" t="s">
        <v>210</v>
      </c>
    </row>
    <row r="29277" spans="11:12">
      <c r="K29277" s="435">
        <v>86315</v>
      </c>
      <c r="L29277" t="s">
        <v>210</v>
      </c>
    </row>
    <row r="29278" spans="11:12">
      <c r="K29278" s="435">
        <v>86320</v>
      </c>
      <c r="L29278" t="s">
        <v>210</v>
      </c>
    </row>
    <row r="29279" spans="11:12">
      <c r="K29279" s="435">
        <v>86321</v>
      </c>
      <c r="L29279" t="s">
        <v>204</v>
      </c>
    </row>
    <row r="29280" spans="11:12">
      <c r="K29280" s="435">
        <v>86322</v>
      </c>
      <c r="L29280" t="s">
        <v>204</v>
      </c>
    </row>
    <row r="29281" spans="11:12">
      <c r="K29281" s="435">
        <v>86323</v>
      </c>
      <c r="L29281" t="s">
        <v>210</v>
      </c>
    </row>
    <row r="29282" spans="11:12">
      <c r="K29282" s="435">
        <v>86324</v>
      </c>
      <c r="L29282" t="s">
        <v>210</v>
      </c>
    </row>
    <row r="29283" spans="11:12">
      <c r="K29283" s="435">
        <v>86325</v>
      </c>
      <c r="L29283" t="s">
        <v>204</v>
      </c>
    </row>
    <row r="29284" spans="11:12">
      <c r="K29284" s="435">
        <v>86326</v>
      </c>
      <c r="L29284" t="s">
        <v>210</v>
      </c>
    </row>
    <row r="29285" spans="11:12">
      <c r="K29285" s="435">
        <v>86327</v>
      </c>
      <c r="L29285" t="s">
        <v>210</v>
      </c>
    </row>
    <row r="29286" spans="11:12">
      <c r="K29286" s="435">
        <v>86329</v>
      </c>
      <c r="L29286" t="s">
        <v>210</v>
      </c>
    </row>
    <row r="29287" spans="11:12">
      <c r="K29287" s="435">
        <v>86331</v>
      </c>
      <c r="L29287" t="s">
        <v>210</v>
      </c>
    </row>
    <row r="29288" spans="11:12">
      <c r="K29288" s="435">
        <v>86332</v>
      </c>
      <c r="L29288" t="s">
        <v>210</v>
      </c>
    </row>
    <row r="29289" spans="11:12">
      <c r="K29289" s="435">
        <v>86333</v>
      </c>
      <c r="L29289" t="s">
        <v>210</v>
      </c>
    </row>
    <row r="29290" spans="11:12">
      <c r="K29290" s="435">
        <v>86334</v>
      </c>
      <c r="L29290" t="s">
        <v>210</v>
      </c>
    </row>
    <row r="29291" spans="11:12">
      <c r="K29291" s="435">
        <v>86335</v>
      </c>
      <c r="L29291" t="s">
        <v>210</v>
      </c>
    </row>
    <row r="29292" spans="11:12">
      <c r="K29292" s="435">
        <v>86336</v>
      </c>
      <c r="L29292" t="s">
        <v>216</v>
      </c>
    </row>
    <row r="29293" spans="11:12">
      <c r="K29293" s="435">
        <v>86337</v>
      </c>
      <c r="L29293" t="s">
        <v>216</v>
      </c>
    </row>
    <row r="29294" spans="11:12">
      <c r="K29294" s="435">
        <v>86338</v>
      </c>
      <c r="L29294" t="s">
        <v>210</v>
      </c>
    </row>
    <row r="29295" spans="11:12">
      <c r="K29295" s="435">
        <v>86343</v>
      </c>
      <c r="L29295" t="s">
        <v>210</v>
      </c>
    </row>
    <row r="29296" spans="11:12">
      <c r="K29296" s="435">
        <v>86351</v>
      </c>
      <c r="L29296" t="s">
        <v>210</v>
      </c>
    </row>
    <row r="29297" spans="11:12">
      <c r="K29297" s="435">
        <v>86401</v>
      </c>
      <c r="L29297" t="s">
        <v>204</v>
      </c>
    </row>
    <row r="29298" spans="11:12">
      <c r="K29298" s="435">
        <v>86403</v>
      </c>
      <c r="L29298" t="s">
        <v>204</v>
      </c>
    </row>
    <row r="29299" spans="11:12">
      <c r="K29299" s="435">
        <v>86404</v>
      </c>
      <c r="L29299" t="s">
        <v>204</v>
      </c>
    </row>
    <row r="29300" spans="11:12">
      <c r="K29300" s="435">
        <v>86406</v>
      </c>
      <c r="L29300" t="s">
        <v>204</v>
      </c>
    </row>
    <row r="29301" spans="11:12">
      <c r="K29301" s="435">
        <v>86409</v>
      </c>
      <c r="L29301" t="s">
        <v>204</v>
      </c>
    </row>
    <row r="29302" spans="11:12">
      <c r="K29302" s="435">
        <v>86411</v>
      </c>
      <c r="L29302" t="s">
        <v>210</v>
      </c>
    </row>
    <row r="29303" spans="11:12">
      <c r="K29303" s="435">
        <v>86413</v>
      </c>
      <c r="L29303" t="s">
        <v>204</v>
      </c>
    </row>
    <row r="29304" spans="11:12">
      <c r="K29304" s="435">
        <v>86426</v>
      </c>
      <c r="L29304" t="s">
        <v>204</v>
      </c>
    </row>
    <row r="29305" spans="11:12">
      <c r="K29305" s="435">
        <v>86429</v>
      </c>
      <c r="L29305" t="s">
        <v>200</v>
      </c>
    </row>
    <row r="29306" spans="11:12">
      <c r="K29306" s="435">
        <v>86431</v>
      </c>
      <c r="L29306" t="s">
        <v>204</v>
      </c>
    </row>
    <row r="29307" spans="11:12">
      <c r="K29307" s="435">
        <v>86432</v>
      </c>
      <c r="L29307" t="s">
        <v>204</v>
      </c>
    </row>
    <row r="29308" spans="11:12">
      <c r="K29308" s="435">
        <v>86433</v>
      </c>
      <c r="L29308" t="s">
        <v>204</v>
      </c>
    </row>
    <row r="29309" spans="11:12">
      <c r="K29309" s="435">
        <v>86434</v>
      </c>
      <c r="L29309" t="s">
        <v>210</v>
      </c>
    </row>
    <row r="29310" spans="11:12">
      <c r="K29310" s="435">
        <v>86435</v>
      </c>
      <c r="L29310" t="s">
        <v>210</v>
      </c>
    </row>
    <row r="29311" spans="11:12">
      <c r="K29311" s="435">
        <v>86436</v>
      </c>
      <c r="L29311" t="s">
        <v>200</v>
      </c>
    </row>
    <row r="29312" spans="11:12">
      <c r="K29312" s="435">
        <v>86437</v>
      </c>
      <c r="L29312" t="s">
        <v>204</v>
      </c>
    </row>
    <row r="29313" spans="11:12">
      <c r="K29313" s="435">
        <v>86438</v>
      </c>
      <c r="L29313" t="s">
        <v>204</v>
      </c>
    </row>
    <row r="29314" spans="11:12">
      <c r="K29314" s="435">
        <v>86440</v>
      </c>
      <c r="L29314" t="s">
        <v>204</v>
      </c>
    </row>
    <row r="29315" spans="11:12">
      <c r="K29315" s="435">
        <v>86441</v>
      </c>
      <c r="L29315" t="s">
        <v>204</v>
      </c>
    </row>
    <row r="29316" spans="11:12">
      <c r="K29316" s="435">
        <v>86442</v>
      </c>
      <c r="L29316" t="s">
        <v>200</v>
      </c>
    </row>
    <row r="29317" spans="11:12">
      <c r="K29317" s="435">
        <v>86443</v>
      </c>
      <c r="L29317" t="s">
        <v>204</v>
      </c>
    </row>
    <row r="29318" spans="11:12">
      <c r="K29318" s="435">
        <v>86444</v>
      </c>
      <c r="L29318" t="s">
        <v>204</v>
      </c>
    </row>
    <row r="29319" spans="11:12">
      <c r="K29319" s="435">
        <v>86445</v>
      </c>
      <c r="L29319" t="s">
        <v>204</v>
      </c>
    </row>
    <row r="29320" spans="11:12">
      <c r="K29320" s="435">
        <v>86502</v>
      </c>
      <c r="L29320" t="s">
        <v>216</v>
      </c>
    </row>
    <row r="29321" spans="11:12">
      <c r="K29321" s="435">
        <v>86503</v>
      </c>
      <c r="L29321" t="s">
        <v>216</v>
      </c>
    </row>
    <row r="29322" spans="11:12">
      <c r="K29322" s="435">
        <v>86504</v>
      </c>
      <c r="L29322" t="s">
        <v>216</v>
      </c>
    </row>
    <row r="29323" spans="11:12">
      <c r="K29323" s="435">
        <v>86505</v>
      </c>
      <c r="L29323" t="s">
        <v>216</v>
      </c>
    </row>
    <row r="29324" spans="11:12">
      <c r="K29324" s="435">
        <v>86506</v>
      </c>
      <c r="L29324" t="s">
        <v>216</v>
      </c>
    </row>
    <row r="29325" spans="11:12">
      <c r="K29325" s="435">
        <v>86507</v>
      </c>
      <c r="L29325" t="s">
        <v>216</v>
      </c>
    </row>
    <row r="29326" spans="11:12">
      <c r="K29326" s="435">
        <v>86508</v>
      </c>
      <c r="L29326" t="s">
        <v>216</v>
      </c>
    </row>
    <row r="29327" spans="11:12">
      <c r="K29327" s="435">
        <v>86510</v>
      </c>
      <c r="L29327" t="s">
        <v>216</v>
      </c>
    </row>
    <row r="29328" spans="11:12">
      <c r="K29328" s="435">
        <v>86511</v>
      </c>
      <c r="L29328" t="s">
        <v>216</v>
      </c>
    </row>
    <row r="29329" spans="11:12">
      <c r="K29329" s="435">
        <v>86512</v>
      </c>
      <c r="L29329" t="s">
        <v>216</v>
      </c>
    </row>
    <row r="29330" spans="11:12">
      <c r="K29330" s="435">
        <v>86514</v>
      </c>
      <c r="L29330" t="s">
        <v>216</v>
      </c>
    </row>
    <row r="29331" spans="11:12">
      <c r="K29331" s="435">
        <v>86515</v>
      </c>
      <c r="L29331" t="s">
        <v>216</v>
      </c>
    </row>
    <row r="29332" spans="11:12">
      <c r="K29332" s="435">
        <v>86520</v>
      </c>
      <c r="L29332" t="s">
        <v>216</v>
      </c>
    </row>
    <row r="29333" spans="11:12">
      <c r="K29333" s="435">
        <v>86535</v>
      </c>
      <c r="L29333" t="s">
        <v>216</v>
      </c>
    </row>
    <row r="29334" spans="11:12">
      <c r="K29334" s="435">
        <v>86538</v>
      </c>
      <c r="L29334" t="s">
        <v>216</v>
      </c>
    </row>
    <row r="29335" spans="11:12">
      <c r="K29335" s="435">
        <v>86540</v>
      </c>
      <c r="L29335" t="s">
        <v>216</v>
      </c>
    </row>
    <row r="29336" spans="11:12">
      <c r="K29336" s="435">
        <v>86544</v>
      </c>
      <c r="L29336" t="s">
        <v>216</v>
      </c>
    </row>
    <row r="29337" spans="11:12">
      <c r="K29337" s="435">
        <v>86545</v>
      </c>
      <c r="L29337" t="s">
        <v>216</v>
      </c>
    </row>
    <row r="29338" spans="11:12">
      <c r="K29338" s="435">
        <v>86547</v>
      </c>
      <c r="L29338" t="s">
        <v>216</v>
      </c>
    </row>
    <row r="29339" spans="11:12">
      <c r="K29339" s="435">
        <v>86556</v>
      </c>
      <c r="L29339" t="s">
        <v>216</v>
      </c>
    </row>
    <row r="29340" spans="11:12">
      <c r="K29340" s="435">
        <v>87001</v>
      </c>
      <c r="L29340" t="s">
        <v>210</v>
      </c>
    </row>
    <row r="29341" spans="11:12">
      <c r="K29341" s="435">
        <v>87002</v>
      </c>
      <c r="L29341" t="s">
        <v>216</v>
      </c>
    </row>
    <row r="29342" spans="11:12">
      <c r="K29342" s="435">
        <v>87004</v>
      </c>
      <c r="L29342" t="s">
        <v>210</v>
      </c>
    </row>
    <row r="29343" spans="11:12">
      <c r="K29343" s="435">
        <v>87005</v>
      </c>
      <c r="L29343" t="s">
        <v>216</v>
      </c>
    </row>
    <row r="29344" spans="11:12">
      <c r="K29344" s="435">
        <v>87006</v>
      </c>
      <c r="L29344" t="s">
        <v>216</v>
      </c>
    </row>
    <row r="29345" spans="11:12">
      <c r="K29345" s="435">
        <v>87007</v>
      </c>
      <c r="L29345" t="s">
        <v>210</v>
      </c>
    </row>
    <row r="29346" spans="11:12">
      <c r="K29346" s="435">
        <v>87008</v>
      </c>
      <c r="L29346" t="s">
        <v>210</v>
      </c>
    </row>
    <row r="29347" spans="11:12">
      <c r="K29347" s="435">
        <v>87010</v>
      </c>
      <c r="L29347" t="s">
        <v>216</v>
      </c>
    </row>
    <row r="29348" spans="11:12">
      <c r="K29348" s="435">
        <v>87011</v>
      </c>
      <c r="L29348" t="s">
        <v>210</v>
      </c>
    </row>
    <row r="29349" spans="11:12">
      <c r="K29349" s="435">
        <v>87012</v>
      </c>
      <c r="L29349">
        <v>7</v>
      </c>
    </row>
    <row r="29350" spans="11:12">
      <c r="K29350" s="435">
        <v>87013</v>
      </c>
      <c r="L29350" t="s">
        <v>216</v>
      </c>
    </row>
    <row r="29351" spans="11:12">
      <c r="K29351" s="435">
        <v>87014</v>
      </c>
      <c r="L29351" t="s">
        <v>216</v>
      </c>
    </row>
    <row r="29352" spans="11:12">
      <c r="K29352" s="435">
        <v>87015</v>
      </c>
      <c r="L29352" t="s">
        <v>216</v>
      </c>
    </row>
    <row r="29353" spans="11:12">
      <c r="K29353" s="435">
        <v>87016</v>
      </c>
      <c r="L29353" t="s">
        <v>216</v>
      </c>
    </row>
    <row r="29354" spans="11:12">
      <c r="K29354" s="435">
        <v>87017</v>
      </c>
      <c r="L29354">
        <v>7</v>
      </c>
    </row>
    <row r="29355" spans="11:12">
      <c r="K29355" s="435">
        <v>87018</v>
      </c>
      <c r="L29355" t="s">
        <v>216</v>
      </c>
    </row>
    <row r="29356" spans="11:12">
      <c r="K29356" s="435">
        <v>87020</v>
      </c>
      <c r="L29356" t="s">
        <v>216</v>
      </c>
    </row>
    <row r="29357" spans="11:12">
      <c r="K29357" s="435">
        <v>87021</v>
      </c>
      <c r="L29357" t="s">
        <v>216</v>
      </c>
    </row>
    <row r="29358" spans="11:12">
      <c r="K29358" s="435">
        <v>87022</v>
      </c>
      <c r="L29358" t="s">
        <v>210</v>
      </c>
    </row>
    <row r="29359" spans="11:12">
      <c r="K29359" s="435">
        <v>87023</v>
      </c>
      <c r="L29359" t="s">
        <v>210</v>
      </c>
    </row>
    <row r="29360" spans="11:12">
      <c r="K29360" s="435">
        <v>87024</v>
      </c>
      <c r="L29360" t="s">
        <v>210</v>
      </c>
    </row>
    <row r="29361" spans="11:12">
      <c r="K29361" s="435">
        <v>87025</v>
      </c>
      <c r="L29361">
        <v>7</v>
      </c>
    </row>
    <row r="29362" spans="11:12">
      <c r="K29362" s="435">
        <v>87026</v>
      </c>
      <c r="L29362" t="s">
        <v>210</v>
      </c>
    </row>
    <row r="29363" spans="11:12">
      <c r="K29363" s="435">
        <v>87027</v>
      </c>
      <c r="L29363" t="s">
        <v>210</v>
      </c>
    </row>
    <row r="29364" spans="11:12">
      <c r="K29364" s="435">
        <v>87028</v>
      </c>
      <c r="L29364" t="s">
        <v>210</v>
      </c>
    </row>
    <row r="29365" spans="11:12">
      <c r="K29365" s="435">
        <v>87029</v>
      </c>
      <c r="L29365" t="s">
        <v>216</v>
      </c>
    </row>
    <row r="29366" spans="11:12">
      <c r="K29366" s="435">
        <v>87031</v>
      </c>
      <c r="L29366" t="s">
        <v>216</v>
      </c>
    </row>
    <row r="29367" spans="11:12">
      <c r="K29367" s="435">
        <v>87032</v>
      </c>
      <c r="L29367" t="s">
        <v>210</v>
      </c>
    </row>
    <row r="29368" spans="11:12">
      <c r="K29368" s="435">
        <v>87034</v>
      </c>
      <c r="L29368" t="s">
        <v>216</v>
      </c>
    </row>
    <row r="29369" spans="11:12">
      <c r="K29369" s="435">
        <v>87035</v>
      </c>
      <c r="L29369" t="s">
        <v>216</v>
      </c>
    </row>
    <row r="29370" spans="11:12">
      <c r="K29370" s="435">
        <v>87036</v>
      </c>
      <c r="L29370" t="s">
        <v>210</v>
      </c>
    </row>
    <row r="29371" spans="11:12">
      <c r="K29371" s="435">
        <v>87037</v>
      </c>
      <c r="L29371" t="s">
        <v>216</v>
      </c>
    </row>
    <row r="29372" spans="11:12">
      <c r="K29372" s="435">
        <v>87038</v>
      </c>
      <c r="L29372" t="s">
        <v>216</v>
      </c>
    </row>
    <row r="29373" spans="11:12">
      <c r="K29373" s="435">
        <v>87040</v>
      </c>
      <c r="L29373" t="s">
        <v>210</v>
      </c>
    </row>
    <row r="29374" spans="11:12">
      <c r="K29374" s="435">
        <v>87041</v>
      </c>
      <c r="L29374" t="s">
        <v>210</v>
      </c>
    </row>
    <row r="29375" spans="11:12">
      <c r="K29375" s="435">
        <v>87042</v>
      </c>
      <c r="L29375" t="s">
        <v>210</v>
      </c>
    </row>
    <row r="29376" spans="11:12">
      <c r="K29376" s="435">
        <v>87043</v>
      </c>
      <c r="L29376" t="s">
        <v>216</v>
      </c>
    </row>
    <row r="29377" spans="11:12">
      <c r="K29377" s="435">
        <v>87044</v>
      </c>
      <c r="L29377" t="s">
        <v>210</v>
      </c>
    </row>
    <row r="29378" spans="11:12">
      <c r="K29378" s="435">
        <v>87045</v>
      </c>
      <c r="L29378" t="s">
        <v>216</v>
      </c>
    </row>
    <row r="29379" spans="11:12">
      <c r="K29379" s="435">
        <v>87046</v>
      </c>
      <c r="L29379" t="s">
        <v>216</v>
      </c>
    </row>
    <row r="29380" spans="11:12">
      <c r="K29380" s="435">
        <v>87047</v>
      </c>
      <c r="L29380" t="s">
        <v>216</v>
      </c>
    </row>
    <row r="29381" spans="11:12">
      <c r="K29381" s="435">
        <v>87048</v>
      </c>
      <c r="L29381" t="s">
        <v>210</v>
      </c>
    </row>
    <row r="29382" spans="11:12">
      <c r="K29382" s="435">
        <v>87049</v>
      </c>
      <c r="L29382" t="s">
        <v>216</v>
      </c>
    </row>
    <row r="29383" spans="11:12">
      <c r="K29383" s="435">
        <v>87051</v>
      </c>
      <c r="L29383" t="s">
        <v>216</v>
      </c>
    </row>
    <row r="29384" spans="11:12">
      <c r="K29384" s="435">
        <v>87052</v>
      </c>
      <c r="L29384" t="s">
        <v>210</v>
      </c>
    </row>
    <row r="29385" spans="11:12">
      <c r="K29385" s="435">
        <v>87053</v>
      </c>
      <c r="L29385" t="s">
        <v>216</v>
      </c>
    </row>
    <row r="29386" spans="11:12">
      <c r="K29386" s="435">
        <v>87056</v>
      </c>
      <c r="L29386" t="s">
        <v>216</v>
      </c>
    </row>
    <row r="29387" spans="11:12">
      <c r="K29387" s="435">
        <v>87059</v>
      </c>
      <c r="L29387" t="s">
        <v>216</v>
      </c>
    </row>
    <row r="29388" spans="11:12">
      <c r="K29388" s="435">
        <v>87061</v>
      </c>
      <c r="L29388" t="s">
        <v>216</v>
      </c>
    </row>
    <row r="29389" spans="11:12">
      <c r="K29389" s="435">
        <v>87062</v>
      </c>
      <c r="L29389" t="s">
        <v>210</v>
      </c>
    </row>
    <row r="29390" spans="11:12">
      <c r="K29390" s="435">
        <v>87063</v>
      </c>
      <c r="L29390" t="s">
        <v>210</v>
      </c>
    </row>
    <row r="29391" spans="11:12">
      <c r="K29391" s="435">
        <v>87064</v>
      </c>
      <c r="L29391" t="s">
        <v>216</v>
      </c>
    </row>
    <row r="29392" spans="11:12">
      <c r="K29392" s="435">
        <v>87068</v>
      </c>
      <c r="L29392" t="s">
        <v>210</v>
      </c>
    </row>
    <row r="29393" spans="11:12">
      <c r="K29393" s="435">
        <v>87070</v>
      </c>
      <c r="L29393" t="s">
        <v>210</v>
      </c>
    </row>
    <row r="29394" spans="11:12">
      <c r="K29394" s="435">
        <v>87072</v>
      </c>
      <c r="L29394" t="s">
        <v>210</v>
      </c>
    </row>
    <row r="29395" spans="11:12">
      <c r="K29395" s="435">
        <v>87083</v>
      </c>
      <c r="L29395" t="s">
        <v>210</v>
      </c>
    </row>
    <row r="29396" spans="11:12">
      <c r="K29396" s="435">
        <v>87102</v>
      </c>
      <c r="L29396" t="s">
        <v>210</v>
      </c>
    </row>
    <row r="29397" spans="11:12">
      <c r="K29397" s="435">
        <v>87104</v>
      </c>
      <c r="L29397" t="s">
        <v>210</v>
      </c>
    </row>
    <row r="29398" spans="11:12">
      <c r="K29398" s="435">
        <v>87105</v>
      </c>
      <c r="L29398" t="s">
        <v>210</v>
      </c>
    </row>
    <row r="29399" spans="11:12">
      <c r="K29399" s="435">
        <v>87106</v>
      </c>
      <c r="L29399" t="s">
        <v>210</v>
      </c>
    </row>
    <row r="29400" spans="11:12">
      <c r="K29400" s="435">
        <v>87107</v>
      </c>
      <c r="L29400" t="s">
        <v>210</v>
      </c>
    </row>
    <row r="29401" spans="11:12">
      <c r="K29401" s="435">
        <v>87108</v>
      </c>
      <c r="L29401" t="s">
        <v>210</v>
      </c>
    </row>
    <row r="29402" spans="11:12">
      <c r="K29402" s="435">
        <v>87109</v>
      </c>
      <c r="L29402" t="s">
        <v>210</v>
      </c>
    </row>
    <row r="29403" spans="11:12">
      <c r="K29403" s="435">
        <v>87110</v>
      </c>
      <c r="L29403" t="s">
        <v>210</v>
      </c>
    </row>
    <row r="29404" spans="11:12">
      <c r="K29404" s="435">
        <v>87111</v>
      </c>
      <c r="L29404" t="s">
        <v>210</v>
      </c>
    </row>
    <row r="29405" spans="11:12">
      <c r="K29405" s="435">
        <v>87112</v>
      </c>
      <c r="L29405" t="s">
        <v>210</v>
      </c>
    </row>
    <row r="29406" spans="11:12">
      <c r="K29406" s="435">
        <v>87113</v>
      </c>
      <c r="L29406" t="s">
        <v>210</v>
      </c>
    </row>
    <row r="29407" spans="11:12">
      <c r="K29407" s="435">
        <v>87114</v>
      </c>
      <c r="L29407" t="s">
        <v>210</v>
      </c>
    </row>
    <row r="29408" spans="11:12">
      <c r="K29408" s="435">
        <v>87116</v>
      </c>
      <c r="L29408" t="s">
        <v>210</v>
      </c>
    </row>
    <row r="29409" spans="11:12">
      <c r="K29409" s="435">
        <v>87117</v>
      </c>
      <c r="L29409" t="s">
        <v>210</v>
      </c>
    </row>
    <row r="29410" spans="11:12">
      <c r="K29410" s="435">
        <v>87120</v>
      </c>
      <c r="L29410" t="s">
        <v>210</v>
      </c>
    </row>
    <row r="29411" spans="11:12">
      <c r="K29411" s="435">
        <v>87121</v>
      </c>
      <c r="L29411" t="s">
        <v>210</v>
      </c>
    </row>
    <row r="29412" spans="11:12">
      <c r="K29412" s="435">
        <v>87122</v>
      </c>
      <c r="L29412" t="s">
        <v>220</v>
      </c>
    </row>
    <row r="29413" spans="11:12">
      <c r="K29413" s="435">
        <v>87123</v>
      </c>
      <c r="L29413" t="s">
        <v>216</v>
      </c>
    </row>
    <row r="29414" spans="11:12">
      <c r="K29414" s="435">
        <v>87124</v>
      </c>
      <c r="L29414" t="s">
        <v>210</v>
      </c>
    </row>
    <row r="29415" spans="11:12">
      <c r="K29415" s="435">
        <v>87144</v>
      </c>
      <c r="L29415" t="s">
        <v>210</v>
      </c>
    </row>
    <row r="29416" spans="11:12">
      <c r="K29416" s="435">
        <v>87301</v>
      </c>
      <c r="L29416" t="s">
        <v>216</v>
      </c>
    </row>
    <row r="29417" spans="11:12">
      <c r="K29417" s="435">
        <v>87305</v>
      </c>
      <c r="L29417" t="s">
        <v>216</v>
      </c>
    </row>
    <row r="29418" spans="11:12">
      <c r="K29418" s="435">
        <v>87310</v>
      </c>
      <c r="L29418" t="s">
        <v>216</v>
      </c>
    </row>
    <row r="29419" spans="11:12">
      <c r="K29419" s="435">
        <v>87311</v>
      </c>
      <c r="L29419" t="s">
        <v>216</v>
      </c>
    </row>
    <row r="29420" spans="11:12">
      <c r="K29420" s="435">
        <v>87312</v>
      </c>
      <c r="L29420" t="s">
        <v>216</v>
      </c>
    </row>
    <row r="29421" spans="11:12">
      <c r="K29421" s="435">
        <v>87313</v>
      </c>
      <c r="L29421" t="s">
        <v>216</v>
      </c>
    </row>
    <row r="29422" spans="11:12">
      <c r="K29422" s="435">
        <v>87315</v>
      </c>
      <c r="L29422" t="s">
        <v>216</v>
      </c>
    </row>
    <row r="29423" spans="11:12">
      <c r="K29423" s="435">
        <v>87316</v>
      </c>
      <c r="L29423" t="s">
        <v>216</v>
      </c>
    </row>
    <row r="29424" spans="11:12">
      <c r="K29424" s="435">
        <v>87317</v>
      </c>
      <c r="L29424" t="s">
        <v>216</v>
      </c>
    </row>
    <row r="29425" spans="11:12">
      <c r="K29425" s="435">
        <v>87319</v>
      </c>
      <c r="L29425" t="s">
        <v>216</v>
      </c>
    </row>
    <row r="29426" spans="11:12">
      <c r="K29426" s="435">
        <v>87320</v>
      </c>
      <c r="L29426" t="s">
        <v>216</v>
      </c>
    </row>
    <row r="29427" spans="11:12">
      <c r="K29427" s="435">
        <v>87321</v>
      </c>
      <c r="L29427" t="s">
        <v>216</v>
      </c>
    </row>
    <row r="29428" spans="11:12">
      <c r="K29428" s="435">
        <v>87322</v>
      </c>
      <c r="L29428" t="s">
        <v>216</v>
      </c>
    </row>
    <row r="29429" spans="11:12">
      <c r="K29429" s="435">
        <v>87323</v>
      </c>
      <c r="L29429" t="s">
        <v>216</v>
      </c>
    </row>
    <row r="29430" spans="11:12">
      <c r="K29430" s="435">
        <v>87325</v>
      </c>
      <c r="L29430" t="s">
        <v>216</v>
      </c>
    </row>
    <row r="29431" spans="11:12">
      <c r="K29431" s="435">
        <v>87326</v>
      </c>
      <c r="L29431" t="s">
        <v>216</v>
      </c>
    </row>
    <row r="29432" spans="11:12">
      <c r="K29432" s="435">
        <v>87327</v>
      </c>
      <c r="L29432" t="s">
        <v>216</v>
      </c>
    </row>
    <row r="29433" spans="11:12">
      <c r="K29433" s="435">
        <v>87328</v>
      </c>
      <c r="L29433" t="s">
        <v>216</v>
      </c>
    </row>
    <row r="29434" spans="11:12">
      <c r="K29434" s="435">
        <v>87347</v>
      </c>
      <c r="L29434" t="s">
        <v>216</v>
      </c>
    </row>
    <row r="29435" spans="11:12">
      <c r="K29435" s="435">
        <v>87357</v>
      </c>
      <c r="L29435" t="s">
        <v>216</v>
      </c>
    </row>
    <row r="29436" spans="11:12">
      <c r="K29436" s="435">
        <v>87364</v>
      </c>
      <c r="L29436" t="s">
        <v>216</v>
      </c>
    </row>
    <row r="29437" spans="11:12">
      <c r="K29437" s="435">
        <v>87375</v>
      </c>
      <c r="L29437" t="s">
        <v>216</v>
      </c>
    </row>
    <row r="29438" spans="11:12">
      <c r="K29438" s="435">
        <v>87401</v>
      </c>
      <c r="L29438" t="s">
        <v>216</v>
      </c>
    </row>
    <row r="29439" spans="11:12">
      <c r="K29439" s="435">
        <v>87402</v>
      </c>
      <c r="L29439" t="s">
        <v>216</v>
      </c>
    </row>
    <row r="29440" spans="11:12">
      <c r="K29440" s="435">
        <v>87410</v>
      </c>
      <c r="L29440" t="s">
        <v>216</v>
      </c>
    </row>
    <row r="29441" spans="11:12">
      <c r="K29441" s="435">
        <v>87412</v>
      </c>
      <c r="L29441" t="s">
        <v>216</v>
      </c>
    </row>
    <row r="29442" spans="11:12">
      <c r="K29442" s="435">
        <v>87413</v>
      </c>
      <c r="L29442" t="s">
        <v>216</v>
      </c>
    </row>
    <row r="29443" spans="11:12">
      <c r="K29443" s="435">
        <v>87415</v>
      </c>
      <c r="L29443" t="s">
        <v>216</v>
      </c>
    </row>
    <row r="29444" spans="11:12">
      <c r="K29444" s="435">
        <v>87416</v>
      </c>
      <c r="L29444" t="s">
        <v>216</v>
      </c>
    </row>
    <row r="29445" spans="11:12">
      <c r="K29445" s="435">
        <v>87417</v>
      </c>
      <c r="L29445" t="s">
        <v>216</v>
      </c>
    </row>
    <row r="29446" spans="11:12">
      <c r="K29446" s="435">
        <v>87418</v>
      </c>
      <c r="L29446" t="s">
        <v>216</v>
      </c>
    </row>
    <row r="29447" spans="11:12">
      <c r="K29447" s="435">
        <v>87419</v>
      </c>
      <c r="L29447" t="s">
        <v>216</v>
      </c>
    </row>
    <row r="29448" spans="11:12">
      <c r="K29448" s="435">
        <v>87420</v>
      </c>
      <c r="L29448" t="s">
        <v>216</v>
      </c>
    </row>
    <row r="29449" spans="11:12">
      <c r="K29449" s="435">
        <v>87421</v>
      </c>
      <c r="L29449" t="s">
        <v>216</v>
      </c>
    </row>
    <row r="29450" spans="11:12">
      <c r="K29450" s="435">
        <v>87455</v>
      </c>
      <c r="L29450" t="s">
        <v>216</v>
      </c>
    </row>
    <row r="29451" spans="11:12">
      <c r="K29451" s="435">
        <v>87461</v>
      </c>
      <c r="L29451" t="s">
        <v>220</v>
      </c>
    </row>
    <row r="29452" spans="11:12">
      <c r="K29452" s="435">
        <v>87499</v>
      </c>
      <c r="L29452" t="s">
        <v>216</v>
      </c>
    </row>
    <row r="29453" spans="11:12">
      <c r="K29453" s="435">
        <v>87501</v>
      </c>
      <c r="L29453" t="s">
        <v>216</v>
      </c>
    </row>
    <row r="29454" spans="11:12">
      <c r="K29454" s="435">
        <v>87505</v>
      </c>
      <c r="L29454" t="s">
        <v>216</v>
      </c>
    </row>
    <row r="29455" spans="11:12">
      <c r="K29455" s="435">
        <v>87506</v>
      </c>
      <c r="L29455" t="s">
        <v>216</v>
      </c>
    </row>
    <row r="29456" spans="11:12">
      <c r="K29456" s="435">
        <v>87507</v>
      </c>
      <c r="L29456" t="s">
        <v>216</v>
      </c>
    </row>
    <row r="29457" spans="11:12">
      <c r="K29457" s="435">
        <v>87508</v>
      </c>
      <c r="L29457" t="s">
        <v>216</v>
      </c>
    </row>
    <row r="29458" spans="11:12">
      <c r="K29458" s="435">
        <v>87510</v>
      </c>
      <c r="L29458" t="s">
        <v>220</v>
      </c>
    </row>
    <row r="29459" spans="11:12">
      <c r="K29459" s="435">
        <v>87511</v>
      </c>
      <c r="L29459" t="s">
        <v>220</v>
      </c>
    </row>
    <row r="29460" spans="11:12">
      <c r="K29460" s="435">
        <v>87512</v>
      </c>
      <c r="L29460">
        <v>7</v>
      </c>
    </row>
    <row r="29461" spans="11:12">
      <c r="K29461" s="435">
        <v>87513</v>
      </c>
      <c r="L29461" t="s">
        <v>216</v>
      </c>
    </row>
    <row r="29462" spans="11:12">
      <c r="K29462" s="435">
        <v>87514</v>
      </c>
      <c r="L29462" t="s">
        <v>216</v>
      </c>
    </row>
    <row r="29463" spans="11:12">
      <c r="K29463" s="435">
        <v>87515</v>
      </c>
      <c r="L29463">
        <v>7</v>
      </c>
    </row>
    <row r="29464" spans="11:12">
      <c r="K29464" s="435">
        <v>87516</v>
      </c>
      <c r="L29464" t="s">
        <v>220</v>
      </c>
    </row>
    <row r="29465" spans="11:12">
      <c r="K29465" s="435">
        <v>87517</v>
      </c>
      <c r="L29465" t="s">
        <v>216</v>
      </c>
    </row>
    <row r="29466" spans="11:12">
      <c r="K29466" s="435">
        <v>87518</v>
      </c>
      <c r="L29466" t="s">
        <v>216</v>
      </c>
    </row>
    <row r="29467" spans="11:12">
      <c r="K29467" s="435">
        <v>87519</v>
      </c>
      <c r="L29467" t="s">
        <v>216</v>
      </c>
    </row>
    <row r="29468" spans="11:12">
      <c r="K29468" s="435">
        <v>87520</v>
      </c>
      <c r="L29468">
        <v>7</v>
      </c>
    </row>
    <row r="29469" spans="11:12">
      <c r="K29469" s="435">
        <v>87521</v>
      </c>
      <c r="L29469" t="s">
        <v>216</v>
      </c>
    </row>
    <row r="29470" spans="11:12">
      <c r="K29470" s="435">
        <v>87522</v>
      </c>
      <c r="L29470" t="s">
        <v>216</v>
      </c>
    </row>
    <row r="29471" spans="11:12">
      <c r="K29471" s="435">
        <v>87523</v>
      </c>
      <c r="L29471" t="s">
        <v>216</v>
      </c>
    </row>
    <row r="29472" spans="11:12">
      <c r="K29472" s="435">
        <v>87524</v>
      </c>
      <c r="L29472" t="s">
        <v>220</v>
      </c>
    </row>
    <row r="29473" spans="11:12">
      <c r="K29473" s="435">
        <v>87525</v>
      </c>
      <c r="L29473">
        <v>7</v>
      </c>
    </row>
    <row r="29474" spans="11:12">
      <c r="K29474" s="435">
        <v>87527</v>
      </c>
      <c r="L29474" t="s">
        <v>216</v>
      </c>
    </row>
    <row r="29475" spans="11:12">
      <c r="K29475" s="435">
        <v>87528</v>
      </c>
      <c r="L29475" t="s">
        <v>216</v>
      </c>
    </row>
    <row r="29476" spans="11:12">
      <c r="K29476" s="435">
        <v>87529</v>
      </c>
      <c r="L29476" t="s">
        <v>216</v>
      </c>
    </row>
    <row r="29477" spans="11:12">
      <c r="K29477" s="435">
        <v>87530</v>
      </c>
      <c r="L29477" t="s">
        <v>220</v>
      </c>
    </row>
    <row r="29478" spans="11:12">
      <c r="K29478" s="435">
        <v>87531</v>
      </c>
      <c r="L29478" t="s">
        <v>216</v>
      </c>
    </row>
    <row r="29479" spans="11:12">
      <c r="K29479" s="435">
        <v>87532</v>
      </c>
      <c r="L29479" t="s">
        <v>216</v>
      </c>
    </row>
    <row r="29480" spans="11:12">
      <c r="K29480" s="435">
        <v>87533</v>
      </c>
      <c r="L29480" t="s">
        <v>216</v>
      </c>
    </row>
    <row r="29481" spans="11:12">
      <c r="K29481" s="435">
        <v>87535</v>
      </c>
      <c r="L29481" t="s">
        <v>216</v>
      </c>
    </row>
    <row r="29482" spans="11:12">
      <c r="K29482" s="435">
        <v>87537</v>
      </c>
      <c r="L29482" t="s">
        <v>216</v>
      </c>
    </row>
    <row r="29483" spans="11:12">
      <c r="K29483" s="435">
        <v>87538</v>
      </c>
      <c r="L29483" t="s">
        <v>216</v>
      </c>
    </row>
    <row r="29484" spans="11:12">
      <c r="K29484" s="435">
        <v>87539</v>
      </c>
      <c r="L29484" t="s">
        <v>216</v>
      </c>
    </row>
    <row r="29485" spans="11:12">
      <c r="K29485" s="435">
        <v>87540</v>
      </c>
      <c r="L29485" t="s">
        <v>216</v>
      </c>
    </row>
    <row r="29486" spans="11:12">
      <c r="K29486" s="435">
        <v>87543</v>
      </c>
      <c r="L29486" t="s">
        <v>216</v>
      </c>
    </row>
    <row r="29487" spans="11:12">
      <c r="K29487" s="435">
        <v>87544</v>
      </c>
      <c r="L29487" t="s">
        <v>216</v>
      </c>
    </row>
    <row r="29488" spans="11:12">
      <c r="K29488" s="435">
        <v>87548</v>
      </c>
      <c r="L29488" t="s">
        <v>216</v>
      </c>
    </row>
    <row r="29489" spans="11:12">
      <c r="K29489" s="435">
        <v>87549</v>
      </c>
      <c r="L29489" t="s">
        <v>216</v>
      </c>
    </row>
    <row r="29490" spans="11:12">
      <c r="K29490" s="435">
        <v>87551</v>
      </c>
      <c r="L29490" t="s">
        <v>216</v>
      </c>
    </row>
    <row r="29491" spans="11:12">
      <c r="K29491" s="435">
        <v>87552</v>
      </c>
      <c r="L29491" t="s">
        <v>216</v>
      </c>
    </row>
    <row r="29492" spans="11:12">
      <c r="K29492" s="435">
        <v>87553</v>
      </c>
      <c r="L29492" t="s">
        <v>216</v>
      </c>
    </row>
    <row r="29493" spans="11:12">
      <c r="K29493" s="435">
        <v>87554</v>
      </c>
      <c r="L29493" t="s">
        <v>220</v>
      </c>
    </row>
    <row r="29494" spans="11:12">
      <c r="K29494" s="435">
        <v>87556</v>
      </c>
      <c r="L29494">
        <v>7</v>
      </c>
    </row>
    <row r="29495" spans="11:12">
      <c r="K29495" s="435">
        <v>87557</v>
      </c>
      <c r="L29495" t="s">
        <v>216</v>
      </c>
    </row>
    <row r="29496" spans="11:12">
      <c r="K29496" s="435">
        <v>87558</v>
      </c>
      <c r="L29496">
        <v>7</v>
      </c>
    </row>
    <row r="29497" spans="11:12">
      <c r="K29497" s="435">
        <v>87560</v>
      </c>
      <c r="L29497" t="s">
        <v>216</v>
      </c>
    </row>
    <row r="29498" spans="11:12">
      <c r="K29498" s="435">
        <v>87562</v>
      </c>
      <c r="L29498" t="s">
        <v>216</v>
      </c>
    </row>
    <row r="29499" spans="11:12">
      <c r="K29499" s="435">
        <v>87564</v>
      </c>
      <c r="L29499" t="s">
        <v>216</v>
      </c>
    </row>
    <row r="29500" spans="11:12">
      <c r="K29500" s="435">
        <v>87565</v>
      </c>
      <c r="L29500" t="s">
        <v>216</v>
      </c>
    </row>
    <row r="29501" spans="11:12">
      <c r="K29501" s="435">
        <v>87566</v>
      </c>
      <c r="L29501" t="s">
        <v>216</v>
      </c>
    </row>
    <row r="29502" spans="11:12">
      <c r="K29502" s="435">
        <v>87567</v>
      </c>
      <c r="L29502" t="s">
        <v>216</v>
      </c>
    </row>
    <row r="29503" spans="11:12">
      <c r="K29503" s="435">
        <v>87569</v>
      </c>
      <c r="L29503" t="s">
        <v>216</v>
      </c>
    </row>
    <row r="29504" spans="11:12">
      <c r="K29504" s="435">
        <v>87571</v>
      </c>
      <c r="L29504" t="s">
        <v>216</v>
      </c>
    </row>
    <row r="29505" spans="11:12">
      <c r="K29505" s="435">
        <v>87573</v>
      </c>
      <c r="L29505">
        <v>7</v>
      </c>
    </row>
    <row r="29506" spans="11:12">
      <c r="K29506" s="435">
        <v>87574</v>
      </c>
      <c r="L29506" t="s">
        <v>216</v>
      </c>
    </row>
    <row r="29507" spans="11:12">
      <c r="K29507" s="435">
        <v>87575</v>
      </c>
      <c r="L29507">
        <v>7</v>
      </c>
    </row>
    <row r="29508" spans="11:12">
      <c r="K29508" s="435">
        <v>87577</v>
      </c>
      <c r="L29508">
        <v>7</v>
      </c>
    </row>
    <row r="29509" spans="11:12">
      <c r="K29509" s="435">
        <v>87578</v>
      </c>
      <c r="L29509" t="s">
        <v>216</v>
      </c>
    </row>
    <row r="29510" spans="11:12">
      <c r="K29510" s="435">
        <v>87579</v>
      </c>
      <c r="L29510">
        <v>7</v>
      </c>
    </row>
    <row r="29511" spans="11:12">
      <c r="K29511" s="435">
        <v>87580</v>
      </c>
      <c r="L29511">
        <v>7</v>
      </c>
    </row>
    <row r="29512" spans="11:12">
      <c r="K29512" s="435">
        <v>87581</v>
      </c>
      <c r="L29512">
        <v>7</v>
      </c>
    </row>
    <row r="29513" spans="11:12">
      <c r="K29513" s="435">
        <v>87582</v>
      </c>
      <c r="L29513" t="s">
        <v>216</v>
      </c>
    </row>
    <row r="29514" spans="11:12">
      <c r="K29514" s="435">
        <v>87583</v>
      </c>
      <c r="L29514" t="s">
        <v>210</v>
      </c>
    </row>
    <row r="29515" spans="11:12">
      <c r="K29515" s="435">
        <v>87701</v>
      </c>
      <c r="L29515" t="s">
        <v>216</v>
      </c>
    </row>
    <row r="29516" spans="11:12">
      <c r="K29516" s="435">
        <v>87710</v>
      </c>
      <c r="L29516">
        <v>7</v>
      </c>
    </row>
    <row r="29517" spans="11:12">
      <c r="K29517" s="435">
        <v>87711</v>
      </c>
      <c r="L29517" t="s">
        <v>210</v>
      </c>
    </row>
    <row r="29518" spans="11:12">
      <c r="K29518" s="435">
        <v>87712</v>
      </c>
      <c r="L29518" t="s">
        <v>216</v>
      </c>
    </row>
    <row r="29519" spans="11:12">
      <c r="K29519" s="435">
        <v>87713</v>
      </c>
      <c r="L29519">
        <v>7</v>
      </c>
    </row>
    <row r="29520" spans="11:12">
      <c r="K29520" s="435">
        <v>87714</v>
      </c>
      <c r="L29520" t="s">
        <v>216</v>
      </c>
    </row>
    <row r="29521" spans="11:12">
      <c r="K29521" s="435">
        <v>87715</v>
      </c>
      <c r="L29521">
        <v>7</v>
      </c>
    </row>
    <row r="29522" spans="11:12">
      <c r="K29522" s="435">
        <v>87718</v>
      </c>
      <c r="L29522">
        <v>7</v>
      </c>
    </row>
    <row r="29523" spans="11:12">
      <c r="K29523" s="435">
        <v>87722</v>
      </c>
      <c r="L29523" t="s">
        <v>216</v>
      </c>
    </row>
    <row r="29524" spans="11:12">
      <c r="K29524" s="435">
        <v>87723</v>
      </c>
      <c r="L29524" t="s">
        <v>216</v>
      </c>
    </row>
    <row r="29525" spans="11:12">
      <c r="K29525" s="435">
        <v>87724</v>
      </c>
      <c r="L29525" t="s">
        <v>210</v>
      </c>
    </row>
    <row r="29526" spans="11:12">
      <c r="K29526" s="435">
        <v>87728</v>
      </c>
      <c r="L29526" t="s">
        <v>210</v>
      </c>
    </row>
    <row r="29527" spans="11:12">
      <c r="K29527" s="435">
        <v>87729</v>
      </c>
      <c r="L29527" t="s">
        <v>210</v>
      </c>
    </row>
    <row r="29528" spans="11:12">
      <c r="K29528" s="435">
        <v>87730</v>
      </c>
      <c r="L29528" t="s">
        <v>210</v>
      </c>
    </row>
    <row r="29529" spans="11:12">
      <c r="K29529" s="435">
        <v>87731</v>
      </c>
      <c r="L29529" t="s">
        <v>216</v>
      </c>
    </row>
    <row r="29530" spans="11:12">
      <c r="K29530" s="435">
        <v>87732</v>
      </c>
      <c r="L29530">
        <v>7</v>
      </c>
    </row>
    <row r="29531" spans="11:12">
      <c r="K29531" s="435">
        <v>87733</v>
      </c>
      <c r="L29531" t="s">
        <v>210</v>
      </c>
    </row>
    <row r="29532" spans="11:12">
      <c r="K29532" s="435">
        <v>87734</v>
      </c>
      <c r="L29532">
        <v>7</v>
      </c>
    </row>
    <row r="29533" spans="11:12">
      <c r="K29533" s="435">
        <v>87735</v>
      </c>
      <c r="L29533" t="s">
        <v>216</v>
      </c>
    </row>
    <row r="29534" spans="11:12">
      <c r="K29534" s="435">
        <v>87736</v>
      </c>
      <c r="L29534" t="s">
        <v>216</v>
      </c>
    </row>
    <row r="29535" spans="11:12">
      <c r="K29535" s="435">
        <v>87740</v>
      </c>
      <c r="L29535" t="s">
        <v>220</v>
      </c>
    </row>
    <row r="29536" spans="11:12">
      <c r="K29536" s="435">
        <v>87742</v>
      </c>
      <c r="L29536">
        <v>7</v>
      </c>
    </row>
    <row r="29537" spans="11:12">
      <c r="K29537" s="435">
        <v>87743</v>
      </c>
      <c r="L29537" t="s">
        <v>210</v>
      </c>
    </row>
    <row r="29538" spans="11:12">
      <c r="K29538" s="435">
        <v>87745</v>
      </c>
      <c r="L29538" t="s">
        <v>216</v>
      </c>
    </row>
    <row r="29539" spans="11:12">
      <c r="K29539" s="435">
        <v>87746</v>
      </c>
      <c r="L29539" t="s">
        <v>210</v>
      </c>
    </row>
    <row r="29540" spans="11:12">
      <c r="K29540" s="435">
        <v>87747</v>
      </c>
      <c r="L29540" t="s">
        <v>210</v>
      </c>
    </row>
    <row r="29541" spans="11:12">
      <c r="K29541" s="435">
        <v>87749</v>
      </c>
      <c r="L29541">
        <v>7</v>
      </c>
    </row>
    <row r="29542" spans="11:12">
      <c r="K29542" s="435">
        <v>87750</v>
      </c>
      <c r="L29542" t="s">
        <v>210</v>
      </c>
    </row>
    <row r="29543" spans="11:12">
      <c r="K29543" s="435">
        <v>87752</v>
      </c>
      <c r="L29543" t="s">
        <v>210</v>
      </c>
    </row>
    <row r="29544" spans="11:12">
      <c r="K29544" s="435">
        <v>87753</v>
      </c>
      <c r="L29544" t="s">
        <v>210</v>
      </c>
    </row>
    <row r="29545" spans="11:12">
      <c r="K29545" s="435">
        <v>87801</v>
      </c>
      <c r="L29545" t="s">
        <v>210</v>
      </c>
    </row>
    <row r="29546" spans="11:12">
      <c r="K29546" s="435">
        <v>87820</v>
      </c>
      <c r="L29546" t="s">
        <v>216</v>
      </c>
    </row>
    <row r="29547" spans="11:12">
      <c r="K29547" s="435">
        <v>87821</v>
      </c>
      <c r="L29547" t="s">
        <v>210</v>
      </c>
    </row>
    <row r="29548" spans="11:12">
      <c r="K29548" s="435">
        <v>87823</v>
      </c>
      <c r="L29548" t="s">
        <v>210</v>
      </c>
    </row>
    <row r="29549" spans="11:12">
      <c r="K29549" s="435">
        <v>87824</v>
      </c>
      <c r="L29549" t="s">
        <v>216</v>
      </c>
    </row>
    <row r="29550" spans="11:12">
      <c r="K29550" s="435">
        <v>87825</v>
      </c>
      <c r="L29550" t="s">
        <v>210</v>
      </c>
    </row>
    <row r="29551" spans="11:12">
      <c r="K29551" s="435">
        <v>87827</v>
      </c>
      <c r="L29551" t="s">
        <v>216</v>
      </c>
    </row>
    <row r="29552" spans="11:12">
      <c r="K29552" s="435">
        <v>87828</v>
      </c>
      <c r="L29552" t="s">
        <v>210</v>
      </c>
    </row>
    <row r="29553" spans="11:12">
      <c r="K29553" s="435">
        <v>87829</v>
      </c>
      <c r="L29553" t="s">
        <v>216</v>
      </c>
    </row>
    <row r="29554" spans="11:12">
      <c r="K29554" s="435">
        <v>87830</v>
      </c>
      <c r="L29554" t="s">
        <v>210</v>
      </c>
    </row>
    <row r="29555" spans="11:12">
      <c r="K29555" s="435">
        <v>87831</v>
      </c>
      <c r="L29555" t="s">
        <v>210</v>
      </c>
    </row>
    <row r="29556" spans="11:12">
      <c r="K29556" s="435">
        <v>87832</v>
      </c>
      <c r="L29556" t="s">
        <v>210</v>
      </c>
    </row>
    <row r="29557" spans="11:12">
      <c r="K29557" s="435">
        <v>87901</v>
      </c>
      <c r="L29557" t="s">
        <v>210</v>
      </c>
    </row>
    <row r="29558" spans="11:12">
      <c r="K29558" s="435">
        <v>87930</v>
      </c>
      <c r="L29558" t="s">
        <v>210</v>
      </c>
    </row>
    <row r="29559" spans="11:12">
      <c r="K29559" s="435">
        <v>87931</v>
      </c>
      <c r="L29559" t="s">
        <v>210</v>
      </c>
    </row>
    <row r="29560" spans="11:12">
      <c r="K29560" s="435">
        <v>87933</v>
      </c>
      <c r="L29560" t="s">
        <v>210</v>
      </c>
    </row>
    <row r="29561" spans="11:12">
      <c r="K29561" s="435">
        <v>87935</v>
      </c>
      <c r="L29561" t="s">
        <v>210</v>
      </c>
    </row>
    <row r="29562" spans="11:12">
      <c r="K29562" s="435">
        <v>87936</v>
      </c>
      <c r="L29562" t="s">
        <v>210</v>
      </c>
    </row>
    <row r="29563" spans="11:12">
      <c r="K29563" s="435">
        <v>87937</v>
      </c>
      <c r="L29563" t="s">
        <v>210</v>
      </c>
    </row>
    <row r="29564" spans="11:12">
      <c r="K29564" s="435">
        <v>87939</v>
      </c>
      <c r="L29564" t="s">
        <v>210</v>
      </c>
    </row>
    <row r="29565" spans="11:12">
      <c r="K29565" s="435">
        <v>87940</v>
      </c>
      <c r="L29565" t="s">
        <v>204</v>
      </c>
    </row>
    <row r="29566" spans="11:12">
      <c r="K29566" s="435">
        <v>87941</v>
      </c>
      <c r="L29566" t="s">
        <v>210</v>
      </c>
    </row>
    <row r="29567" spans="11:12">
      <c r="K29567" s="435">
        <v>87942</v>
      </c>
      <c r="L29567" t="s">
        <v>210</v>
      </c>
    </row>
    <row r="29568" spans="11:12">
      <c r="K29568" s="435">
        <v>87943</v>
      </c>
      <c r="L29568" t="s">
        <v>210</v>
      </c>
    </row>
    <row r="29569" spans="11:12">
      <c r="K29569" s="435">
        <v>88001</v>
      </c>
      <c r="L29569" t="s">
        <v>204</v>
      </c>
    </row>
    <row r="29570" spans="11:12">
      <c r="K29570" s="435">
        <v>88002</v>
      </c>
      <c r="L29570" t="s">
        <v>210</v>
      </c>
    </row>
    <row r="29571" spans="11:12">
      <c r="K29571" s="435">
        <v>88003</v>
      </c>
      <c r="L29571" t="s">
        <v>204</v>
      </c>
    </row>
    <row r="29572" spans="11:12">
      <c r="K29572" s="435">
        <v>88004</v>
      </c>
      <c r="L29572" t="s">
        <v>204</v>
      </c>
    </row>
    <row r="29573" spans="11:12">
      <c r="K29573" s="435">
        <v>88005</v>
      </c>
      <c r="L29573" t="s">
        <v>204</v>
      </c>
    </row>
    <row r="29574" spans="11:12">
      <c r="K29574" s="435">
        <v>88007</v>
      </c>
      <c r="L29574" t="s">
        <v>204</v>
      </c>
    </row>
    <row r="29575" spans="11:12">
      <c r="K29575" s="435">
        <v>88008</v>
      </c>
      <c r="L29575" t="s">
        <v>204</v>
      </c>
    </row>
    <row r="29576" spans="11:12">
      <c r="K29576" s="435">
        <v>88009</v>
      </c>
      <c r="L29576" t="s">
        <v>210</v>
      </c>
    </row>
    <row r="29577" spans="11:12">
      <c r="K29577" s="435">
        <v>88011</v>
      </c>
      <c r="L29577" t="s">
        <v>204</v>
      </c>
    </row>
    <row r="29578" spans="11:12">
      <c r="K29578" s="435">
        <v>88012</v>
      </c>
      <c r="L29578" t="s">
        <v>210</v>
      </c>
    </row>
    <row r="29579" spans="11:12">
      <c r="K29579" s="435">
        <v>88020</v>
      </c>
      <c r="L29579" t="s">
        <v>210</v>
      </c>
    </row>
    <row r="29580" spans="11:12">
      <c r="K29580" s="435">
        <v>88021</v>
      </c>
      <c r="L29580" t="s">
        <v>204</v>
      </c>
    </row>
    <row r="29581" spans="11:12">
      <c r="K29581" s="435">
        <v>88022</v>
      </c>
      <c r="L29581" t="s">
        <v>210</v>
      </c>
    </row>
    <row r="29582" spans="11:12">
      <c r="K29582" s="435">
        <v>88023</v>
      </c>
      <c r="L29582" t="s">
        <v>210</v>
      </c>
    </row>
    <row r="29583" spans="11:12">
      <c r="K29583" s="435">
        <v>88024</v>
      </c>
      <c r="L29583" t="s">
        <v>204</v>
      </c>
    </row>
    <row r="29584" spans="11:12">
      <c r="K29584" s="435">
        <v>88025</v>
      </c>
      <c r="L29584" t="s">
        <v>210</v>
      </c>
    </row>
    <row r="29585" spans="11:12">
      <c r="K29585" s="435">
        <v>88026</v>
      </c>
      <c r="L29585" t="s">
        <v>210</v>
      </c>
    </row>
    <row r="29586" spans="11:12">
      <c r="K29586" s="435">
        <v>88027</v>
      </c>
      <c r="L29586" t="s">
        <v>204</v>
      </c>
    </row>
    <row r="29587" spans="11:12">
      <c r="K29587" s="435">
        <v>88028</v>
      </c>
      <c r="L29587" t="s">
        <v>210</v>
      </c>
    </row>
    <row r="29588" spans="11:12">
      <c r="K29588" s="435">
        <v>88029</v>
      </c>
      <c r="L29588" t="s">
        <v>204</v>
      </c>
    </row>
    <row r="29589" spans="11:12">
      <c r="K29589" s="435">
        <v>88030</v>
      </c>
      <c r="L29589" t="s">
        <v>204</v>
      </c>
    </row>
    <row r="29590" spans="11:12">
      <c r="K29590" s="435">
        <v>88032</v>
      </c>
      <c r="L29590" t="s">
        <v>204</v>
      </c>
    </row>
    <row r="29591" spans="11:12">
      <c r="K29591" s="435">
        <v>88033</v>
      </c>
      <c r="L29591" t="s">
        <v>204</v>
      </c>
    </row>
    <row r="29592" spans="11:12">
      <c r="K29592" s="435">
        <v>88034</v>
      </c>
      <c r="L29592" t="s">
        <v>210</v>
      </c>
    </row>
    <row r="29593" spans="11:12">
      <c r="K29593" s="435">
        <v>88038</v>
      </c>
      <c r="L29593" t="s">
        <v>210</v>
      </c>
    </row>
    <row r="29594" spans="11:12">
      <c r="K29594" s="435">
        <v>88039</v>
      </c>
      <c r="L29594" t="s">
        <v>210</v>
      </c>
    </row>
    <row r="29595" spans="11:12">
      <c r="K29595" s="435">
        <v>88040</v>
      </c>
      <c r="L29595" t="s">
        <v>210</v>
      </c>
    </row>
    <row r="29596" spans="11:12">
      <c r="K29596" s="435">
        <v>88041</v>
      </c>
      <c r="L29596" t="s">
        <v>210</v>
      </c>
    </row>
    <row r="29597" spans="11:12">
      <c r="K29597" s="435">
        <v>88042</v>
      </c>
      <c r="L29597" t="s">
        <v>210</v>
      </c>
    </row>
    <row r="29598" spans="11:12">
      <c r="K29598" s="435">
        <v>88043</v>
      </c>
      <c r="L29598" t="s">
        <v>210</v>
      </c>
    </row>
    <row r="29599" spans="11:12">
      <c r="K29599" s="435">
        <v>88044</v>
      </c>
      <c r="L29599" t="s">
        <v>204</v>
      </c>
    </row>
    <row r="29600" spans="11:12">
      <c r="K29600" s="435">
        <v>88045</v>
      </c>
      <c r="L29600" t="s">
        <v>204</v>
      </c>
    </row>
    <row r="29601" spans="11:12">
      <c r="K29601" s="435">
        <v>88046</v>
      </c>
      <c r="L29601" t="s">
        <v>204</v>
      </c>
    </row>
    <row r="29602" spans="11:12">
      <c r="K29602" s="435">
        <v>88047</v>
      </c>
      <c r="L29602" t="s">
        <v>204</v>
      </c>
    </row>
    <row r="29603" spans="11:12">
      <c r="K29603" s="435">
        <v>88048</v>
      </c>
      <c r="L29603" t="s">
        <v>204</v>
      </c>
    </row>
    <row r="29604" spans="11:12">
      <c r="K29604" s="435">
        <v>88049</v>
      </c>
      <c r="L29604" t="s">
        <v>210</v>
      </c>
    </row>
    <row r="29605" spans="11:12">
      <c r="K29605" s="435">
        <v>88051</v>
      </c>
      <c r="L29605" t="s">
        <v>210</v>
      </c>
    </row>
    <row r="29606" spans="11:12">
      <c r="K29606" s="435">
        <v>88052</v>
      </c>
      <c r="L29606" t="s">
        <v>204</v>
      </c>
    </row>
    <row r="29607" spans="11:12">
      <c r="K29607" s="435">
        <v>88053</v>
      </c>
      <c r="L29607" t="s">
        <v>210</v>
      </c>
    </row>
    <row r="29608" spans="11:12">
      <c r="K29608" s="435">
        <v>88055</v>
      </c>
      <c r="L29608" t="s">
        <v>210</v>
      </c>
    </row>
    <row r="29609" spans="11:12">
      <c r="K29609" s="435">
        <v>88056</v>
      </c>
      <c r="L29609" t="s">
        <v>210</v>
      </c>
    </row>
    <row r="29610" spans="11:12">
      <c r="K29610" s="435">
        <v>88061</v>
      </c>
      <c r="L29610" t="s">
        <v>210</v>
      </c>
    </row>
    <row r="29611" spans="11:12">
      <c r="K29611" s="435">
        <v>88063</v>
      </c>
      <c r="L29611" t="s">
        <v>204</v>
      </c>
    </row>
    <row r="29612" spans="11:12">
      <c r="K29612" s="435">
        <v>88065</v>
      </c>
      <c r="L29612" t="s">
        <v>210</v>
      </c>
    </row>
    <row r="29613" spans="11:12">
      <c r="K29613" s="435">
        <v>88072</v>
      </c>
      <c r="L29613" t="s">
        <v>204</v>
      </c>
    </row>
    <row r="29614" spans="11:12">
      <c r="K29614" s="435">
        <v>88081</v>
      </c>
      <c r="L29614" t="s">
        <v>204</v>
      </c>
    </row>
    <row r="29615" spans="11:12">
      <c r="K29615" s="435">
        <v>88101</v>
      </c>
      <c r="L29615" t="s">
        <v>210</v>
      </c>
    </row>
    <row r="29616" spans="11:12">
      <c r="K29616" s="435">
        <v>88103</v>
      </c>
      <c r="L29616" t="s">
        <v>210</v>
      </c>
    </row>
    <row r="29617" spans="11:12">
      <c r="K29617" s="435">
        <v>88112</v>
      </c>
      <c r="L29617" t="s">
        <v>210</v>
      </c>
    </row>
    <row r="29618" spans="11:12">
      <c r="K29618" s="435">
        <v>88113</v>
      </c>
      <c r="L29618" t="s">
        <v>210</v>
      </c>
    </row>
    <row r="29619" spans="11:12">
      <c r="K29619" s="435">
        <v>88114</v>
      </c>
      <c r="L29619" t="s">
        <v>204</v>
      </c>
    </row>
    <row r="29620" spans="11:12">
      <c r="K29620" s="435">
        <v>88115</v>
      </c>
      <c r="L29620" t="s">
        <v>210</v>
      </c>
    </row>
    <row r="29621" spans="11:12">
      <c r="K29621" s="435">
        <v>88116</v>
      </c>
      <c r="L29621" t="s">
        <v>210</v>
      </c>
    </row>
    <row r="29622" spans="11:12">
      <c r="K29622" s="435">
        <v>88118</v>
      </c>
      <c r="L29622" t="s">
        <v>210</v>
      </c>
    </row>
    <row r="29623" spans="11:12">
      <c r="K29623" s="435">
        <v>88119</v>
      </c>
      <c r="L29623" t="s">
        <v>210</v>
      </c>
    </row>
    <row r="29624" spans="11:12">
      <c r="K29624" s="435">
        <v>88120</v>
      </c>
      <c r="L29624" t="s">
        <v>210</v>
      </c>
    </row>
    <row r="29625" spans="11:12">
      <c r="K29625" s="435">
        <v>88121</v>
      </c>
      <c r="L29625" t="s">
        <v>210</v>
      </c>
    </row>
    <row r="29626" spans="11:12">
      <c r="K29626" s="435">
        <v>88124</v>
      </c>
      <c r="L29626" t="s">
        <v>210</v>
      </c>
    </row>
    <row r="29627" spans="11:12">
      <c r="K29627" s="435">
        <v>88125</v>
      </c>
      <c r="L29627" t="s">
        <v>210</v>
      </c>
    </row>
    <row r="29628" spans="11:12">
      <c r="K29628" s="435">
        <v>88126</v>
      </c>
      <c r="L29628" t="s">
        <v>210</v>
      </c>
    </row>
    <row r="29629" spans="11:12">
      <c r="K29629" s="435">
        <v>88130</v>
      </c>
      <c r="L29629" t="s">
        <v>210</v>
      </c>
    </row>
    <row r="29630" spans="11:12">
      <c r="K29630" s="435">
        <v>88132</v>
      </c>
      <c r="L29630" t="s">
        <v>210</v>
      </c>
    </row>
    <row r="29631" spans="11:12">
      <c r="K29631" s="435">
        <v>88134</v>
      </c>
      <c r="L29631" t="s">
        <v>210</v>
      </c>
    </row>
    <row r="29632" spans="11:12">
      <c r="K29632" s="435">
        <v>88135</v>
      </c>
      <c r="L29632" t="s">
        <v>210</v>
      </c>
    </row>
    <row r="29633" spans="11:12">
      <c r="K29633" s="435">
        <v>88136</v>
      </c>
      <c r="L29633" t="s">
        <v>210</v>
      </c>
    </row>
    <row r="29634" spans="11:12">
      <c r="K29634" s="435">
        <v>88201</v>
      </c>
      <c r="L29634" t="s">
        <v>204</v>
      </c>
    </row>
    <row r="29635" spans="11:12">
      <c r="K29635" s="435">
        <v>88203</v>
      </c>
      <c r="L29635" t="s">
        <v>204</v>
      </c>
    </row>
    <row r="29636" spans="11:12">
      <c r="K29636" s="435">
        <v>88210</v>
      </c>
      <c r="L29636" t="s">
        <v>204</v>
      </c>
    </row>
    <row r="29637" spans="11:12">
      <c r="K29637" s="435">
        <v>88220</v>
      </c>
      <c r="L29637" t="s">
        <v>204</v>
      </c>
    </row>
    <row r="29638" spans="11:12">
      <c r="K29638" s="435">
        <v>88230</v>
      </c>
      <c r="L29638" t="s">
        <v>204</v>
      </c>
    </row>
    <row r="29639" spans="11:12">
      <c r="K29639" s="435">
        <v>88231</v>
      </c>
      <c r="L29639" t="s">
        <v>204</v>
      </c>
    </row>
    <row r="29640" spans="11:12">
      <c r="K29640" s="435">
        <v>88232</v>
      </c>
      <c r="L29640" t="s">
        <v>204</v>
      </c>
    </row>
    <row r="29641" spans="11:12">
      <c r="K29641" s="435">
        <v>88240</v>
      </c>
      <c r="L29641" t="s">
        <v>204</v>
      </c>
    </row>
    <row r="29642" spans="11:12">
      <c r="K29642" s="435">
        <v>88242</v>
      </c>
      <c r="L29642" t="s">
        <v>204</v>
      </c>
    </row>
    <row r="29643" spans="11:12">
      <c r="K29643" s="435">
        <v>88250</v>
      </c>
      <c r="L29643" t="s">
        <v>210</v>
      </c>
    </row>
    <row r="29644" spans="11:12">
      <c r="K29644" s="435">
        <v>88252</v>
      </c>
      <c r="L29644" t="s">
        <v>204</v>
      </c>
    </row>
    <row r="29645" spans="11:12">
      <c r="K29645" s="435">
        <v>88253</v>
      </c>
      <c r="L29645" t="s">
        <v>204</v>
      </c>
    </row>
    <row r="29646" spans="11:12">
      <c r="K29646" s="435">
        <v>88254</v>
      </c>
      <c r="L29646" t="s">
        <v>204</v>
      </c>
    </row>
    <row r="29647" spans="11:12">
      <c r="K29647" s="435">
        <v>88255</v>
      </c>
      <c r="L29647" t="s">
        <v>204</v>
      </c>
    </row>
    <row r="29648" spans="11:12">
      <c r="K29648" s="435">
        <v>88256</v>
      </c>
      <c r="L29648" t="s">
        <v>204</v>
      </c>
    </row>
    <row r="29649" spans="11:12">
      <c r="K29649" s="435">
        <v>88260</v>
      </c>
      <c r="L29649" t="s">
        <v>204</v>
      </c>
    </row>
    <row r="29650" spans="11:12">
      <c r="K29650" s="435">
        <v>88262</v>
      </c>
      <c r="L29650" t="s">
        <v>204</v>
      </c>
    </row>
    <row r="29651" spans="11:12">
      <c r="K29651" s="435">
        <v>88263</v>
      </c>
      <c r="L29651" t="s">
        <v>204</v>
      </c>
    </row>
    <row r="29652" spans="11:12">
      <c r="K29652" s="435">
        <v>88264</v>
      </c>
      <c r="L29652" t="s">
        <v>204</v>
      </c>
    </row>
    <row r="29653" spans="11:12">
      <c r="K29653" s="435">
        <v>88265</v>
      </c>
      <c r="L29653" t="s">
        <v>204</v>
      </c>
    </row>
    <row r="29654" spans="11:12">
      <c r="K29654" s="435">
        <v>88267</v>
      </c>
      <c r="L29654" t="s">
        <v>204</v>
      </c>
    </row>
    <row r="29655" spans="11:12">
      <c r="K29655" s="435">
        <v>88268</v>
      </c>
      <c r="L29655" t="s">
        <v>204</v>
      </c>
    </row>
    <row r="29656" spans="11:12">
      <c r="K29656" s="435">
        <v>88301</v>
      </c>
      <c r="L29656" t="s">
        <v>210</v>
      </c>
    </row>
    <row r="29657" spans="11:12">
      <c r="K29657" s="435">
        <v>88310</v>
      </c>
      <c r="L29657" t="s">
        <v>210</v>
      </c>
    </row>
    <row r="29658" spans="11:12">
      <c r="K29658" s="435">
        <v>88311</v>
      </c>
      <c r="L29658" t="s">
        <v>204</v>
      </c>
    </row>
    <row r="29659" spans="11:12">
      <c r="K29659" s="435">
        <v>88312</v>
      </c>
      <c r="L29659" t="s">
        <v>210</v>
      </c>
    </row>
    <row r="29660" spans="11:12">
      <c r="K29660" s="435">
        <v>88314</v>
      </c>
      <c r="L29660" t="s">
        <v>204</v>
      </c>
    </row>
    <row r="29661" spans="11:12">
      <c r="K29661" s="435">
        <v>88316</v>
      </c>
      <c r="L29661" t="s">
        <v>210</v>
      </c>
    </row>
    <row r="29662" spans="11:12">
      <c r="K29662" s="435">
        <v>88317</v>
      </c>
      <c r="L29662" t="s">
        <v>210</v>
      </c>
    </row>
    <row r="29663" spans="11:12">
      <c r="K29663" s="435">
        <v>88318</v>
      </c>
      <c r="L29663" t="s">
        <v>210</v>
      </c>
    </row>
    <row r="29664" spans="11:12">
      <c r="K29664" s="435">
        <v>88321</v>
      </c>
      <c r="L29664" t="s">
        <v>210</v>
      </c>
    </row>
    <row r="29665" spans="11:12">
      <c r="K29665" s="435">
        <v>88323</v>
      </c>
      <c r="L29665" t="s">
        <v>210</v>
      </c>
    </row>
    <row r="29666" spans="11:12">
      <c r="K29666" s="435">
        <v>88324</v>
      </c>
      <c r="L29666" t="s">
        <v>210</v>
      </c>
    </row>
    <row r="29667" spans="11:12">
      <c r="K29667" s="435">
        <v>88325</v>
      </c>
      <c r="L29667" t="s">
        <v>210</v>
      </c>
    </row>
    <row r="29668" spans="11:12">
      <c r="K29668" s="435">
        <v>88330</v>
      </c>
      <c r="L29668" t="s">
        <v>204</v>
      </c>
    </row>
    <row r="29669" spans="11:12">
      <c r="K29669" s="435">
        <v>88336</v>
      </c>
      <c r="L29669" t="s">
        <v>210</v>
      </c>
    </row>
    <row r="29670" spans="11:12">
      <c r="K29670" s="435">
        <v>88337</v>
      </c>
      <c r="L29670" t="s">
        <v>204</v>
      </c>
    </row>
    <row r="29671" spans="11:12">
      <c r="K29671" s="435">
        <v>88338</v>
      </c>
      <c r="L29671" t="s">
        <v>210</v>
      </c>
    </row>
    <row r="29672" spans="11:12">
      <c r="K29672" s="435">
        <v>88339</v>
      </c>
      <c r="L29672" t="s">
        <v>210</v>
      </c>
    </row>
    <row r="29673" spans="11:12">
      <c r="K29673" s="435">
        <v>88340</v>
      </c>
      <c r="L29673" t="s">
        <v>210</v>
      </c>
    </row>
    <row r="29674" spans="11:12">
      <c r="K29674" s="435">
        <v>88341</v>
      </c>
      <c r="L29674" t="s">
        <v>210</v>
      </c>
    </row>
    <row r="29675" spans="11:12">
      <c r="K29675" s="435">
        <v>88342</v>
      </c>
      <c r="L29675" t="s">
        <v>204</v>
      </c>
    </row>
    <row r="29676" spans="11:12">
      <c r="K29676" s="435">
        <v>88343</v>
      </c>
      <c r="L29676" t="s">
        <v>210</v>
      </c>
    </row>
    <row r="29677" spans="11:12">
      <c r="K29677" s="435">
        <v>88344</v>
      </c>
      <c r="L29677" t="s">
        <v>210</v>
      </c>
    </row>
    <row r="29678" spans="11:12">
      <c r="K29678" s="435">
        <v>88345</v>
      </c>
      <c r="L29678" t="s">
        <v>210</v>
      </c>
    </row>
    <row r="29679" spans="11:12">
      <c r="K29679" s="435">
        <v>88346</v>
      </c>
      <c r="L29679" t="s">
        <v>210</v>
      </c>
    </row>
    <row r="29680" spans="11:12">
      <c r="K29680" s="435">
        <v>88347</v>
      </c>
      <c r="L29680" t="s">
        <v>204</v>
      </c>
    </row>
    <row r="29681" spans="11:12">
      <c r="K29681" s="435">
        <v>88348</v>
      </c>
      <c r="L29681" t="s">
        <v>210</v>
      </c>
    </row>
    <row r="29682" spans="11:12">
      <c r="K29682" s="435">
        <v>88349</v>
      </c>
      <c r="L29682" t="s">
        <v>216</v>
      </c>
    </row>
    <row r="29683" spans="11:12">
      <c r="K29683" s="435">
        <v>88350</v>
      </c>
      <c r="L29683" t="s">
        <v>210</v>
      </c>
    </row>
    <row r="29684" spans="11:12">
      <c r="K29684" s="435">
        <v>88351</v>
      </c>
      <c r="L29684" t="s">
        <v>210</v>
      </c>
    </row>
    <row r="29685" spans="11:12">
      <c r="K29685" s="435">
        <v>88352</v>
      </c>
      <c r="L29685" t="s">
        <v>204</v>
      </c>
    </row>
    <row r="29686" spans="11:12">
      <c r="K29686" s="435">
        <v>88353</v>
      </c>
      <c r="L29686" t="s">
        <v>210</v>
      </c>
    </row>
    <row r="29687" spans="11:12">
      <c r="K29687" s="435">
        <v>88354</v>
      </c>
      <c r="L29687" t="s">
        <v>210</v>
      </c>
    </row>
    <row r="29688" spans="11:12">
      <c r="K29688" s="435">
        <v>88355</v>
      </c>
      <c r="L29688" t="s">
        <v>210</v>
      </c>
    </row>
    <row r="29689" spans="11:12">
      <c r="K29689" s="435">
        <v>88401</v>
      </c>
      <c r="L29689" t="s">
        <v>210</v>
      </c>
    </row>
    <row r="29690" spans="11:12">
      <c r="K29690" s="435">
        <v>88410</v>
      </c>
      <c r="L29690" t="s">
        <v>210</v>
      </c>
    </row>
    <row r="29691" spans="11:12">
      <c r="K29691" s="435">
        <v>88411</v>
      </c>
      <c r="L29691" t="s">
        <v>210</v>
      </c>
    </row>
    <row r="29692" spans="11:12">
      <c r="K29692" s="435">
        <v>88414</v>
      </c>
      <c r="L29692" t="s">
        <v>210</v>
      </c>
    </row>
    <row r="29693" spans="11:12">
      <c r="K29693" s="435">
        <v>88415</v>
      </c>
      <c r="L29693" t="s">
        <v>210</v>
      </c>
    </row>
    <row r="29694" spans="11:12">
      <c r="K29694" s="435">
        <v>88416</v>
      </c>
      <c r="L29694" t="s">
        <v>210</v>
      </c>
    </row>
    <row r="29695" spans="11:12">
      <c r="K29695" s="435">
        <v>88417</v>
      </c>
      <c r="L29695" t="s">
        <v>210</v>
      </c>
    </row>
    <row r="29696" spans="11:12">
      <c r="K29696" s="435">
        <v>88418</v>
      </c>
      <c r="L29696" t="s">
        <v>210</v>
      </c>
    </row>
    <row r="29697" spans="11:12">
      <c r="K29697" s="435">
        <v>88419</v>
      </c>
      <c r="L29697" t="s">
        <v>210</v>
      </c>
    </row>
    <row r="29698" spans="11:12">
      <c r="K29698" s="435">
        <v>88421</v>
      </c>
      <c r="L29698" t="s">
        <v>210</v>
      </c>
    </row>
    <row r="29699" spans="11:12">
      <c r="K29699" s="435">
        <v>88422</v>
      </c>
      <c r="L29699" t="s">
        <v>210</v>
      </c>
    </row>
    <row r="29700" spans="11:12">
      <c r="K29700" s="435">
        <v>88424</v>
      </c>
      <c r="L29700" t="s">
        <v>210</v>
      </c>
    </row>
    <row r="29701" spans="11:12">
      <c r="K29701" s="435">
        <v>88426</v>
      </c>
      <c r="L29701" t="s">
        <v>210</v>
      </c>
    </row>
    <row r="29702" spans="11:12">
      <c r="K29702" s="435">
        <v>88427</v>
      </c>
      <c r="L29702" t="s">
        <v>210</v>
      </c>
    </row>
    <row r="29703" spans="11:12">
      <c r="K29703" s="435">
        <v>88430</v>
      </c>
      <c r="L29703" t="s">
        <v>210</v>
      </c>
    </row>
    <row r="29704" spans="11:12">
      <c r="K29704" s="435">
        <v>88431</v>
      </c>
      <c r="L29704" t="s">
        <v>210</v>
      </c>
    </row>
    <row r="29705" spans="11:12">
      <c r="K29705" s="435">
        <v>88434</v>
      </c>
      <c r="L29705" t="s">
        <v>210</v>
      </c>
    </row>
    <row r="29706" spans="11:12">
      <c r="K29706" s="435">
        <v>88435</v>
      </c>
      <c r="L29706" t="s">
        <v>210</v>
      </c>
    </row>
    <row r="29707" spans="11:12">
      <c r="K29707" s="435">
        <v>88436</v>
      </c>
      <c r="L29707" t="s">
        <v>210</v>
      </c>
    </row>
    <row r="29708" spans="11:12">
      <c r="K29708" s="435">
        <v>89001</v>
      </c>
      <c r="L29708" t="s">
        <v>216</v>
      </c>
    </row>
    <row r="29709" spans="11:12">
      <c r="K29709" s="435">
        <v>89002</v>
      </c>
      <c r="L29709" t="s">
        <v>204</v>
      </c>
    </row>
    <row r="29710" spans="11:12">
      <c r="K29710" s="435">
        <v>89003</v>
      </c>
      <c r="L29710" t="s">
        <v>216</v>
      </c>
    </row>
    <row r="29711" spans="11:12">
      <c r="K29711" s="435">
        <v>89004</v>
      </c>
      <c r="L29711" t="s">
        <v>216</v>
      </c>
    </row>
    <row r="29712" spans="11:12">
      <c r="K29712" s="435">
        <v>89005</v>
      </c>
      <c r="L29712" t="s">
        <v>204</v>
      </c>
    </row>
    <row r="29713" spans="11:12">
      <c r="K29713" s="435">
        <v>89007</v>
      </c>
      <c r="L29713" t="s">
        <v>204</v>
      </c>
    </row>
    <row r="29714" spans="11:12">
      <c r="K29714" s="435">
        <v>89008</v>
      </c>
      <c r="L29714" t="s">
        <v>216</v>
      </c>
    </row>
    <row r="29715" spans="11:12">
      <c r="K29715" s="435">
        <v>89010</v>
      </c>
      <c r="L29715" t="s">
        <v>216</v>
      </c>
    </row>
    <row r="29716" spans="11:12">
      <c r="K29716" s="435">
        <v>89011</v>
      </c>
      <c r="L29716" t="s">
        <v>204</v>
      </c>
    </row>
    <row r="29717" spans="11:12">
      <c r="K29717" s="435">
        <v>89012</v>
      </c>
      <c r="L29717" t="s">
        <v>204</v>
      </c>
    </row>
    <row r="29718" spans="11:12">
      <c r="K29718" s="435">
        <v>89013</v>
      </c>
      <c r="L29718" t="s">
        <v>216</v>
      </c>
    </row>
    <row r="29719" spans="11:12">
      <c r="K29719" s="435">
        <v>89014</v>
      </c>
      <c r="L29719" t="s">
        <v>204</v>
      </c>
    </row>
    <row r="29720" spans="11:12">
      <c r="K29720" s="435">
        <v>89015</v>
      </c>
      <c r="L29720" t="s">
        <v>204</v>
      </c>
    </row>
    <row r="29721" spans="11:12">
      <c r="K29721" s="435">
        <v>89017</v>
      </c>
      <c r="L29721" t="s">
        <v>216</v>
      </c>
    </row>
    <row r="29722" spans="11:12">
      <c r="K29722" s="435">
        <v>89018</v>
      </c>
      <c r="L29722" t="s">
        <v>216</v>
      </c>
    </row>
    <row r="29723" spans="11:12">
      <c r="K29723" s="435">
        <v>89019</v>
      </c>
      <c r="L29723" t="s">
        <v>204</v>
      </c>
    </row>
    <row r="29724" spans="11:12">
      <c r="K29724" s="435">
        <v>89020</v>
      </c>
      <c r="L29724" t="s">
        <v>204</v>
      </c>
    </row>
    <row r="29725" spans="11:12">
      <c r="K29725" s="435">
        <v>89021</v>
      </c>
      <c r="L29725" t="s">
        <v>204</v>
      </c>
    </row>
    <row r="29726" spans="11:12">
      <c r="K29726" s="435">
        <v>89022</v>
      </c>
      <c r="L29726" t="s">
        <v>216</v>
      </c>
    </row>
    <row r="29727" spans="11:12">
      <c r="K29727" s="435">
        <v>89025</v>
      </c>
      <c r="L29727" t="s">
        <v>204</v>
      </c>
    </row>
    <row r="29728" spans="11:12">
      <c r="K29728" s="435">
        <v>89026</v>
      </c>
      <c r="L29728" t="s">
        <v>204</v>
      </c>
    </row>
    <row r="29729" spans="11:12">
      <c r="K29729" s="435">
        <v>89027</v>
      </c>
      <c r="L29729" t="s">
        <v>204</v>
      </c>
    </row>
    <row r="29730" spans="11:12">
      <c r="K29730" s="435">
        <v>89029</v>
      </c>
      <c r="L29730" t="s">
        <v>204</v>
      </c>
    </row>
    <row r="29731" spans="11:12">
      <c r="K29731" s="435">
        <v>89030</v>
      </c>
      <c r="L29731" t="s">
        <v>204</v>
      </c>
    </row>
    <row r="29732" spans="11:12">
      <c r="K29732" s="435">
        <v>89031</v>
      </c>
      <c r="L29732" t="s">
        <v>204</v>
      </c>
    </row>
    <row r="29733" spans="11:12">
      <c r="K29733" s="435">
        <v>89032</v>
      </c>
      <c r="L29733" t="s">
        <v>204</v>
      </c>
    </row>
    <row r="29734" spans="11:12">
      <c r="K29734" s="435">
        <v>89039</v>
      </c>
      <c r="L29734" t="s">
        <v>204</v>
      </c>
    </row>
    <row r="29735" spans="11:12">
      <c r="K29735" s="435">
        <v>89040</v>
      </c>
      <c r="L29735" t="s">
        <v>204</v>
      </c>
    </row>
    <row r="29736" spans="11:12">
      <c r="K29736" s="435">
        <v>89042</v>
      </c>
      <c r="L29736" t="s">
        <v>216</v>
      </c>
    </row>
    <row r="29737" spans="11:12">
      <c r="K29737" s="435">
        <v>89043</v>
      </c>
      <c r="L29737" t="s">
        <v>216</v>
      </c>
    </row>
    <row r="29738" spans="11:12">
      <c r="K29738" s="435">
        <v>89044</v>
      </c>
      <c r="L29738" t="s">
        <v>204</v>
      </c>
    </row>
    <row r="29739" spans="11:12">
      <c r="K29739" s="435">
        <v>89045</v>
      </c>
      <c r="L29739" t="s">
        <v>216</v>
      </c>
    </row>
    <row r="29740" spans="11:12">
      <c r="K29740" s="435">
        <v>89046</v>
      </c>
      <c r="L29740" t="s">
        <v>204</v>
      </c>
    </row>
    <row r="29741" spans="11:12">
      <c r="K29741" s="435">
        <v>89047</v>
      </c>
      <c r="L29741" t="s">
        <v>216</v>
      </c>
    </row>
    <row r="29742" spans="11:12">
      <c r="K29742" s="435">
        <v>89048</v>
      </c>
      <c r="L29742" t="s">
        <v>204</v>
      </c>
    </row>
    <row r="29743" spans="11:12">
      <c r="K29743" s="435">
        <v>89049</v>
      </c>
      <c r="L29743" t="s">
        <v>216</v>
      </c>
    </row>
    <row r="29744" spans="11:12">
      <c r="K29744" s="435">
        <v>89052</v>
      </c>
      <c r="L29744" t="s">
        <v>204</v>
      </c>
    </row>
    <row r="29745" spans="11:12">
      <c r="K29745" s="435">
        <v>89054</v>
      </c>
      <c r="L29745" t="s">
        <v>204</v>
      </c>
    </row>
    <row r="29746" spans="11:12">
      <c r="K29746" s="435">
        <v>89060</v>
      </c>
      <c r="L29746" t="s">
        <v>204</v>
      </c>
    </row>
    <row r="29747" spans="11:12">
      <c r="K29747" s="435">
        <v>89061</v>
      </c>
      <c r="L29747" t="s">
        <v>204</v>
      </c>
    </row>
    <row r="29748" spans="11:12">
      <c r="K29748" s="435">
        <v>89074</v>
      </c>
      <c r="L29748" t="s">
        <v>204</v>
      </c>
    </row>
    <row r="29749" spans="11:12">
      <c r="K29749" s="435">
        <v>89081</v>
      </c>
      <c r="L29749" t="s">
        <v>204</v>
      </c>
    </row>
    <row r="29750" spans="11:12">
      <c r="K29750" s="435">
        <v>89084</v>
      </c>
      <c r="L29750" t="s">
        <v>204</v>
      </c>
    </row>
    <row r="29751" spans="11:12">
      <c r="K29751" s="435">
        <v>89085</v>
      </c>
      <c r="L29751" t="s">
        <v>204</v>
      </c>
    </row>
    <row r="29752" spans="11:12">
      <c r="K29752" s="435">
        <v>89086</v>
      </c>
      <c r="L29752" t="s">
        <v>204</v>
      </c>
    </row>
    <row r="29753" spans="11:12">
      <c r="K29753" s="435">
        <v>89101</v>
      </c>
      <c r="L29753" t="s">
        <v>204</v>
      </c>
    </row>
    <row r="29754" spans="11:12">
      <c r="K29754" s="435">
        <v>89102</v>
      </c>
      <c r="L29754" t="s">
        <v>204</v>
      </c>
    </row>
    <row r="29755" spans="11:12">
      <c r="K29755" s="435">
        <v>89103</v>
      </c>
      <c r="L29755" t="s">
        <v>204</v>
      </c>
    </row>
    <row r="29756" spans="11:12">
      <c r="K29756" s="435">
        <v>89104</v>
      </c>
      <c r="L29756" t="s">
        <v>204</v>
      </c>
    </row>
    <row r="29757" spans="11:12">
      <c r="K29757" s="435">
        <v>89106</v>
      </c>
      <c r="L29757" t="s">
        <v>204</v>
      </c>
    </row>
    <row r="29758" spans="11:12">
      <c r="K29758" s="435">
        <v>89107</v>
      </c>
      <c r="L29758" t="s">
        <v>204</v>
      </c>
    </row>
    <row r="29759" spans="11:12">
      <c r="K29759" s="435">
        <v>89108</v>
      </c>
      <c r="L29759" t="s">
        <v>204</v>
      </c>
    </row>
    <row r="29760" spans="11:12">
      <c r="K29760" s="435">
        <v>89109</v>
      </c>
      <c r="L29760" t="s">
        <v>204</v>
      </c>
    </row>
    <row r="29761" spans="11:12">
      <c r="K29761" s="435">
        <v>89110</v>
      </c>
      <c r="L29761" t="s">
        <v>204</v>
      </c>
    </row>
    <row r="29762" spans="11:12">
      <c r="K29762" s="435">
        <v>89113</v>
      </c>
      <c r="L29762" t="s">
        <v>204</v>
      </c>
    </row>
    <row r="29763" spans="11:12">
      <c r="K29763" s="435">
        <v>89115</v>
      </c>
      <c r="L29763" t="s">
        <v>204</v>
      </c>
    </row>
    <row r="29764" spans="11:12">
      <c r="K29764" s="435">
        <v>89117</v>
      </c>
      <c r="L29764" t="s">
        <v>204</v>
      </c>
    </row>
    <row r="29765" spans="11:12">
      <c r="K29765" s="435">
        <v>89118</v>
      </c>
      <c r="L29765" t="s">
        <v>204</v>
      </c>
    </row>
    <row r="29766" spans="11:12">
      <c r="K29766" s="435">
        <v>89119</v>
      </c>
      <c r="L29766" t="s">
        <v>204</v>
      </c>
    </row>
    <row r="29767" spans="11:12">
      <c r="K29767" s="435">
        <v>89120</v>
      </c>
      <c r="L29767" t="s">
        <v>204</v>
      </c>
    </row>
    <row r="29768" spans="11:12">
      <c r="K29768" s="435">
        <v>89121</v>
      </c>
      <c r="L29768" t="s">
        <v>204</v>
      </c>
    </row>
    <row r="29769" spans="11:12">
      <c r="K29769" s="435">
        <v>89122</v>
      </c>
      <c r="L29769" t="s">
        <v>204</v>
      </c>
    </row>
    <row r="29770" spans="11:12">
      <c r="K29770" s="435">
        <v>89123</v>
      </c>
      <c r="L29770" t="s">
        <v>204</v>
      </c>
    </row>
    <row r="29771" spans="11:12">
      <c r="K29771" s="435">
        <v>89124</v>
      </c>
      <c r="L29771" t="s">
        <v>216</v>
      </c>
    </row>
    <row r="29772" spans="11:12">
      <c r="K29772" s="435">
        <v>89128</v>
      </c>
      <c r="L29772" t="s">
        <v>204</v>
      </c>
    </row>
    <row r="29773" spans="11:12">
      <c r="K29773" s="435">
        <v>89129</v>
      </c>
      <c r="L29773" t="s">
        <v>204</v>
      </c>
    </row>
    <row r="29774" spans="11:12">
      <c r="K29774" s="435">
        <v>89130</v>
      </c>
      <c r="L29774" t="s">
        <v>204</v>
      </c>
    </row>
    <row r="29775" spans="11:12">
      <c r="K29775" s="435">
        <v>89131</v>
      </c>
      <c r="L29775" t="s">
        <v>204</v>
      </c>
    </row>
    <row r="29776" spans="11:12">
      <c r="K29776" s="435">
        <v>89134</v>
      </c>
      <c r="L29776" t="s">
        <v>204</v>
      </c>
    </row>
    <row r="29777" spans="11:12">
      <c r="K29777" s="435">
        <v>89135</v>
      </c>
      <c r="L29777" t="s">
        <v>204</v>
      </c>
    </row>
    <row r="29778" spans="11:12">
      <c r="K29778" s="435">
        <v>89138</v>
      </c>
      <c r="L29778" t="s">
        <v>204</v>
      </c>
    </row>
    <row r="29779" spans="11:12">
      <c r="K29779" s="435">
        <v>89139</v>
      </c>
      <c r="L29779" t="s">
        <v>204</v>
      </c>
    </row>
    <row r="29780" spans="11:12">
      <c r="K29780" s="435">
        <v>89141</v>
      </c>
      <c r="L29780" t="s">
        <v>204</v>
      </c>
    </row>
    <row r="29781" spans="11:12">
      <c r="K29781" s="435">
        <v>89142</v>
      </c>
      <c r="L29781" t="s">
        <v>204</v>
      </c>
    </row>
    <row r="29782" spans="11:12">
      <c r="K29782" s="435">
        <v>89143</v>
      </c>
      <c r="L29782" t="s">
        <v>204</v>
      </c>
    </row>
    <row r="29783" spans="11:12">
      <c r="K29783" s="435">
        <v>89144</v>
      </c>
      <c r="L29783" t="s">
        <v>216</v>
      </c>
    </row>
    <row r="29784" spans="11:12">
      <c r="K29784" s="435">
        <v>89145</v>
      </c>
      <c r="L29784" t="s">
        <v>204</v>
      </c>
    </row>
    <row r="29785" spans="11:12">
      <c r="K29785" s="435">
        <v>89146</v>
      </c>
      <c r="L29785" t="s">
        <v>204</v>
      </c>
    </row>
    <row r="29786" spans="11:12">
      <c r="K29786" s="435">
        <v>89147</v>
      </c>
      <c r="L29786" t="s">
        <v>204</v>
      </c>
    </row>
    <row r="29787" spans="11:12">
      <c r="K29787" s="435">
        <v>89148</v>
      </c>
      <c r="L29787" t="s">
        <v>204</v>
      </c>
    </row>
    <row r="29788" spans="11:12">
      <c r="K29788" s="435">
        <v>89149</v>
      </c>
      <c r="L29788" t="s">
        <v>204</v>
      </c>
    </row>
    <row r="29789" spans="11:12">
      <c r="K29789" s="435">
        <v>89156</v>
      </c>
      <c r="L29789" t="s">
        <v>204</v>
      </c>
    </row>
    <row r="29790" spans="11:12">
      <c r="K29790" s="435">
        <v>89161</v>
      </c>
      <c r="L29790" t="s">
        <v>204</v>
      </c>
    </row>
    <row r="29791" spans="11:12">
      <c r="K29791" s="435">
        <v>89166</v>
      </c>
      <c r="L29791" t="s">
        <v>216</v>
      </c>
    </row>
    <row r="29792" spans="11:12">
      <c r="K29792" s="435">
        <v>89169</v>
      </c>
      <c r="L29792" t="s">
        <v>204</v>
      </c>
    </row>
    <row r="29793" spans="11:12">
      <c r="K29793" s="435">
        <v>89178</v>
      </c>
      <c r="L29793" t="s">
        <v>204</v>
      </c>
    </row>
    <row r="29794" spans="11:12">
      <c r="K29794" s="435">
        <v>89179</v>
      </c>
      <c r="L29794" t="s">
        <v>204</v>
      </c>
    </row>
    <row r="29795" spans="11:12">
      <c r="K29795" s="435">
        <v>89183</v>
      </c>
      <c r="L29795" t="s">
        <v>204</v>
      </c>
    </row>
    <row r="29796" spans="11:12">
      <c r="K29796" s="435">
        <v>89191</v>
      </c>
      <c r="L29796" t="s">
        <v>204</v>
      </c>
    </row>
    <row r="29797" spans="11:12">
      <c r="K29797" s="435">
        <v>89301</v>
      </c>
      <c r="L29797" t="s">
        <v>216</v>
      </c>
    </row>
    <row r="29798" spans="11:12">
      <c r="K29798" s="435">
        <v>89310</v>
      </c>
      <c r="L29798" t="s">
        <v>216</v>
      </c>
    </row>
    <row r="29799" spans="11:12">
      <c r="K29799" s="435">
        <v>89311</v>
      </c>
      <c r="L29799" t="s">
        <v>216</v>
      </c>
    </row>
    <row r="29800" spans="11:12">
      <c r="K29800" s="435">
        <v>89314</v>
      </c>
      <c r="L29800" t="s">
        <v>216</v>
      </c>
    </row>
    <row r="29801" spans="11:12">
      <c r="K29801" s="435">
        <v>89316</v>
      </c>
      <c r="L29801" t="s">
        <v>216</v>
      </c>
    </row>
    <row r="29802" spans="11:12">
      <c r="K29802" s="435">
        <v>89317</v>
      </c>
      <c r="L29802" t="s">
        <v>216</v>
      </c>
    </row>
    <row r="29803" spans="11:12">
      <c r="K29803" s="435">
        <v>89318</v>
      </c>
      <c r="L29803" t="s">
        <v>216</v>
      </c>
    </row>
    <row r="29804" spans="11:12">
      <c r="K29804" s="435">
        <v>89319</v>
      </c>
      <c r="L29804" t="s">
        <v>216</v>
      </c>
    </row>
    <row r="29805" spans="11:12">
      <c r="K29805" s="435">
        <v>89402</v>
      </c>
      <c r="L29805" t="s">
        <v>216</v>
      </c>
    </row>
    <row r="29806" spans="11:12">
      <c r="K29806" s="435">
        <v>89403</v>
      </c>
      <c r="L29806" t="s">
        <v>216</v>
      </c>
    </row>
    <row r="29807" spans="11:12">
      <c r="K29807" s="435">
        <v>89404</v>
      </c>
      <c r="L29807" t="s">
        <v>216</v>
      </c>
    </row>
    <row r="29808" spans="11:12">
      <c r="K29808" s="435">
        <v>89405</v>
      </c>
      <c r="L29808" t="s">
        <v>216</v>
      </c>
    </row>
    <row r="29809" spans="11:12">
      <c r="K29809" s="435">
        <v>89406</v>
      </c>
      <c r="L29809" t="s">
        <v>216</v>
      </c>
    </row>
    <row r="29810" spans="11:12">
      <c r="K29810" s="435">
        <v>89408</v>
      </c>
      <c r="L29810" t="s">
        <v>216</v>
      </c>
    </row>
    <row r="29811" spans="11:12">
      <c r="K29811" s="435">
        <v>89409</v>
      </c>
      <c r="L29811" t="s">
        <v>216</v>
      </c>
    </row>
    <row r="29812" spans="11:12">
      <c r="K29812" s="435">
        <v>89410</v>
      </c>
      <c r="L29812" t="s">
        <v>216</v>
      </c>
    </row>
    <row r="29813" spans="11:12">
      <c r="K29813" s="435">
        <v>89411</v>
      </c>
      <c r="L29813" t="s">
        <v>216</v>
      </c>
    </row>
    <row r="29814" spans="11:12">
      <c r="K29814" s="435">
        <v>89412</v>
      </c>
      <c r="L29814" t="s">
        <v>216</v>
      </c>
    </row>
    <row r="29815" spans="11:12">
      <c r="K29815" s="435">
        <v>89413</v>
      </c>
      <c r="L29815" t="s">
        <v>216</v>
      </c>
    </row>
    <row r="29816" spans="11:12">
      <c r="K29816" s="435">
        <v>89414</v>
      </c>
      <c r="L29816" t="s">
        <v>216</v>
      </c>
    </row>
    <row r="29817" spans="11:12">
      <c r="K29817" s="435">
        <v>89415</v>
      </c>
      <c r="L29817" t="s">
        <v>216</v>
      </c>
    </row>
    <row r="29818" spans="11:12">
      <c r="K29818" s="435">
        <v>89418</v>
      </c>
      <c r="L29818" t="s">
        <v>216</v>
      </c>
    </row>
    <row r="29819" spans="11:12">
      <c r="K29819" s="435">
        <v>89419</v>
      </c>
      <c r="L29819" t="s">
        <v>216</v>
      </c>
    </row>
    <row r="29820" spans="11:12">
      <c r="K29820" s="435">
        <v>89420</v>
      </c>
      <c r="L29820" t="s">
        <v>216</v>
      </c>
    </row>
    <row r="29821" spans="11:12">
      <c r="K29821" s="435">
        <v>89421</v>
      </c>
      <c r="L29821" t="s">
        <v>216</v>
      </c>
    </row>
    <row r="29822" spans="11:12">
      <c r="K29822" s="435">
        <v>89422</v>
      </c>
      <c r="L29822" t="s">
        <v>216</v>
      </c>
    </row>
    <row r="29823" spans="11:12">
      <c r="K29823" s="435">
        <v>89423</v>
      </c>
      <c r="L29823" t="s">
        <v>216</v>
      </c>
    </row>
    <row r="29824" spans="11:12">
      <c r="K29824" s="435">
        <v>89424</v>
      </c>
      <c r="L29824" t="s">
        <v>216</v>
      </c>
    </row>
    <row r="29825" spans="11:12">
      <c r="K29825" s="435">
        <v>89425</v>
      </c>
      <c r="L29825" t="s">
        <v>216</v>
      </c>
    </row>
    <row r="29826" spans="11:12">
      <c r="K29826" s="435">
        <v>89426</v>
      </c>
      <c r="L29826" t="s">
        <v>216</v>
      </c>
    </row>
    <row r="29827" spans="11:12">
      <c r="K29827" s="435">
        <v>89427</v>
      </c>
      <c r="L29827" t="s">
        <v>216</v>
      </c>
    </row>
    <row r="29828" spans="11:12">
      <c r="K29828" s="435">
        <v>89428</v>
      </c>
      <c r="L29828" t="s">
        <v>216</v>
      </c>
    </row>
    <row r="29829" spans="11:12">
      <c r="K29829" s="435">
        <v>89429</v>
      </c>
      <c r="L29829" t="s">
        <v>216</v>
      </c>
    </row>
    <row r="29830" spans="11:12">
      <c r="K29830" s="435">
        <v>89430</v>
      </c>
      <c r="L29830" t="s">
        <v>216</v>
      </c>
    </row>
    <row r="29831" spans="11:12">
      <c r="K29831" s="435">
        <v>89431</v>
      </c>
      <c r="L29831" t="s">
        <v>216</v>
      </c>
    </row>
    <row r="29832" spans="11:12">
      <c r="K29832" s="435">
        <v>89433</v>
      </c>
      <c r="L29832" t="s">
        <v>216</v>
      </c>
    </row>
    <row r="29833" spans="11:12">
      <c r="K29833" s="435">
        <v>89434</v>
      </c>
      <c r="L29833" t="s">
        <v>216</v>
      </c>
    </row>
    <row r="29834" spans="11:12">
      <c r="K29834" s="435">
        <v>89436</v>
      </c>
      <c r="L29834" t="s">
        <v>216</v>
      </c>
    </row>
    <row r="29835" spans="11:12">
      <c r="K29835" s="435">
        <v>89438</v>
      </c>
      <c r="L29835" t="s">
        <v>216</v>
      </c>
    </row>
    <row r="29836" spans="11:12">
      <c r="K29836" s="435">
        <v>89439</v>
      </c>
      <c r="L29836" t="s">
        <v>216</v>
      </c>
    </row>
    <row r="29837" spans="11:12">
      <c r="K29837" s="435">
        <v>89440</v>
      </c>
      <c r="L29837" t="s">
        <v>216</v>
      </c>
    </row>
    <row r="29838" spans="11:12">
      <c r="K29838" s="435">
        <v>89441</v>
      </c>
      <c r="L29838" t="s">
        <v>216</v>
      </c>
    </row>
    <row r="29839" spans="11:12">
      <c r="K29839" s="435">
        <v>89442</v>
      </c>
      <c r="L29839" t="s">
        <v>216</v>
      </c>
    </row>
    <row r="29840" spans="11:12">
      <c r="K29840" s="435">
        <v>89444</v>
      </c>
      <c r="L29840" t="s">
        <v>216</v>
      </c>
    </row>
    <row r="29841" spans="11:12">
      <c r="K29841" s="435">
        <v>89445</v>
      </c>
      <c r="L29841" t="s">
        <v>216</v>
      </c>
    </row>
    <row r="29842" spans="11:12">
      <c r="K29842" s="435">
        <v>89446</v>
      </c>
      <c r="L29842" t="s">
        <v>216</v>
      </c>
    </row>
    <row r="29843" spans="11:12">
      <c r="K29843" s="435">
        <v>89447</v>
      </c>
      <c r="L29843" t="s">
        <v>216</v>
      </c>
    </row>
    <row r="29844" spans="11:12">
      <c r="K29844" s="435">
        <v>89448</v>
      </c>
      <c r="L29844" t="s">
        <v>216</v>
      </c>
    </row>
    <row r="29845" spans="11:12">
      <c r="K29845" s="435">
        <v>89449</v>
      </c>
      <c r="L29845" t="s">
        <v>216</v>
      </c>
    </row>
    <row r="29846" spans="11:12">
      <c r="K29846" s="435">
        <v>89450</v>
      </c>
      <c r="L29846" t="s">
        <v>216</v>
      </c>
    </row>
    <row r="29847" spans="11:12">
      <c r="K29847" s="435">
        <v>89451</v>
      </c>
      <c r="L29847" t="s">
        <v>216</v>
      </c>
    </row>
    <row r="29848" spans="11:12">
      <c r="K29848" s="435">
        <v>89460</v>
      </c>
      <c r="L29848" t="s">
        <v>216</v>
      </c>
    </row>
    <row r="29849" spans="11:12">
      <c r="K29849" s="435">
        <v>89501</v>
      </c>
      <c r="L29849" t="s">
        <v>216</v>
      </c>
    </row>
    <row r="29850" spans="11:12">
      <c r="K29850" s="435">
        <v>89502</v>
      </c>
      <c r="L29850" t="s">
        <v>216</v>
      </c>
    </row>
    <row r="29851" spans="11:12">
      <c r="K29851" s="435">
        <v>89503</v>
      </c>
      <c r="L29851" t="s">
        <v>216</v>
      </c>
    </row>
    <row r="29852" spans="11:12">
      <c r="K29852" s="435">
        <v>89506</v>
      </c>
      <c r="L29852" t="s">
        <v>216</v>
      </c>
    </row>
    <row r="29853" spans="11:12">
      <c r="K29853" s="435">
        <v>89508</v>
      </c>
      <c r="L29853" t="s">
        <v>216</v>
      </c>
    </row>
    <row r="29854" spans="11:12">
      <c r="K29854" s="435">
        <v>89509</v>
      </c>
      <c r="L29854" t="s">
        <v>216</v>
      </c>
    </row>
    <row r="29855" spans="11:12">
      <c r="K29855" s="435">
        <v>89510</v>
      </c>
      <c r="L29855" t="s">
        <v>216</v>
      </c>
    </row>
    <row r="29856" spans="11:12">
      <c r="K29856" s="435">
        <v>89511</v>
      </c>
      <c r="L29856" t="s">
        <v>216</v>
      </c>
    </row>
    <row r="29857" spans="11:12">
      <c r="K29857" s="435">
        <v>89512</v>
      </c>
      <c r="L29857" t="s">
        <v>216</v>
      </c>
    </row>
    <row r="29858" spans="11:12">
      <c r="K29858" s="435">
        <v>89519</v>
      </c>
      <c r="L29858" t="s">
        <v>216</v>
      </c>
    </row>
    <row r="29859" spans="11:12">
      <c r="K29859" s="435">
        <v>89521</v>
      </c>
      <c r="L29859" t="s">
        <v>216</v>
      </c>
    </row>
    <row r="29860" spans="11:12">
      <c r="K29860" s="435">
        <v>89523</v>
      </c>
      <c r="L29860" t="s">
        <v>216</v>
      </c>
    </row>
    <row r="29861" spans="11:12">
      <c r="K29861" s="435">
        <v>89701</v>
      </c>
      <c r="L29861" t="s">
        <v>216</v>
      </c>
    </row>
    <row r="29862" spans="11:12">
      <c r="K29862" s="435">
        <v>89702</v>
      </c>
      <c r="L29862" t="s">
        <v>216</v>
      </c>
    </row>
    <row r="29863" spans="11:12">
      <c r="K29863" s="435">
        <v>89703</v>
      </c>
      <c r="L29863" t="s">
        <v>216</v>
      </c>
    </row>
    <row r="29864" spans="11:12">
      <c r="K29864" s="435">
        <v>89704</v>
      </c>
      <c r="L29864" t="s">
        <v>216</v>
      </c>
    </row>
    <row r="29865" spans="11:12">
      <c r="K29865" s="435">
        <v>89705</v>
      </c>
      <c r="L29865" t="s">
        <v>216</v>
      </c>
    </row>
    <row r="29866" spans="11:12">
      <c r="K29866" s="435">
        <v>89706</v>
      </c>
      <c r="L29866" t="s">
        <v>216</v>
      </c>
    </row>
    <row r="29867" spans="11:12">
      <c r="K29867" s="435">
        <v>89801</v>
      </c>
      <c r="L29867" t="s">
        <v>216</v>
      </c>
    </row>
    <row r="29868" spans="11:12">
      <c r="K29868" s="435">
        <v>89815</v>
      </c>
      <c r="L29868" t="s">
        <v>216</v>
      </c>
    </row>
    <row r="29869" spans="11:12">
      <c r="K29869" s="435">
        <v>89820</v>
      </c>
      <c r="L29869" t="s">
        <v>216</v>
      </c>
    </row>
    <row r="29870" spans="11:12">
      <c r="K29870" s="435">
        <v>89821</v>
      </c>
      <c r="L29870" t="s">
        <v>216</v>
      </c>
    </row>
    <row r="29871" spans="11:12">
      <c r="K29871" s="435">
        <v>89822</v>
      </c>
      <c r="L29871" t="s">
        <v>216</v>
      </c>
    </row>
    <row r="29872" spans="11:12">
      <c r="K29872" s="435">
        <v>89823</v>
      </c>
      <c r="L29872" t="s">
        <v>216</v>
      </c>
    </row>
    <row r="29873" spans="11:12">
      <c r="K29873" s="435">
        <v>89825</v>
      </c>
      <c r="L29873" t="s">
        <v>216</v>
      </c>
    </row>
    <row r="29874" spans="11:12">
      <c r="K29874" s="435">
        <v>89826</v>
      </c>
      <c r="L29874">
        <v>7</v>
      </c>
    </row>
    <row r="29875" spans="11:12">
      <c r="K29875" s="435">
        <v>89828</v>
      </c>
      <c r="L29875" t="s">
        <v>220</v>
      </c>
    </row>
    <row r="29876" spans="11:12">
      <c r="K29876" s="435">
        <v>89830</v>
      </c>
      <c r="L29876" t="s">
        <v>216</v>
      </c>
    </row>
    <row r="29877" spans="11:12">
      <c r="K29877" s="435">
        <v>89831</v>
      </c>
      <c r="L29877" t="s">
        <v>220</v>
      </c>
    </row>
    <row r="29878" spans="11:12">
      <c r="K29878" s="435">
        <v>89832</v>
      </c>
      <c r="L29878" t="s">
        <v>216</v>
      </c>
    </row>
    <row r="29879" spans="11:12">
      <c r="K29879" s="435">
        <v>89833</v>
      </c>
      <c r="L29879" t="s">
        <v>216</v>
      </c>
    </row>
    <row r="29880" spans="11:12">
      <c r="K29880" s="435">
        <v>89834</v>
      </c>
      <c r="L29880" t="s">
        <v>216</v>
      </c>
    </row>
    <row r="29881" spans="11:12">
      <c r="K29881" s="435">
        <v>89835</v>
      </c>
      <c r="L29881" t="s">
        <v>216</v>
      </c>
    </row>
    <row r="29882" spans="11:12">
      <c r="K29882" s="435">
        <v>89883</v>
      </c>
      <c r="L29882" t="s">
        <v>216</v>
      </c>
    </row>
    <row r="29883" spans="11:12">
      <c r="K29883" s="435">
        <v>90001</v>
      </c>
      <c r="L29883" t="s">
        <v>204</v>
      </c>
    </row>
    <row r="29884" spans="11:12">
      <c r="K29884" s="435">
        <v>90002</v>
      </c>
      <c r="L29884" t="s">
        <v>204</v>
      </c>
    </row>
    <row r="29885" spans="11:12">
      <c r="K29885" s="435">
        <v>90003</v>
      </c>
      <c r="L29885" t="s">
        <v>204</v>
      </c>
    </row>
    <row r="29886" spans="11:12">
      <c r="K29886" s="435">
        <v>90004</v>
      </c>
      <c r="L29886" t="s">
        <v>204</v>
      </c>
    </row>
    <row r="29887" spans="11:12">
      <c r="K29887" s="435">
        <v>90005</v>
      </c>
      <c r="L29887" t="s">
        <v>204</v>
      </c>
    </row>
    <row r="29888" spans="11:12">
      <c r="K29888" s="435">
        <v>90006</v>
      </c>
      <c r="L29888" t="s">
        <v>204</v>
      </c>
    </row>
    <row r="29889" spans="11:12">
      <c r="K29889" s="435">
        <v>90007</v>
      </c>
      <c r="L29889" t="s">
        <v>204</v>
      </c>
    </row>
    <row r="29890" spans="11:12">
      <c r="K29890" s="435">
        <v>90008</v>
      </c>
      <c r="L29890" t="s">
        <v>204</v>
      </c>
    </row>
    <row r="29891" spans="11:12">
      <c r="K29891" s="435">
        <v>90010</v>
      </c>
      <c r="L29891" t="s">
        <v>204</v>
      </c>
    </row>
    <row r="29892" spans="11:12">
      <c r="K29892" s="435">
        <v>90011</v>
      </c>
      <c r="L29892" t="s">
        <v>204</v>
      </c>
    </row>
    <row r="29893" spans="11:12">
      <c r="K29893" s="435">
        <v>90012</v>
      </c>
      <c r="L29893" t="s">
        <v>204</v>
      </c>
    </row>
    <row r="29894" spans="11:12">
      <c r="K29894" s="435">
        <v>90013</v>
      </c>
      <c r="L29894" t="s">
        <v>204</v>
      </c>
    </row>
    <row r="29895" spans="11:12">
      <c r="K29895" s="435">
        <v>90014</v>
      </c>
      <c r="L29895" t="s">
        <v>204</v>
      </c>
    </row>
    <row r="29896" spans="11:12">
      <c r="K29896" s="435">
        <v>90015</v>
      </c>
      <c r="L29896" t="s">
        <v>204</v>
      </c>
    </row>
    <row r="29897" spans="11:12">
      <c r="K29897" s="435">
        <v>90016</v>
      </c>
      <c r="L29897" t="s">
        <v>204</v>
      </c>
    </row>
    <row r="29898" spans="11:12">
      <c r="K29898" s="435">
        <v>90017</v>
      </c>
      <c r="L29898" t="s">
        <v>204</v>
      </c>
    </row>
    <row r="29899" spans="11:12">
      <c r="K29899" s="435">
        <v>90018</v>
      </c>
      <c r="L29899" t="s">
        <v>204</v>
      </c>
    </row>
    <row r="29900" spans="11:12">
      <c r="K29900" s="435">
        <v>90019</v>
      </c>
      <c r="L29900" t="s">
        <v>204</v>
      </c>
    </row>
    <row r="29901" spans="11:12">
      <c r="K29901" s="435">
        <v>90020</v>
      </c>
      <c r="L29901" t="s">
        <v>204</v>
      </c>
    </row>
    <row r="29902" spans="11:12">
      <c r="K29902" s="435">
        <v>90021</v>
      </c>
      <c r="L29902" t="s">
        <v>204</v>
      </c>
    </row>
    <row r="29903" spans="11:12">
      <c r="K29903" s="435">
        <v>90022</v>
      </c>
      <c r="L29903" t="s">
        <v>204</v>
      </c>
    </row>
    <row r="29904" spans="11:12">
      <c r="K29904" s="435">
        <v>90023</v>
      </c>
      <c r="L29904" t="s">
        <v>204</v>
      </c>
    </row>
    <row r="29905" spans="11:12">
      <c r="K29905" s="435">
        <v>90024</v>
      </c>
      <c r="L29905" t="s">
        <v>204</v>
      </c>
    </row>
    <row r="29906" spans="11:12">
      <c r="K29906" s="435">
        <v>90025</v>
      </c>
      <c r="L29906" t="s">
        <v>204</v>
      </c>
    </row>
    <row r="29907" spans="11:12">
      <c r="K29907" s="435">
        <v>90026</v>
      </c>
      <c r="L29907" t="s">
        <v>204</v>
      </c>
    </row>
    <row r="29908" spans="11:12">
      <c r="K29908" s="435">
        <v>90027</v>
      </c>
      <c r="L29908" t="s">
        <v>204</v>
      </c>
    </row>
    <row r="29909" spans="11:12">
      <c r="K29909" s="435">
        <v>90028</v>
      </c>
      <c r="L29909" t="s">
        <v>204</v>
      </c>
    </row>
    <row r="29910" spans="11:12">
      <c r="K29910" s="435">
        <v>90029</v>
      </c>
      <c r="L29910" t="s">
        <v>204</v>
      </c>
    </row>
    <row r="29911" spans="11:12">
      <c r="K29911" s="435">
        <v>90031</v>
      </c>
      <c r="L29911" t="s">
        <v>204</v>
      </c>
    </row>
    <row r="29912" spans="11:12">
      <c r="K29912" s="435">
        <v>90032</v>
      </c>
      <c r="L29912" t="s">
        <v>204</v>
      </c>
    </row>
    <row r="29913" spans="11:12">
      <c r="K29913" s="435">
        <v>90033</v>
      </c>
      <c r="L29913" t="s">
        <v>204</v>
      </c>
    </row>
    <row r="29914" spans="11:12">
      <c r="K29914" s="435">
        <v>90034</v>
      </c>
      <c r="L29914" t="s">
        <v>204</v>
      </c>
    </row>
    <row r="29915" spans="11:12">
      <c r="K29915" s="435">
        <v>90035</v>
      </c>
      <c r="L29915" t="s">
        <v>204</v>
      </c>
    </row>
    <row r="29916" spans="11:12">
      <c r="K29916" s="435">
        <v>90036</v>
      </c>
      <c r="L29916" t="s">
        <v>204</v>
      </c>
    </row>
    <row r="29917" spans="11:12">
      <c r="K29917" s="435">
        <v>90037</v>
      </c>
      <c r="L29917" t="s">
        <v>204</v>
      </c>
    </row>
    <row r="29918" spans="11:12">
      <c r="K29918" s="435">
        <v>90038</v>
      </c>
      <c r="L29918" t="s">
        <v>204</v>
      </c>
    </row>
    <row r="29919" spans="11:12">
      <c r="K29919" s="435">
        <v>90039</v>
      </c>
      <c r="L29919" t="s">
        <v>204</v>
      </c>
    </row>
    <row r="29920" spans="11:12">
      <c r="K29920" s="435">
        <v>90040</v>
      </c>
      <c r="L29920" t="s">
        <v>204</v>
      </c>
    </row>
    <row r="29921" spans="11:12">
      <c r="K29921" s="435">
        <v>90041</v>
      </c>
      <c r="L29921" t="s">
        <v>204</v>
      </c>
    </row>
    <row r="29922" spans="11:12">
      <c r="K29922" s="435">
        <v>90042</v>
      </c>
      <c r="L29922" t="s">
        <v>204</v>
      </c>
    </row>
    <row r="29923" spans="11:12">
      <c r="K29923" s="435">
        <v>90043</v>
      </c>
      <c r="L29923" t="s">
        <v>204</v>
      </c>
    </row>
    <row r="29924" spans="11:12">
      <c r="K29924" s="435">
        <v>90044</v>
      </c>
      <c r="L29924" t="s">
        <v>204</v>
      </c>
    </row>
    <row r="29925" spans="11:12">
      <c r="K29925" s="435">
        <v>90045</v>
      </c>
      <c r="L29925" t="s">
        <v>204</v>
      </c>
    </row>
    <row r="29926" spans="11:12">
      <c r="K29926" s="435">
        <v>90046</v>
      </c>
      <c r="L29926" t="s">
        <v>204</v>
      </c>
    </row>
    <row r="29927" spans="11:12">
      <c r="K29927" s="435">
        <v>90047</v>
      </c>
      <c r="L29927" t="s">
        <v>204</v>
      </c>
    </row>
    <row r="29928" spans="11:12">
      <c r="K29928" s="435">
        <v>90048</v>
      </c>
      <c r="L29928" t="s">
        <v>204</v>
      </c>
    </row>
    <row r="29929" spans="11:12">
      <c r="K29929" s="435">
        <v>90049</v>
      </c>
      <c r="L29929" t="s">
        <v>204</v>
      </c>
    </row>
    <row r="29930" spans="11:12">
      <c r="K29930" s="435">
        <v>90056</v>
      </c>
      <c r="L29930" t="s">
        <v>204</v>
      </c>
    </row>
    <row r="29931" spans="11:12">
      <c r="K29931" s="435">
        <v>90057</v>
      </c>
      <c r="L29931" t="s">
        <v>204</v>
      </c>
    </row>
    <row r="29932" spans="11:12">
      <c r="K29932" s="435">
        <v>90058</v>
      </c>
      <c r="L29932" t="s">
        <v>204</v>
      </c>
    </row>
    <row r="29933" spans="11:12">
      <c r="K29933" s="435">
        <v>90059</v>
      </c>
      <c r="L29933" t="s">
        <v>204</v>
      </c>
    </row>
    <row r="29934" spans="11:12">
      <c r="K29934" s="435">
        <v>90061</v>
      </c>
      <c r="L29934" t="s">
        <v>204</v>
      </c>
    </row>
    <row r="29935" spans="11:12">
      <c r="K29935" s="435">
        <v>90062</v>
      </c>
      <c r="L29935" t="s">
        <v>204</v>
      </c>
    </row>
    <row r="29936" spans="11:12">
      <c r="K29936" s="435">
        <v>90063</v>
      </c>
      <c r="L29936" t="s">
        <v>204</v>
      </c>
    </row>
    <row r="29937" spans="11:12">
      <c r="K29937" s="435">
        <v>90064</v>
      </c>
      <c r="L29937" t="s">
        <v>204</v>
      </c>
    </row>
    <row r="29938" spans="11:12">
      <c r="K29938" s="435">
        <v>90065</v>
      </c>
      <c r="L29938" t="s">
        <v>204</v>
      </c>
    </row>
    <row r="29939" spans="11:12">
      <c r="K29939" s="435">
        <v>90066</v>
      </c>
      <c r="L29939" t="s">
        <v>204</v>
      </c>
    </row>
    <row r="29940" spans="11:12">
      <c r="K29940" s="435">
        <v>90067</v>
      </c>
      <c r="L29940" t="s">
        <v>204</v>
      </c>
    </row>
    <row r="29941" spans="11:12">
      <c r="K29941" s="435">
        <v>90068</v>
      </c>
      <c r="L29941" t="s">
        <v>204</v>
      </c>
    </row>
    <row r="29942" spans="11:12">
      <c r="K29942" s="435">
        <v>90069</v>
      </c>
      <c r="L29942" t="s">
        <v>204</v>
      </c>
    </row>
    <row r="29943" spans="11:12">
      <c r="K29943" s="435">
        <v>90071</v>
      </c>
      <c r="L29943" t="s">
        <v>204</v>
      </c>
    </row>
    <row r="29944" spans="11:12">
      <c r="K29944" s="435">
        <v>90073</v>
      </c>
      <c r="L29944" t="s">
        <v>204</v>
      </c>
    </row>
    <row r="29945" spans="11:12">
      <c r="K29945" s="435">
        <v>90077</v>
      </c>
      <c r="L29945" t="s">
        <v>204</v>
      </c>
    </row>
    <row r="29946" spans="11:12">
      <c r="K29946" s="435">
        <v>90079</v>
      </c>
      <c r="L29946" t="s">
        <v>204</v>
      </c>
    </row>
    <row r="29947" spans="11:12">
      <c r="K29947" s="435">
        <v>90089</v>
      </c>
      <c r="L29947" t="s">
        <v>204</v>
      </c>
    </row>
    <row r="29948" spans="11:12">
      <c r="K29948" s="435">
        <v>90090</v>
      </c>
      <c r="L29948" t="s">
        <v>204</v>
      </c>
    </row>
    <row r="29949" spans="11:12">
      <c r="K29949" s="435">
        <v>90094</v>
      </c>
      <c r="L29949" t="s">
        <v>204</v>
      </c>
    </row>
    <row r="29950" spans="11:12">
      <c r="K29950" s="435">
        <v>90095</v>
      </c>
      <c r="L29950" t="s">
        <v>204</v>
      </c>
    </row>
    <row r="29951" spans="11:12">
      <c r="K29951" s="435">
        <v>90201</v>
      </c>
      <c r="L29951" t="s">
        <v>204</v>
      </c>
    </row>
    <row r="29952" spans="11:12">
      <c r="K29952" s="435">
        <v>90210</v>
      </c>
      <c r="L29952" t="s">
        <v>204</v>
      </c>
    </row>
    <row r="29953" spans="11:12">
      <c r="K29953" s="435">
        <v>90211</v>
      </c>
      <c r="L29953" t="s">
        <v>204</v>
      </c>
    </row>
    <row r="29954" spans="11:12">
      <c r="K29954" s="435">
        <v>90212</v>
      </c>
      <c r="L29954" t="s">
        <v>204</v>
      </c>
    </row>
    <row r="29955" spans="11:12">
      <c r="K29955" s="435">
        <v>90220</v>
      </c>
      <c r="L29955" t="s">
        <v>204</v>
      </c>
    </row>
    <row r="29956" spans="11:12">
      <c r="K29956" s="435">
        <v>90221</v>
      </c>
      <c r="L29956" t="s">
        <v>204</v>
      </c>
    </row>
    <row r="29957" spans="11:12">
      <c r="K29957" s="435">
        <v>90222</v>
      </c>
      <c r="L29957" t="s">
        <v>204</v>
      </c>
    </row>
    <row r="29958" spans="11:12">
      <c r="K29958" s="435">
        <v>90230</v>
      </c>
      <c r="L29958" t="s">
        <v>204</v>
      </c>
    </row>
    <row r="29959" spans="11:12">
      <c r="K29959" s="435">
        <v>90232</v>
      </c>
      <c r="L29959" t="s">
        <v>204</v>
      </c>
    </row>
    <row r="29960" spans="11:12">
      <c r="K29960" s="435">
        <v>90240</v>
      </c>
      <c r="L29960" t="s">
        <v>204</v>
      </c>
    </row>
    <row r="29961" spans="11:12">
      <c r="K29961" s="435">
        <v>90241</v>
      </c>
      <c r="L29961" t="s">
        <v>204</v>
      </c>
    </row>
    <row r="29962" spans="11:12">
      <c r="K29962" s="435">
        <v>90242</v>
      </c>
      <c r="L29962" t="s">
        <v>204</v>
      </c>
    </row>
    <row r="29963" spans="11:12">
      <c r="K29963" s="435">
        <v>90245</v>
      </c>
      <c r="L29963" t="s">
        <v>204</v>
      </c>
    </row>
    <row r="29964" spans="11:12">
      <c r="K29964" s="435">
        <v>90247</v>
      </c>
      <c r="L29964" t="s">
        <v>204</v>
      </c>
    </row>
    <row r="29965" spans="11:12">
      <c r="K29965" s="435">
        <v>90248</v>
      </c>
      <c r="L29965" t="s">
        <v>204</v>
      </c>
    </row>
    <row r="29966" spans="11:12">
      <c r="K29966" s="435">
        <v>90249</v>
      </c>
      <c r="L29966" t="s">
        <v>204</v>
      </c>
    </row>
    <row r="29967" spans="11:12">
      <c r="K29967" s="435">
        <v>90250</v>
      </c>
      <c r="L29967" t="s">
        <v>204</v>
      </c>
    </row>
    <row r="29968" spans="11:12">
      <c r="K29968" s="435">
        <v>90254</v>
      </c>
      <c r="L29968" t="s">
        <v>204</v>
      </c>
    </row>
    <row r="29969" spans="11:12">
      <c r="K29969" s="435">
        <v>90255</v>
      </c>
      <c r="L29969" t="s">
        <v>204</v>
      </c>
    </row>
    <row r="29970" spans="11:12">
      <c r="K29970" s="435">
        <v>90260</v>
      </c>
      <c r="L29970" t="s">
        <v>204</v>
      </c>
    </row>
    <row r="29971" spans="11:12">
      <c r="K29971" s="435">
        <v>90262</v>
      </c>
      <c r="L29971" t="s">
        <v>204</v>
      </c>
    </row>
    <row r="29972" spans="11:12">
      <c r="K29972" s="435">
        <v>90263</v>
      </c>
      <c r="L29972" t="s">
        <v>204</v>
      </c>
    </row>
    <row r="29973" spans="11:12">
      <c r="K29973" s="435">
        <v>90265</v>
      </c>
      <c r="L29973" t="s">
        <v>206</v>
      </c>
    </row>
    <row r="29974" spans="11:12">
      <c r="K29974" s="435">
        <v>90266</v>
      </c>
      <c r="L29974" t="s">
        <v>204</v>
      </c>
    </row>
    <row r="29975" spans="11:12">
      <c r="K29975" s="435">
        <v>90270</v>
      </c>
      <c r="L29975" t="s">
        <v>204</v>
      </c>
    </row>
    <row r="29976" spans="11:12">
      <c r="K29976" s="435">
        <v>90272</v>
      </c>
      <c r="L29976" t="s">
        <v>206</v>
      </c>
    </row>
    <row r="29977" spans="11:12">
      <c r="K29977" s="435">
        <v>90274</v>
      </c>
      <c r="L29977" t="s">
        <v>204</v>
      </c>
    </row>
    <row r="29978" spans="11:12">
      <c r="K29978" s="435">
        <v>90275</v>
      </c>
      <c r="L29978" t="s">
        <v>204</v>
      </c>
    </row>
    <row r="29979" spans="11:12">
      <c r="K29979" s="435">
        <v>90277</v>
      </c>
      <c r="L29979" t="s">
        <v>204</v>
      </c>
    </row>
    <row r="29980" spans="11:12">
      <c r="K29980" s="435">
        <v>90278</v>
      </c>
      <c r="L29980" t="s">
        <v>204</v>
      </c>
    </row>
    <row r="29981" spans="11:12">
      <c r="K29981" s="435">
        <v>90280</v>
      </c>
      <c r="L29981" t="s">
        <v>204</v>
      </c>
    </row>
    <row r="29982" spans="11:12">
      <c r="K29982" s="435">
        <v>90290</v>
      </c>
      <c r="L29982" t="s">
        <v>204</v>
      </c>
    </row>
    <row r="29983" spans="11:12">
      <c r="K29983" s="435">
        <v>90291</v>
      </c>
      <c r="L29983" t="s">
        <v>204</v>
      </c>
    </row>
    <row r="29984" spans="11:12">
      <c r="K29984" s="435">
        <v>90292</v>
      </c>
      <c r="L29984" t="s">
        <v>204</v>
      </c>
    </row>
    <row r="29985" spans="11:12">
      <c r="K29985" s="435">
        <v>90293</v>
      </c>
      <c r="L29985" t="s">
        <v>204</v>
      </c>
    </row>
    <row r="29986" spans="11:12">
      <c r="K29986" s="435">
        <v>90301</v>
      </c>
      <c r="L29986" t="s">
        <v>204</v>
      </c>
    </row>
    <row r="29987" spans="11:12">
      <c r="K29987" s="435">
        <v>90302</v>
      </c>
      <c r="L29987" t="s">
        <v>204</v>
      </c>
    </row>
    <row r="29988" spans="11:12">
      <c r="K29988" s="435">
        <v>90303</v>
      </c>
      <c r="L29988" t="s">
        <v>204</v>
      </c>
    </row>
    <row r="29989" spans="11:12">
      <c r="K29989" s="435">
        <v>90304</v>
      </c>
      <c r="L29989" t="s">
        <v>204</v>
      </c>
    </row>
    <row r="29990" spans="11:12">
      <c r="K29990" s="435">
        <v>90305</v>
      </c>
      <c r="L29990" t="s">
        <v>204</v>
      </c>
    </row>
    <row r="29991" spans="11:12">
      <c r="K29991" s="435">
        <v>90401</v>
      </c>
      <c r="L29991" t="s">
        <v>204</v>
      </c>
    </row>
    <row r="29992" spans="11:12">
      <c r="K29992" s="435">
        <v>90402</v>
      </c>
      <c r="L29992" t="s">
        <v>204</v>
      </c>
    </row>
    <row r="29993" spans="11:12">
      <c r="K29993" s="435">
        <v>90403</v>
      </c>
      <c r="L29993" t="s">
        <v>204</v>
      </c>
    </row>
    <row r="29994" spans="11:12">
      <c r="K29994" s="435">
        <v>90404</v>
      </c>
      <c r="L29994" t="s">
        <v>204</v>
      </c>
    </row>
    <row r="29995" spans="11:12">
      <c r="K29995" s="435">
        <v>90405</v>
      </c>
      <c r="L29995" t="s">
        <v>204</v>
      </c>
    </row>
    <row r="29996" spans="11:12">
      <c r="K29996" s="435">
        <v>90501</v>
      </c>
      <c r="L29996" t="s">
        <v>204</v>
      </c>
    </row>
    <row r="29997" spans="11:12">
      <c r="K29997" s="435">
        <v>90502</v>
      </c>
      <c r="L29997" t="s">
        <v>204</v>
      </c>
    </row>
    <row r="29998" spans="11:12">
      <c r="K29998" s="435">
        <v>90503</v>
      </c>
      <c r="L29998" t="s">
        <v>204</v>
      </c>
    </row>
    <row r="29999" spans="11:12">
      <c r="K29999" s="435">
        <v>90504</v>
      </c>
      <c r="L29999" t="s">
        <v>204</v>
      </c>
    </row>
    <row r="30000" spans="11:12">
      <c r="K30000" s="435">
        <v>90505</v>
      </c>
      <c r="L30000" t="s">
        <v>204</v>
      </c>
    </row>
    <row r="30001" spans="11:12">
      <c r="K30001" s="435">
        <v>90506</v>
      </c>
      <c r="L30001" t="s">
        <v>204</v>
      </c>
    </row>
    <row r="30002" spans="11:12">
      <c r="K30002" s="435">
        <v>90601</v>
      </c>
      <c r="L30002" t="s">
        <v>204</v>
      </c>
    </row>
    <row r="30003" spans="11:12">
      <c r="K30003" s="435">
        <v>90602</v>
      </c>
      <c r="L30003" t="s">
        <v>204</v>
      </c>
    </row>
    <row r="30004" spans="11:12">
      <c r="K30004" s="435">
        <v>90603</v>
      </c>
      <c r="L30004" t="s">
        <v>204</v>
      </c>
    </row>
    <row r="30005" spans="11:12">
      <c r="K30005" s="435">
        <v>90604</v>
      </c>
      <c r="L30005" t="s">
        <v>204</v>
      </c>
    </row>
    <row r="30006" spans="11:12">
      <c r="K30006" s="435">
        <v>90605</v>
      </c>
      <c r="L30006" t="s">
        <v>204</v>
      </c>
    </row>
    <row r="30007" spans="11:12">
      <c r="K30007" s="435">
        <v>90606</v>
      </c>
      <c r="L30007" t="s">
        <v>204</v>
      </c>
    </row>
    <row r="30008" spans="11:12">
      <c r="K30008" s="435">
        <v>90620</v>
      </c>
      <c r="L30008" t="s">
        <v>204</v>
      </c>
    </row>
    <row r="30009" spans="11:12">
      <c r="K30009" s="435">
        <v>90621</v>
      </c>
      <c r="L30009" t="s">
        <v>204</v>
      </c>
    </row>
    <row r="30010" spans="11:12">
      <c r="K30010" s="435">
        <v>90623</v>
      </c>
      <c r="L30010" t="s">
        <v>204</v>
      </c>
    </row>
    <row r="30011" spans="11:12">
      <c r="K30011" s="435">
        <v>90630</v>
      </c>
      <c r="L30011" t="s">
        <v>204</v>
      </c>
    </row>
    <row r="30012" spans="11:12">
      <c r="K30012" s="435">
        <v>90631</v>
      </c>
      <c r="L30012" t="s">
        <v>204</v>
      </c>
    </row>
    <row r="30013" spans="11:12">
      <c r="K30013" s="435">
        <v>90638</v>
      </c>
      <c r="L30013" t="s">
        <v>204</v>
      </c>
    </row>
    <row r="30014" spans="11:12">
      <c r="K30014" s="435">
        <v>90640</v>
      </c>
      <c r="L30014" t="s">
        <v>204</v>
      </c>
    </row>
    <row r="30015" spans="11:12">
      <c r="K30015" s="435">
        <v>90650</v>
      </c>
      <c r="L30015" t="s">
        <v>204</v>
      </c>
    </row>
    <row r="30016" spans="11:12">
      <c r="K30016" s="435">
        <v>90660</v>
      </c>
      <c r="L30016" t="s">
        <v>204</v>
      </c>
    </row>
    <row r="30017" spans="11:12">
      <c r="K30017" s="435">
        <v>90670</v>
      </c>
      <c r="L30017" t="s">
        <v>204</v>
      </c>
    </row>
    <row r="30018" spans="11:12">
      <c r="K30018" s="435">
        <v>90680</v>
      </c>
      <c r="L30018" t="s">
        <v>204</v>
      </c>
    </row>
    <row r="30019" spans="11:12">
      <c r="K30019" s="435">
        <v>90701</v>
      </c>
      <c r="L30019" t="s">
        <v>204</v>
      </c>
    </row>
    <row r="30020" spans="11:12">
      <c r="K30020" s="435">
        <v>90703</v>
      </c>
      <c r="L30020" t="s">
        <v>204</v>
      </c>
    </row>
    <row r="30021" spans="11:12">
      <c r="K30021" s="435">
        <v>90704</v>
      </c>
      <c r="L30021" t="s">
        <v>206</v>
      </c>
    </row>
    <row r="30022" spans="11:12">
      <c r="K30022" s="435">
        <v>90706</v>
      </c>
      <c r="L30022" t="s">
        <v>204</v>
      </c>
    </row>
    <row r="30023" spans="11:12">
      <c r="K30023" s="435">
        <v>90710</v>
      </c>
      <c r="L30023" t="s">
        <v>204</v>
      </c>
    </row>
    <row r="30024" spans="11:12">
      <c r="K30024" s="435">
        <v>90712</v>
      </c>
      <c r="L30024" t="s">
        <v>204</v>
      </c>
    </row>
    <row r="30025" spans="11:12">
      <c r="K30025" s="435">
        <v>90713</v>
      </c>
      <c r="L30025" t="s">
        <v>204</v>
      </c>
    </row>
    <row r="30026" spans="11:12">
      <c r="K30026" s="435">
        <v>90715</v>
      </c>
      <c r="L30026" t="s">
        <v>204</v>
      </c>
    </row>
    <row r="30027" spans="11:12">
      <c r="K30027" s="435">
        <v>90716</v>
      </c>
      <c r="L30027" t="s">
        <v>204</v>
      </c>
    </row>
    <row r="30028" spans="11:12">
      <c r="K30028" s="435">
        <v>90717</v>
      </c>
      <c r="L30028" t="s">
        <v>204</v>
      </c>
    </row>
    <row r="30029" spans="11:12">
      <c r="K30029" s="435">
        <v>90720</v>
      </c>
      <c r="L30029" t="s">
        <v>204</v>
      </c>
    </row>
    <row r="30030" spans="11:12">
      <c r="K30030" s="435">
        <v>90723</v>
      </c>
      <c r="L30030" t="s">
        <v>204</v>
      </c>
    </row>
    <row r="30031" spans="11:12">
      <c r="K30031" s="435">
        <v>90731</v>
      </c>
      <c r="L30031" t="s">
        <v>204</v>
      </c>
    </row>
    <row r="30032" spans="11:12">
      <c r="K30032" s="435">
        <v>90732</v>
      </c>
      <c r="L30032" t="s">
        <v>204</v>
      </c>
    </row>
    <row r="30033" spans="11:12">
      <c r="K30033" s="435">
        <v>90740</v>
      </c>
      <c r="L30033" t="s">
        <v>204</v>
      </c>
    </row>
    <row r="30034" spans="11:12">
      <c r="K30034" s="435">
        <v>90742</v>
      </c>
      <c r="L30034" t="s">
        <v>204</v>
      </c>
    </row>
    <row r="30035" spans="11:12">
      <c r="K30035" s="435">
        <v>90743</v>
      </c>
      <c r="L30035" t="s">
        <v>204</v>
      </c>
    </row>
    <row r="30036" spans="11:12">
      <c r="K30036" s="435">
        <v>90744</v>
      </c>
      <c r="L30036" t="s">
        <v>204</v>
      </c>
    </row>
    <row r="30037" spans="11:12">
      <c r="K30037" s="435">
        <v>90745</v>
      </c>
      <c r="L30037" t="s">
        <v>204</v>
      </c>
    </row>
    <row r="30038" spans="11:12">
      <c r="K30038" s="435">
        <v>90746</v>
      </c>
      <c r="L30038" t="s">
        <v>204</v>
      </c>
    </row>
    <row r="30039" spans="11:12">
      <c r="K30039" s="435">
        <v>90747</v>
      </c>
      <c r="L30039" t="s">
        <v>204</v>
      </c>
    </row>
    <row r="30040" spans="11:12">
      <c r="K30040" s="435">
        <v>90755</v>
      </c>
      <c r="L30040" t="s">
        <v>204</v>
      </c>
    </row>
    <row r="30041" spans="11:12">
      <c r="K30041" s="435">
        <v>90802</v>
      </c>
      <c r="L30041" t="s">
        <v>204</v>
      </c>
    </row>
    <row r="30042" spans="11:12">
      <c r="K30042" s="435">
        <v>90803</v>
      </c>
      <c r="L30042" t="s">
        <v>204</v>
      </c>
    </row>
    <row r="30043" spans="11:12">
      <c r="K30043" s="435">
        <v>90804</v>
      </c>
      <c r="L30043" t="s">
        <v>204</v>
      </c>
    </row>
    <row r="30044" spans="11:12">
      <c r="K30044" s="435">
        <v>90805</v>
      </c>
      <c r="L30044" t="s">
        <v>204</v>
      </c>
    </row>
    <row r="30045" spans="11:12">
      <c r="K30045" s="435">
        <v>90806</v>
      </c>
      <c r="L30045" t="s">
        <v>204</v>
      </c>
    </row>
    <row r="30046" spans="11:12">
      <c r="K30046" s="435">
        <v>90807</v>
      </c>
      <c r="L30046" t="s">
        <v>204</v>
      </c>
    </row>
    <row r="30047" spans="11:12">
      <c r="K30047" s="435">
        <v>90808</v>
      </c>
      <c r="L30047" t="s">
        <v>204</v>
      </c>
    </row>
    <row r="30048" spans="11:12">
      <c r="K30048" s="435">
        <v>90810</v>
      </c>
      <c r="L30048" t="s">
        <v>204</v>
      </c>
    </row>
    <row r="30049" spans="11:12">
      <c r="K30049" s="435">
        <v>90813</v>
      </c>
      <c r="L30049" t="s">
        <v>204</v>
      </c>
    </row>
    <row r="30050" spans="11:12">
      <c r="K30050" s="435">
        <v>90814</v>
      </c>
      <c r="L30050" t="s">
        <v>204</v>
      </c>
    </row>
    <row r="30051" spans="11:12">
      <c r="K30051" s="435">
        <v>90815</v>
      </c>
      <c r="L30051" t="s">
        <v>204</v>
      </c>
    </row>
    <row r="30052" spans="11:12">
      <c r="K30052" s="435">
        <v>90822</v>
      </c>
      <c r="L30052" t="s">
        <v>204</v>
      </c>
    </row>
    <row r="30053" spans="11:12">
      <c r="K30053" s="435">
        <v>90831</v>
      </c>
      <c r="L30053" t="s">
        <v>204</v>
      </c>
    </row>
    <row r="30054" spans="11:12">
      <c r="K30054" s="435">
        <v>91001</v>
      </c>
      <c r="L30054" t="s">
        <v>204</v>
      </c>
    </row>
    <row r="30055" spans="11:12">
      <c r="K30055" s="435">
        <v>91006</v>
      </c>
      <c r="L30055" t="s">
        <v>204</v>
      </c>
    </row>
    <row r="30056" spans="11:12">
      <c r="K30056" s="435">
        <v>91007</v>
      </c>
      <c r="L30056" t="s">
        <v>204</v>
      </c>
    </row>
    <row r="30057" spans="11:12">
      <c r="K30057" s="435">
        <v>91008</v>
      </c>
      <c r="L30057" t="s">
        <v>204</v>
      </c>
    </row>
    <row r="30058" spans="11:12">
      <c r="K30058" s="435">
        <v>91010</v>
      </c>
      <c r="L30058" t="s">
        <v>204</v>
      </c>
    </row>
    <row r="30059" spans="11:12">
      <c r="K30059" s="435">
        <v>91011</v>
      </c>
      <c r="L30059" t="s">
        <v>204</v>
      </c>
    </row>
    <row r="30060" spans="11:12">
      <c r="K30060" s="435">
        <v>91016</v>
      </c>
      <c r="L30060" t="s">
        <v>204</v>
      </c>
    </row>
    <row r="30061" spans="11:12">
      <c r="K30061" s="435">
        <v>91020</v>
      </c>
      <c r="L30061" t="s">
        <v>204</v>
      </c>
    </row>
    <row r="30062" spans="11:12">
      <c r="K30062" s="435">
        <v>91024</v>
      </c>
      <c r="L30062" t="s">
        <v>204</v>
      </c>
    </row>
    <row r="30063" spans="11:12">
      <c r="K30063" s="435">
        <v>91030</v>
      </c>
      <c r="L30063" t="s">
        <v>204</v>
      </c>
    </row>
    <row r="30064" spans="11:12">
      <c r="K30064" s="435">
        <v>91040</v>
      </c>
      <c r="L30064" t="s">
        <v>204</v>
      </c>
    </row>
    <row r="30065" spans="11:12">
      <c r="K30065" s="435">
        <v>91042</v>
      </c>
      <c r="L30065" t="s">
        <v>204</v>
      </c>
    </row>
    <row r="30066" spans="11:12">
      <c r="K30066" s="435">
        <v>91046</v>
      </c>
      <c r="L30066" t="s">
        <v>204</v>
      </c>
    </row>
    <row r="30067" spans="11:12">
      <c r="K30067" s="435">
        <v>91101</v>
      </c>
      <c r="L30067" t="s">
        <v>204</v>
      </c>
    </row>
    <row r="30068" spans="11:12">
      <c r="K30068" s="435">
        <v>91103</v>
      </c>
      <c r="L30068" t="s">
        <v>204</v>
      </c>
    </row>
    <row r="30069" spans="11:12">
      <c r="K30069" s="435">
        <v>91104</v>
      </c>
      <c r="L30069" t="s">
        <v>204</v>
      </c>
    </row>
    <row r="30070" spans="11:12">
      <c r="K30070" s="435">
        <v>91105</v>
      </c>
      <c r="L30070" t="s">
        <v>204</v>
      </c>
    </row>
    <row r="30071" spans="11:12">
      <c r="K30071" s="435">
        <v>91106</v>
      </c>
      <c r="L30071" t="s">
        <v>204</v>
      </c>
    </row>
    <row r="30072" spans="11:12">
      <c r="K30072" s="435">
        <v>91107</v>
      </c>
      <c r="L30072" t="s">
        <v>204</v>
      </c>
    </row>
    <row r="30073" spans="11:12">
      <c r="K30073" s="435">
        <v>91108</v>
      </c>
      <c r="L30073" t="s">
        <v>204</v>
      </c>
    </row>
    <row r="30074" spans="11:12">
      <c r="K30074" s="435">
        <v>91201</v>
      </c>
      <c r="L30074" t="s">
        <v>204</v>
      </c>
    </row>
    <row r="30075" spans="11:12">
      <c r="K30075" s="435">
        <v>91202</v>
      </c>
      <c r="L30075" t="s">
        <v>204</v>
      </c>
    </row>
    <row r="30076" spans="11:12">
      <c r="K30076" s="435">
        <v>91203</v>
      </c>
      <c r="L30076" t="s">
        <v>204</v>
      </c>
    </row>
    <row r="30077" spans="11:12">
      <c r="K30077" s="435">
        <v>91204</v>
      </c>
      <c r="L30077" t="s">
        <v>204</v>
      </c>
    </row>
    <row r="30078" spans="11:12">
      <c r="K30078" s="435">
        <v>91205</v>
      </c>
      <c r="L30078" t="s">
        <v>204</v>
      </c>
    </row>
    <row r="30079" spans="11:12">
      <c r="K30079" s="435">
        <v>91206</v>
      </c>
      <c r="L30079" t="s">
        <v>204</v>
      </c>
    </row>
    <row r="30080" spans="11:12">
      <c r="K30080" s="435">
        <v>91207</v>
      </c>
      <c r="L30080" t="s">
        <v>204</v>
      </c>
    </row>
    <row r="30081" spans="11:12">
      <c r="K30081" s="435">
        <v>91208</v>
      </c>
      <c r="L30081" t="s">
        <v>204</v>
      </c>
    </row>
    <row r="30082" spans="11:12">
      <c r="K30082" s="435">
        <v>91210</v>
      </c>
      <c r="L30082" t="s">
        <v>204</v>
      </c>
    </row>
    <row r="30083" spans="11:12">
      <c r="K30083" s="435">
        <v>91214</v>
      </c>
      <c r="L30083" t="s">
        <v>204</v>
      </c>
    </row>
    <row r="30084" spans="11:12">
      <c r="K30084" s="435">
        <v>91301</v>
      </c>
      <c r="L30084" t="s">
        <v>206</v>
      </c>
    </row>
    <row r="30085" spans="11:12">
      <c r="K30085" s="435">
        <v>91302</v>
      </c>
      <c r="L30085" t="s">
        <v>204</v>
      </c>
    </row>
    <row r="30086" spans="11:12">
      <c r="K30086" s="435">
        <v>91303</v>
      </c>
      <c r="L30086" t="s">
        <v>204</v>
      </c>
    </row>
    <row r="30087" spans="11:12">
      <c r="K30087" s="435">
        <v>91304</v>
      </c>
      <c r="L30087" t="s">
        <v>204</v>
      </c>
    </row>
    <row r="30088" spans="11:12">
      <c r="K30088" s="435">
        <v>91306</v>
      </c>
      <c r="L30088" t="s">
        <v>204</v>
      </c>
    </row>
    <row r="30089" spans="11:12">
      <c r="K30089" s="435">
        <v>91307</v>
      </c>
      <c r="L30089" t="s">
        <v>204</v>
      </c>
    </row>
    <row r="30090" spans="11:12">
      <c r="K30090" s="435">
        <v>91311</v>
      </c>
      <c r="L30090" t="s">
        <v>204</v>
      </c>
    </row>
    <row r="30091" spans="11:12">
      <c r="K30091" s="435">
        <v>91316</v>
      </c>
      <c r="L30091" t="s">
        <v>204</v>
      </c>
    </row>
    <row r="30092" spans="11:12">
      <c r="K30092" s="435">
        <v>91320</v>
      </c>
      <c r="L30092" t="s">
        <v>204</v>
      </c>
    </row>
    <row r="30093" spans="11:12">
      <c r="K30093" s="435">
        <v>91321</v>
      </c>
      <c r="L30093" t="s">
        <v>204</v>
      </c>
    </row>
    <row r="30094" spans="11:12">
      <c r="K30094" s="435">
        <v>91324</v>
      </c>
      <c r="L30094" t="s">
        <v>204</v>
      </c>
    </row>
    <row r="30095" spans="11:12">
      <c r="K30095" s="435">
        <v>91325</v>
      </c>
      <c r="L30095" t="s">
        <v>204</v>
      </c>
    </row>
    <row r="30096" spans="11:12">
      <c r="K30096" s="435">
        <v>91326</v>
      </c>
      <c r="L30096" t="s">
        <v>204</v>
      </c>
    </row>
    <row r="30097" spans="11:12">
      <c r="K30097" s="435">
        <v>91330</v>
      </c>
      <c r="L30097" t="s">
        <v>204</v>
      </c>
    </row>
    <row r="30098" spans="11:12">
      <c r="K30098" s="435">
        <v>91331</v>
      </c>
      <c r="L30098" t="s">
        <v>204</v>
      </c>
    </row>
    <row r="30099" spans="11:12">
      <c r="K30099" s="435">
        <v>91335</v>
      </c>
      <c r="L30099" t="s">
        <v>204</v>
      </c>
    </row>
    <row r="30100" spans="11:12">
      <c r="K30100" s="435">
        <v>91340</v>
      </c>
      <c r="L30100" t="s">
        <v>204</v>
      </c>
    </row>
    <row r="30101" spans="11:12">
      <c r="K30101" s="435">
        <v>91342</v>
      </c>
      <c r="L30101" t="s">
        <v>204</v>
      </c>
    </row>
    <row r="30102" spans="11:12">
      <c r="K30102" s="435">
        <v>91343</v>
      </c>
      <c r="L30102" t="s">
        <v>204</v>
      </c>
    </row>
    <row r="30103" spans="11:12">
      <c r="K30103" s="435">
        <v>91344</v>
      </c>
      <c r="L30103" t="s">
        <v>204</v>
      </c>
    </row>
    <row r="30104" spans="11:12">
      <c r="K30104" s="435">
        <v>91345</v>
      </c>
      <c r="L30104" t="s">
        <v>204</v>
      </c>
    </row>
    <row r="30105" spans="11:12">
      <c r="K30105" s="435">
        <v>91350</v>
      </c>
      <c r="L30105" t="s">
        <v>204</v>
      </c>
    </row>
    <row r="30106" spans="11:12">
      <c r="K30106" s="435">
        <v>91351</v>
      </c>
      <c r="L30106" t="s">
        <v>204</v>
      </c>
    </row>
    <row r="30107" spans="11:12">
      <c r="K30107" s="435">
        <v>91352</v>
      </c>
      <c r="L30107" t="s">
        <v>204</v>
      </c>
    </row>
    <row r="30108" spans="11:12">
      <c r="K30108" s="435">
        <v>91354</v>
      </c>
      <c r="L30108" t="s">
        <v>204</v>
      </c>
    </row>
    <row r="30109" spans="11:12">
      <c r="K30109" s="435">
        <v>91355</v>
      </c>
      <c r="L30109" t="s">
        <v>204</v>
      </c>
    </row>
    <row r="30110" spans="11:12">
      <c r="K30110" s="435">
        <v>91356</v>
      </c>
      <c r="L30110" t="s">
        <v>204</v>
      </c>
    </row>
    <row r="30111" spans="11:12">
      <c r="K30111" s="435">
        <v>91360</v>
      </c>
      <c r="L30111" t="s">
        <v>206</v>
      </c>
    </row>
    <row r="30112" spans="11:12">
      <c r="K30112" s="435">
        <v>91361</v>
      </c>
      <c r="L30112" t="s">
        <v>206</v>
      </c>
    </row>
    <row r="30113" spans="11:12">
      <c r="K30113" s="435">
        <v>91362</v>
      </c>
      <c r="L30113" t="s">
        <v>204</v>
      </c>
    </row>
    <row r="30114" spans="11:12">
      <c r="K30114" s="435">
        <v>91364</v>
      </c>
      <c r="L30114" t="s">
        <v>204</v>
      </c>
    </row>
    <row r="30115" spans="11:12">
      <c r="K30115" s="435">
        <v>91367</v>
      </c>
      <c r="L30115" t="s">
        <v>204</v>
      </c>
    </row>
    <row r="30116" spans="11:12">
      <c r="K30116" s="435">
        <v>91371</v>
      </c>
      <c r="L30116" t="s">
        <v>204</v>
      </c>
    </row>
    <row r="30117" spans="11:12">
      <c r="K30117" s="435">
        <v>91377</v>
      </c>
      <c r="L30117" t="s">
        <v>206</v>
      </c>
    </row>
    <row r="30118" spans="11:12">
      <c r="K30118" s="435">
        <v>91381</v>
      </c>
      <c r="L30118" t="s">
        <v>204</v>
      </c>
    </row>
    <row r="30119" spans="11:12">
      <c r="K30119" s="435">
        <v>91384</v>
      </c>
      <c r="L30119" t="s">
        <v>204</v>
      </c>
    </row>
    <row r="30120" spans="11:12">
      <c r="K30120" s="435">
        <v>91387</v>
      </c>
      <c r="L30120" t="s">
        <v>204</v>
      </c>
    </row>
    <row r="30121" spans="11:12">
      <c r="K30121" s="435">
        <v>91390</v>
      </c>
      <c r="L30121" t="s">
        <v>204</v>
      </c>
    </row>
    <row r="30122" spans="11:12">
      <c r="K30122" s="435">
        <v>91401</v>
      </c>
      <c r="L30122" t="s">
        <v>204</v>
      </c>
    </row>
    <row r="30123" spans="11:12">
      <c r="K30123" s="435">
        <v>91402</v>
      </c>
      <c r="L30123" t="s">
        <v>204</v>
      </c>
    </row>
    <row r="30124" spans="11:12">
      <c r="K30124" s="435">
        <v>91403</v>
      </c>
      <c r="L30124" t="s">
        <v>204</v>
      </c>
    </row>
    <row r="30125" spans="11:12">
      <c r="K30125" s="435">
        <v>91405</v>
      </c>
      <c r="L30125" t="s">
        <v>204</v>
      </c>
    </row>
    <row r="30126" spans="11:12">
      <c r="K30126" s="435">
        <v>91406</v>
      </c>
      <c r="L30126" t="s">
        <v>204</v>
      </c>
    </row>
    <row r="30127" spans="11:12">
      <c r="K30127" s="435">
        <v>91411</v>
      </c>
      <c r="L30127" t="s">
        <v>204</v>
      </c>
    </row>
    <row r="30128" spans="11:12">
      <c r="K30128" s="435">
        <v>91423</v>
      </c>
      <c r="L30128" t="s">
        <v>204</v>
      </c>
    </row>
    <row r="30129" spans="11:12">
      <c r="K30129" s="435">
        <v>91436</v>
      </c>
      <c r="L30129" t="s">
        <v>204</v>
      </c>
    </row>
    <row r="30130" spans="11:12">
      <c r="K30130" s="435">
        <v>91501</v>
      </c>
      <c r="L30130" t="s">
        <v>204</v>
      </c>
    </row>
    <row r="30131" spans="11:12">
      <c r="K30131" s="435">
        <v>91502</v>
      </c>
      <c r="L30131" t="s">
        <v>204</v>
      </c>
    </row>
    <row r="30132" spans="11:12">
      <c r="K30132" s="435">
        <v>91504</v>
      </c>
      <c r="L30132" t="s">
        <v>204</v>
      </c>
    </row>
    <row r="30133" spans="11:12">
      <c r="K30133" s="435">
        <v>91505</v>
      </c>
      <c r="L30133" t="s">
        <v>204</v>
      </c>
    </row>
    <row r="30134" spans="11:12">
      <c r="K30134" s="435">
        <v>91506</v>
      </c>
      <c r="L30134" t="s">
        <v>204</v>
      </c>
    </row>
    <row r="30135" spans="11:12">
      <c r="K30135" s="435">
        <v>91601</v>
      </c>
      <c r="L30135" t="s">
        <v>204</v>
      </c>
    </row>
    <row r="30136" spans="11:12">
      <c r="K30136" s="435">
        <v>91602</v>
      </c>
      <c r="L30136" t="s">
        <v>204</v>
      </c>
    </row>
    <row r="30137" spans="11:12">
      <c r="K30137" s="435">
        <v>91604</v>
      </c>
      <c r="L30137" t="s">
        <v>204</v>
      </c>
    </row>
    <row r="30138" spans="11:12">
      <c r="K30138" s="435">
        <v>91605</v>
      </c>
      <c r="L30138" t="s">
        <v>204</v>
      </c>
    </row>
    <row r="30139" spans="11:12">
      <c r="K30139" s="435">
        <v>91606</v>
      </c>
      <c r="L30139" t="s">
        <v>204</v>
      </c>
    </row>
    <row r="30140" spans="11:12">
      <c r="K30140" s="435">
        <v>91607</v>
      </c>
      <c r="L30140" t="s">
        <v>204</v>
      </c>
    </row>
    <row r="30141" spans="11:12">
      <c r="K30141" s="435">
        <v>91608</v>
      </c>
      <c r="L30141" t="s">
        <v>204</v>
      </c>
    </row>
    <row r="30142" spans="11:12">
      <c r="K30142" s="435">
        <v>91701</v>
      </c>
      <c r="L30142" t="s">
        <v>204</v>
      </c>
    </row>
    <row r="30143" spans="11:12">
      <c r="K30143" s="435">
        <v>91702</v>
      </c>
      <c r="L30143" t="s">
        <v>204</v>
      </c>
    </row>
    <row r="30144" spans="11:12">
      <c r="K30144" s="435">
        <v>91706</v>
      </c>
      <c r="L30144" t="s">
        <v>204</v>
      </c>
    </row>
    <row r="30145" spans="11:12">
      <c r="K30145" s="435">
        <v>91708</v>
      </c>
      <c r="L30145" t="s">
        <v>204</v>
      </c>
    </row>
    <row r="30146" spans="11:12">
      <c r="K30146" s="435">
        <v>91709</v>
      </c>
      <c r="L30146" t="s">
        <v>204</v>
      </c>
    </row>
    <row r="30147" spans="11:12">
      <c r="K30147" s="435">
        <v>91710</v>
      </c>
      <c r="L30147" t="s">
        <v>204</v>
      </c>
    </row>
    <row r="30148" spans="11:12">
      <c r="K30148" s="435">
        <v>91711</v>
      </c>
      <c r="L30148" t="s">
        <v>204</v>
      </c>
    </row>
    <row r="30149" spans="11:12">
      <c r="K30149" s="435">
        <v>91722</v>
      </c>
      <c r="L30149" t="s">
        <v>204</v>
      </c>
    </row>
    <row r="30150" spans="11:12">
      <c r="K30150" s="435">
        <v>91723</v>
      </c>
      <c r="L30150" t="s">
        <v>204</v>
      </c>
    </row>
    <row r="30151" spans="11:12">
      <c r="K30151" s="435">
        <v>91724</v>
      </c>
      <c r="L30151" t="s">
        <v>204</v>
      </c>
    </row>
    <row r="30152" spans="11:12">
      <c r="K30152" s="435">
        <v>91730</v>
      </c>
      <c r="L30152" t="s">
        <v>204</v>
      </c>
    </row>
    <row r="30153" spans="11:12">
      <c r="K30153" s="435">
        <v>91731</v>
      </c>
      <c r="L30153" t="s">
        <v>204</v>
      </c>
    </row>
    <row r="30154" spans="11:12">
      <c r="K30154" s="435">
        <v>91732</v>
      </c>
      <c r="L30154" t="s">
        <v>204</v>
      </c>
    </row>
    <row r="30155" spans="11:12">
      <c r="K30155" s="435">
        <v>91733</v>
      </c>
      <c r="L30155" t="s">
        <v>206</v>
      </c>
    </row>
    <row r="30156" spans="11:12">
      <c r="K30156" s="435">
        <v>91737</v>
      </c>
      <c r="L30156" t="s">
        <v>204</v>
      </c>
    </row>
    <row r="30157" spans="11:12">
      <c r="K30157" s="435">
        <v>91739</v>
      </c>
      <c r="L30157" t="s">
        <v>204</v>
      </c>
    </row>
    <row r="30158" spans="11:12">
      <c r="K30158" s="435">
        <v>91740</v>
      </c>
      <c r="L30158" t="s">
        <v>204</v>
      </c>
    </row>
    <row r="30159" spans="11:12">
      <c r="K30159" s="435">
        <v>91741</v>
      </c>
      <c r="L30159" t="s">
        <v>204</v>
      </c>
    </row>
    <row r="30160" spans="11:12">
      <c r="K30160" s="435">
        <v>91744</v>
      </c>
      <c r="L30160" t="s">
        <v>204</v>
      </c>
    </row>
    <row r="30161" spans="11:12">
      <c r="K30161" s="435">
        <v>91745</v>
      </c>
      <c r="L30161" t="s">
        <v>204</v>
      </c>
    </row>
    <row r="30162" spans="11:12">
      <c r="K30162" s="435">
        <v>91746</v>
      </c>
      <c r="L30162" t="s">
        <v>204</v>
      </c>
    </row>
    <row r="30163" spans="11:12">
      <c r="K30163" s="435">
        <v>91748</v>
      </c>
      <c r="L30163" t="s">
        <v>204</v>
      </c>
    </row>
    <row r="30164" spans="11:12">
      <c r="K30164" s="435">
        <v>91750</v>
      </c>
      <c r="L30164" t="s">
        <v>204</v>
      </c>
    </row>
    <row r="30165" spans="11:12">
      <c r="K30165" s="435">
        <v>91752</v>
      </c>
      <c r="L30165" t="s">
        <v>204</v>
      </c>
    </row>
    <row r="30166" spans="11:12">
      <c r="K30166" s="435">
        <v>91754</v>
      </c>
      <c r="L30166" t="s">
        <v>204</v>
      </c>
    </row>
    <row r="30167" spans="11:12">
      <c r="K30167" s="435">
        <v>91755</v>
      </c>
      <c r="L30167" t="s">
        <v>204</v>
      </c>
    </row>
    <row r="30168" spans="11:12">
      <c r="K30168" s="435">
        <v>91759</v>
      </c>
      <c r="L30168" t="s">
        <v>204</v>
      </c>
    </row>
    <row r="30169" spans="11:12">
      <c r="K30169" s="435">
        <v>91761</v>
      </c>
      <c r="L30169" t="s">
        <v>204</v>
      </c>
    </row>
    <row r="30170" spans="11:12">
      <c r="K30170" s="435">
        <v>91762</v>
      </c>
      <c r="L30170" t="s">
        <v>204</v>
      </c>
    </row>
    <row r="30171" spans="11:12">
      <c r="K30171" s="435">
        <v>91763</v>
      </c>
      <c r="L30171" t="s">
        <v>204</v>
      </c>
    </row>
    <row r="30172" spans="11:12">
      <c r="K30172" s="435">
        <v>91764</v>
      </c>
      <c r="L30172" t="s">
        <v>204</v>
      </c>
    </row>
    <row r="30173" spans="11:12">
      <c r="K30173" s="435">
        <v>91765</v>
      </c>
      <c r="L30173" t="s">
        <v>204</v>
      </c>
    </row>
    <row r="30174" spans="11:12">
      <c r="K30174" s="435">
        <v>91766</v>
      </c>
      <c r="L30174" t="s">
        <v>204</v>
      </c>
    </row>
    <row r="30175" spans="11:12">
      <c r="K30175" s="435">
        <v>91767</v>
      </c>
      <c r="L30175" t="s">
        <v>204</v>
      </c>
    </row>
    <row r="30176" spans="11:12">
      <c r="K30176" s="435">
        <v>91768</v>
      </c>
      <c r="L30176" t="s">
        <v>204</v>
      </c>
    </row>
    <row r="30177" spans="11:12">
      <c r="K30177" s="435">
        <v>91770</v>
      </c>
      <c r="L30177" t="s">
        <v>204</v>
      </c>
    </row>
    <row r="30178" spans="11:12">
      <c r="K30178" s="435">
        <v>91773</v>
      </c>
      <c r="L30178" t="s">
        <v>204</v>
      </c>
    </row>
    <row r="30179" spans="11:12">
      <c r="K30179" s="435">
        <v>91775</v>
      </c>
      <c r="L30179" t="s">
        <v>204</v>
      </c>
    </row>
    <row r="30180" spans="11:12">
      <c r="K30180" s="435">
        <v>91776</v>
      </c>
      <c r="L30180" t="s">
        <v>204</v>
      </c>
    </row>
    <row r="30181" spans="11:12">
      <c r="K30181" s="435">
        <v>91780</v>
      </c>
      <c r="L30181" t="s">
        <v>204</v>
      </c>
    </row>
    <row r="30182" spans="11:12">
      <c r="K30182" s="435">
        <v>91784</v>
      </c>
      <c r="L30182" t="s">
        <v>204</v>
      </c>
    </row>
    <row r="30183" spans="11:12">
      <c r="K30183" s="435">
        <v>91786</v>
      </c>
      <c r="L30183" t="s">
        <v>204</v>
      </c>
    </row>
    <row r="30184" spans="11:12">
      <c r="K30184" s="435">
        <v>91789</v>
      </c>
      <c r="L30184" t="s">
        <v>204</v>
      </c>
    </row>
    <row r="30185" spans="11:12">
      <c r="K30185" s="435">
        <v>91790</v>
      </c>
      <c r="L30185" t="s">
        <v>204</v>
      </c>
    </row>
    <row r="30186" spans="11:12">
      <c r="K30186" s="435">
        <v>91791</v>
      </c>
      <c r="L30186" t="s">
        <v>204</v>
      </c>
    </row>
    <row r="30187" spans="11:12">
      <c r="K30187" s="435">
        <v>91792</v>
      </c>
      <c r="L30187" t="s">
        <v>204</v>
      </c>
    </row>
    <row r="30188" spans="11:12">
      <c r="K30188" s="435">
        <v>91801</v>
      </c>
      <c r="L30188" t="s">
        <v>204</v>
      </c>
    </row>
    <row r="30189" spans="11:12">
      <c r="K30189" s="435">
        <v>91803</v>
      </c>
      <c r="L30189" t="s">
        <v>204</v>
      </c>
    </row>
    <row r="30190" spans="11:12">
      <c r="K30190" s="435">
        <v>91901</v>
      </c>
      <c r="L30190" t="s">
        <v>204</v>
      </c>
    </row>
    <row r="30191" spans="11:12">
      <c r="K30191" s="435">
        <v>91902</v>
      </c>
      <c r="L30191" t="s">
        <v>204</v>
      </c>
    </row>
    <row r="30192" spans="11:12">
      <c r="K30192" s="435">
        <v>91905</v>
      </c>
      <c r="L30192" t="s">
        <v>204</v>
      </c>
    </row>
    <row r="30193" spans="11:12">
      <c r="K30193" s="435">
        <v>91906</v>
      </c>
      <c r="L30193" t="s">
        <v>204</v>
      </c>
    </row>
    <row r="30194" spans="11:12">
      <c r="K30194" s="435">
        <v>91910</v>
      </c>
      <c r="L30194" t="s">
        <v>204</v>
      </c>
    </row>
    <row r="30195" spans="11:12">
      <c r="K30195" s="435">
        <v>91911</v>
      </c>
      <c r="L30195" t="s">
        <v>204</v>
      </c>
    </row>
    <row r="30196" spans="11:12">
      <c r="K30196" s="435">
        <v>91913</v>
      </c>
      <c r="L30196" t="s">
        <v>204</v>
      </c>
    </row>
    <row r="30197" spans="11:12">
      <c r="K30197" s="435">
        <v>91914</v>
      </c>
      <c r="L30197" t="s">
        <v>204</v>
      </c>
    </row>
    <row r="30198" spans="11:12">
      <c r="K30198" s="435">
        <v>91915</v>
      </c>
      <c r="L30198" t="s">
        <v>204</v>
      </c>
    </row>
    <row r="30199" spans="11:12">
      <c r="K30199" s="435">
        <v>91916</v>
      </c>
      <c r="L30199" t="s">
        <v>204</v>
      </c>
    </row>
    <row r="30200" spans="11:12">
      <c r="K30200" s="435">
        <v>91917</v>
      </c>
      <c r="L30200" t="s">
        <v>204</v>
      </c>
    </row>
    <row r="30201" spans="11:12">
      <c r="K30201" s="435">
        <v>91931</v>
      </c>
      <c r="L30201" t="s">
        <v>204</v>
      </c>
    </row>
    <row r="30202" spans="11:12">
      <c r="K30202" s="435">
        <v>91932</v>
      </c>
      <c r="L30202" t="s">
        <v>204</v>
      </c>
    </row>
    <row r="30203" spans="11:12">
      <c r="K30203" s="435">
        <v>91934</v>
      </c>
      <c r="L30203" t="s">
        <v>204</v>
      </c>
    </row>
    <row r="30204" spans="11:12">
      <c r="K30204" s="435">
        <v>91935</v>
      </c>
      <c r="L30204" t="s">
        <v>204</v>
      </c>
    </row>
    <row r="30205" spans="11:12">
      <c r="K30205" s="435">
        <v>91941</v>
      </c>
      <c r="L30205" t="s">
        <v>204</v>
      </c>
    </row>
    <row r="30206" spans="11:12">
      <c r="K30206" s="435">
        <v>91942</v>
      </c>
      <c r="L30206" t="s">
        <v>204</v>
      </c>
    </row>
    <row r="30207" spans="11:12">
      <c r="K30207" s="435">
        <v>91945</v>
      </c>
      <c r="L30207" t="s">
        <v>204</v>
      </c>
    </row>
    <row r="30208" spans="11:12">
      <c r="K30208" s="435">
        <v>91948</v>
      </c>
      <c r="L30208" t="s">
        <v>204</v>
      </c>
    </row>
    <row r="30209" spans="11:12">
      <c r="K30209" s="435">
        <v>91950</v>
      </c>
      <c r="L30209" t="s">
        <v>204</v>
      </c>
    </row>
    <row r="30210" spans="11:12">
      <c r="K30210" s="435">
        <v>91962</v>
      </c>
      <c r="L30210" t="s">
        <v>204</v>
      </c>
    </row>
    <row r="30211" spans="11:12">
      <c r="K30211" s="435">
        <v>91963</v>
      </c>
      <c r="L30211" t="s">
        <v>204</v>
      </c>
    </row>
    <row r="30212" spans="11:12">
      <c r="K30212" s="435">
        <v>91977</v>
      </c>
      <c r="L30212" t="s">
        <v>204</v>
      </c>
    </row>
    <row r="30213" spans="11:12">
      <c r="K30213" s="435">
        <v>91978</v>
      </c>
      <c r="L30213" t="s">
        <v>204</v>
      </c>
    </row>
    <row r="30214" spans="11:12">
      <c r="K30214" s="435">
        <v>91980</v>
      </c>
      <c r="L30214" t="s">
        <v>204</v>
      </c>
    </row>
    <row r="30215" spans="11:12">
      <c r="K30215" s="435">
        <v>92003</v>
      </c>
      <c r="L30215" t="s">
        <v>204</v>
      </c>
    </row>
    <row r="30216" spans="11:12">
      <c r="K30216" s="435">
        <v>92004</v>
      </c>
      <c r="L30216" t="s">
        <v>204</v>
      </c>
    </row>
    <row r="30217" spans="11:12">
      <c r="K30217" s="435">
        <v>92007</v>
      </c>
      <c r="L30217" t="s">
        <v>204</v>
      </c>
    </row>
    <row r="30218" spans="11:12">
      <c r="K30218" s="435">
        <v>92008</v>
      </c>
      <c r="L30218" t="s">
        <v>204</v>
      </c>
    </row>
    <row r="30219" spans="11:12">
      <c r="K30219" s="435">
        <v>92009</v>
      </c>
      <c r="L30219" t="s">
        <v>204</v>
      </c>
    </row>
    <row r="30220" spans="11:12">
      <c r="K30220" s="435">
        <v>92010</v>
      </c>
      <c r="L30220" t="s">
        <v>204</v>
      </c>
    </row>
    <row r="30221" spans="11:12">
      <c r="K30221" s="435">
        <v>92011</v>
      </c>
      <c r="L30221" t="s">
        <v>204</v>
      </c>
    </row>
    <row r="30222" spans="11:12">
      <c r="K30222" s="435">
        <v>92014</v>
      </c>
      <c r="L30222" t="s">
        <v>204</v>
      </c>
    </row>
    <row r="30223" spans="11:12">
      <c r="K30223" s="435">
        <v>92019</v>
      </c>
      <c r="L30223" t="s">
        <v>204</v>
      </c>
    </row>
    <row r="30224" spans="11:12">
      <c r="K30224" s="435">
        <v>92020</v>
      </c>
      <c r="L30224" t="s">
        <v>204</v>
      </c>
    </row>
    <row r="30225" spans="11:12">
      <c r="K30225" s="435">
        <v>92021</v>
      </c>
      <c r="L30225" t="s">
        <v>204</v>
      </c>
    </row>
    <row r="30226" spans="11:12">
      <c r="K30226" s="435">
        <v>92024</v>
      </c>
      <c r="L30226" t="s">
        <v>204</v>
      </c>
    </row>
    <row r="30227" spans="11:12">
      <c r="K30227" s="435">
        <v>92025</v>
      </c>
      <c r="L30227" t="s">
        <v>204</v>
      </c>
    </row>
    <row r="30228" spans="11:12">
      <c r="K30228" s="435">
        <v>92026</v>
      </c>
      <c r="L30228" t="s">
        <v>204</v>
      </c>
    </row>
    <row r="30229" spans="11:12">
      <c r="K30229" s="435">
        <v>92027</v>
      </c>
      <c r="L30229" t="s">
        <v>204</v>
      </c>
    </row>
    <row r="30230" spans="11:12">
      <c r="K30230" s="435">
        <v>92028</v>
      </c>
      <c r="L30230" t="s">
        <v>204</v>
      </c>
    </row>
    <row r="30231" spans="11:12">
      <c r="K30231" s="435">
        <v>92029</v>
      </c>
      <c r="L30231" t="s">
        <v>204</v>
      </c>
    </row>
    <row r="30232" spans="11:12">
      <c r="K30232" s="435">
        <v>92036</v>
      </c>
      <c r="L30232" t="s">
        <v>204</v>
      </c>
    </row>
    <row r="30233" spans="11:12">
      <c r="K30233" s="435">
        <v>92037</v>
      </c>
      <c r="L30233" t="s">
        <v>204</v>
      </c>
    </row>
    <row r="30234" spans="11:12">
      <c r="K30234" s="435">
        <v>92040</v>
      </c>
      <c r="L30234" t="s">
        <v>204</v>
      </c>
    </row>
    <row r="30235" spans="11:12">
      <c r="K30235" s="435">
        <v>92054</v>
      </c>
      <c r="L30235" t="s">
        <v>204</v>
      </c>
    </row>
    <row r="30236" spans="11:12">
      <c r="K30236" s="435">
        <v>92055</v>
      </c>
      <c r="L30236" t="s">
        <v>204</v>
      </c>
    </row>
    <row r="30237" spans="11:12">
      <c r="K30237" s="435">
        <v>92056</v>
      </c>
      <c r="L30237" t="s">
        <v>204</v>
      </c>
    </row>
    <row r="30238" spans="11:12">
      <c r="K30238" s="435">
        <v>92057</v>
      </c>
      <c r="L30238" t="s">
        <v>204</v>
      </c>
    </row>
    <row r="30239" spans="11:12">
      <c r="K30239" s="435">
        <v>92058</v>
      </c>
      <c r="L30239" t="s">
        <v>204</v>
      </c>
    </row>
    <row r="30240" spans="11:12">
      <c r="K30240" s="435">
        <v>92059</v>
      </c>
      <c r="L30240" t="s">
        <v>204</v>
      </c>
    </row>
    <row r="30241" spans="11:12">
      <c r="K30241" s="435">
        <v>92060</v>
      </c>
      <c r="L30241" t="s">
        <v>204</v>
      </c>
    </row>
    <row r="30242" spans="11:12">
      <c r="K30242" s="435">
        <v>92061</v>
      </c>
      <c r="L30242" t="s">
        <v>204</v>
      </c>
    </row>
    <row r="30243" spans="11:12">
      <c r="K30243" s="435">
        <v>92064</v>
      </c>
      <c r="L30243" t="s">
        <v>204</v>
      </c>
    </row>
    <row r="30244" spans="11:12">
      <c r="K30244" s="435">
        <v>92065</v>
      </c>
      <c r="L30244" t="s">
        <v>204</v>
      </c>
    </row>
    <row r="30245" spans="11:12">
      <c r="K30245" s="435">
        <v>92066</v>
      </c>
      <c r="L30245" t="s">
        <v>204</v>
      </c>
    </row>
    <row r="30246" spans="11:12">
      <c r="K30246" s="435">
        <v>92067</v>
      </c>
      <c r="L30246" t="s">
        <v>204</v>
      </c>
    </row>
    <row r="30247" spans="11:12">
      <c r="K30247" s="435">
        <v>92069</v>
      </c>
      <c r="L30247" t="s">
        <v>204</v>
      </c>
    </row>
    <row r="30248" spans="11:12">
      <c r="K30248" s="435">
        <v>92070</v>
      </c>
      <c r="L30248" t="s">
        <v>204</v>
      </c>
    </row>
    <row r="30249" spans="11:12">
      <c r="K30249" s="435">
        <v>92071</v>
      </c>
      <c r="L30249" t="s">
        <v>204</v>
      </c>
    </row>
    <row r="30250" spans="11:12">
      <c r="K30250" s="435">
        <v>92075</v>
      </c>
      <c r="L30250" t="s">
        <v>204</v>
      </c>
    </row>
    <row r="30251" spans="11:12">
      <c r="K30251" s="435">
        <v>92078</v>
      </c>
      <c r="L30251" t="s">
        <v>204</v>
      </c>
    </row>
    <row r="30252" spans="11:12">
      <c r="K30252" s="435">
        <v>92081</v>
      </c>
      <c r="L30252" t="s">
        <v>204</v>
      </c>
    </row>
    <row r="30253" spans="11:12">
      <c r="K30253" s="435">
        <v>92082</v>
      </c>
      <c r="L30253" t="s">
        <v>204</v>
      </c>
    </row>
    <row r="30254" spans="11:12">
      <c r="K30254" s="435">
        <v>92083</v>
      </c>
      <c r="L30254" t="s">
        <v>204</v>
      </c>
    </row>
    <row r="30255" spans="11:12">
      <c r="K30255" s="435">
        <v>92084</v>
      </c>
      <c r="L30255" t="s">
        <v>204</v>
      </c>
    </row>
    <row r="30256" spans="11:12">
      <c r="K30256" s="435">
        <v>92086</v>
      </c>
      <c r="L30256" t="s">
        <v>204</v>
      </c>
    </row>
    <row r="30257" spans="11:12">
      <c r="K30257" s="435">
        <v>92091</v>
      </c>
      <c r="L30257" t="s">
        <v>204</v>
      </c>
    </row>
    <row r="30258" spans="11:12">
      <c r="K30258" s="435">
        <v>92101</v>
      </c>
      <c r="L30258" t="s">
        <v>204</v>
      </c>
    </row>
    <row r="30259" spans="11:12">
      <c r="K30259" s="435">
        <v>92102</v>
      </c>
      <c r="L30259" t="s">
        <v>204</v>
      </c>
    </row>
    <row r="30260" spans="11:12">
      <c r="K30260" s="435">
        <v>92103</v>
      </c>
      <c r="L30260" t="s">
        <v>204</v>
      </c>
    </row>
    <row r="30261" spans="11:12">
      <c r="K30261" s="435">
        <v>92104</v>
      </c>
      <c r="L30261" t="s">
        <v>204</v>
      </c>
    </row>
    <row r="30262" spans="11:12">
      <c r="K30262" s="435">
        <v>92105</v>
      </c>
      <c r="L30262" t="s">
        <v>204</v>
      </c>
    </row>
    <row r="30263" spans="11:12">
      <c r="K30263" s="435">
        <v>92106</v>
      </c>
      <c r="L30263" t="s">
        <v>204</v>
      </c>
    </row>
    <row r="30264" spans="11:12">
      <c r="K30264" s="435">
        <v>92107</v>
      </c>
      <c r="L30264" t="s">
        <v>204</v>
      </c>
    </row>
    <row r="30265" spans="11:12">
      <c r="K30265" s="435">
        <v>92108</v>
      </c>
      <c r="L30265" t="s">
        <v>204</v>
      </c>
    </row>
    <row r="30266" spans="11:12">
      <c r="K30266" s="435">
        <v>92109</v>
      </c>
      <c r="L30266" t="s">
        <v>204</v>
      </c>
    </row>
    <row r="30267" spans="11:12">
      <c r="K30267" s="435">
        <v>92110</v>
      </c>
      <c r="L30267" t="s">
        <v>204</v>
      </c>
    </row>
    <row r="30268" spans="11:12">
      <c r="K30268" s="435">
        <v>92111</v>
      </c>
      <c r="L30268" t="s">
        <v>204</v>
      </c>
    </row>
    <row r="30269" spans="11:12">
      <c r="K30269" s="435">
        <v>92113</v>
      </c>
      <c r="L30269" t="s">
        <v>204</v>
      </c>
    </row>
    <row r="30270" spans="11:12">
      <c r="K30270" s="435">
        <v>92114</v>
      </c>
      <c r="L30270" t="s">
        <v>204</v>
      </c>
    </row>
    <row r="30271" spans="11:12">
      <c r="K30271" s="435">
        <v>92115</v>
      </c>
      <c r="L30271" t="s">
        <v>204</v>
      </c>
    </row>
    <row r="30272" spans="11:12">
      <c r="K30272" s="435">
        <v>92116</v>
      </c>
      <c r="L30272" t="s">
        <v>204</v>
      </c>
    </row>
    <row r="30273" spans="11:12">
      <c r="K30273" s="435">
        <v>92117</v>
      </c>
      <c r="L30273" t="s">
        <v>204</v>
      </c>
    </row>
    <row r="30274" spans="11:12">
      <c r="K30274" s="435">
        <v>92118</v>
      </c>
      <c r="L30274" t="s">
        <v>204</v>
      </c>
    </row>
    <row r="30275" spans="11:12">
      <c r="K30275" s="435">
        <v>92119</v>
      </c>
      <c r="L30275" t="s">
        <v>204</v>
      </c>
    </row>
    <row r="30276" spans="11:12">
      <c r="K30276" s="435">
        <v>92120</v>
      </c>
      <c r="L30276" t="s">
        <v>204</v>
      </c>
    </row>
    <row r="30277" spans="11:12">
      <c r="K30277" s="435">
        <v>92121</v>
      </c>
      <c r="L30277" t="s">
        <v>204</v>
      </c>
    </row>
    <row r="30278" spans="11:12">
      <c r="K30278" s="435">
        <v>92122</v>
      </c>
      <c r="L30278" t="s">
        <v>204</v>
      </c>
    </row>
    <row r="30279" spans="11:12">
      <c r="K30279" s="435">
        <v>92123</v>
      </c>
      <c r="L30279" t="s">
        <v>204</v>
      </c>
    </row>
    <row r="30280" spans="11:12">
      <c r="K30280" s="435">
        <v>92124</v>
      </c>
      <c r="L30280" t="s">
        <v>204</v>
      </c>
    </row>
    <row r="30281" spans="11:12">
      <c r="K30281" s="435">
        <v>92126</v>
      </c>
      <c r="L30281" t="s">
        <v>204</v>
      </c>
    </row>
    <row r="30282" spans="11:12">
      <c r="K30282" s="435">
        <v>92127</v>
      </c>
      <c r="L30282" t="s">
        <v>204</v>
      </c>
    </row>
    <row r="30283" spans="11:12">
      <c r="K30283" s="435">
        <v>92128</v>
      </c>
      <c r="L30283" t="s">
        <v>204</v>
      </c>
    </row>
    <row r="30284" spans="11:12">
      <c r="K30284" s="435">
        <v>92129</v>
      </c>
      <c r="L30284" t="s">
        <v>204</v>
      </c>
    </row>
    <row r="30285" spans="11:12">
      <c r="K30285" s="435">
        <v>92130</v>
      </c>
      <c r="L30285" t="s">
        <v>204</v>
      </c>
    </row>
    <row r="30286" spans="11:12">
      <c r="K30286" s="435">
        <v>92131</v>
      </c>
      <c r="L30286" t="s">
        <v>204</v>
      </c>
    </row>
    <row r="30287" spans="11:12">
      <c r="K30287" s="435">
        <v>92132</v>
      </c>
      <c r="L30287" t="s">
        <v>204</v>
      </c>
    </row>
    <row r="30288" spans="11:12">
      <c r="K30288" s="435">
        <v>92134</v>
      </c>
      <c r="L30288" t="s">
        <v>204</v>
      </c>
    </row>
    <row r="30289" spans="11:12">
      <c r="K30289" s="435">
        <v>92135</v>
      </c>
      <c r="L30289" t="s">
        <v>204</v>
      </c>
    </row>
    <row r="30290" spans="11:12">
      <c r="K30290" s="435">
        <v>92139</v>
      </c>
      <c r="L30290" t="s">
        <v>204</v>
      </c>
    </row>
    <row r="30291" spans="11:12">
      <c r="K30291" s="435">
        <v>92140</v>
      </c>
      <c r="L30291" t="s">
        <v>204</v>
      </c>
    </row>
    <row r="30292" spans="11:12">
      <c r="K30292" s="435">
        <v>92145</v>
      </c>
      <c r="L30292" t="s">
        <v>204</v>
      </c>
    </row>
    <row r="30293" spans="11:12">
      <c r="K30293" s="435">
        <v>92147</v>
      </c>
      <c r="L30293" t="s">
        <v>204</v>
      </c>
    </row>
    <row r="30294" spans="11:12">
      <c r="K30294" s="435">
        <v>92154</v>
      </c>
      <c r="L30294" t="s">
        <v>204</v>
      </c>
    </row>
    <row r="30295" spans="11:12">
      <c r="K30295" s="435">
        <v>92155</v>
      </c>
      <c r="L30295" t="s">
        <v>204</v>
      </c>
    </row>
    <row r="30296" spans="11:12">
      <c r="K30296" s="435">
        <v>92173</v>
      </c>
      <c r="L30296" t="s">
        <v>204</v>
      </c>
    </row>
    <row r="30297" spans="11:12">
      <c r="K30297" s="435">
        <v>92201</v>
      </c>
      <c r="L30297" t="s">
        <v>204</v>
      </c>
    </row>
    <row r="30298" spans="11:12">
      <c r="K30298" s="435">
        <v>92203</v>
      </c>
      <c r="L30298" t="s">
        <v>204</v>
      </c>
    </row>
    <row r="30299" spans="11:12">
      <c r="K30299" s="435">
        <v>92210</v>
      </c>
      <c r="L30299" t="s">
        <v>204</v>
      </c>
    </row>
    <row r="30300" spans="11:12">
      <c r="K30300" s="435">
        <v>92211</v>
      </c>
      <c r="L30300" t="s">
        <v>204</v>
      </c>
    </row>
    <row r="30301" spans="11:12">
      <c r="K30301" s="435">
        <v>92220</v>
      </c>
      <c r="L30301" t="s">
        <v>204</v>
      </c>
    </row>
    <row r="30302" spans="11:12">
      <c r="K30302" s="435">
        <v>92222</v>
      </c>
      <c r="L30302" t="s">
        <v>200</v>
      </c>
    </row>
    <row r="30303" spans="11:12">
      <c r="K30303" s="435">
        <v>92223</v>
      </c>
      <c r="L30303" t="s">
        <v>204</v>
      </c>
    </row>
    <row r="30304" spans="11:12">
      <c r="K30304" s="435">
        <v>92225</v>
      </c>
      <c r="L30304" t="s">
        <v>204</v>
      </c>
    </row>
    <row r="30305" spans="11:12">
      <c r="K30305" s="435">
        <v>92227</v>
      </c>
      <c r="L30305" t="s">
        <v>200</v>
      </c>
    </row>
    <row r="30306" spans="11:12">
      <c r="K30306" s="435">
        <v>92230</v>
      </c>
      <c r="L30306" t="s">
        <v>204</v>
      </c>
    </row>
    <row r="30307" spans="11:12">
      <c r="K30307" s="435">
        <v>92231</v>
      </c>
      <c r="L30307" t="s">
        <v>200</v>
      </c>
    </row>
    <row r="30308" spans="11:12">
      <c r="K30308" s="435">
        <v>92233</v>
      </c>
      <c r="L30308" t="s">
        <v>204</v>
      </c>
    </row>
    <row r="30309" spans="11:12">
      <c r="K30309" s="435">
        <v>92234</v>
      </c>
      <c r="L30309" t="s">
        <v>204</v>
      </c>
    </row>
    <row r="30310" spans="11:12">
      <c r="K30310" s="435">
        <v>92236</v>
      </c>
      <c r="L30310" t="s">
        <v>204</v>
      </c>
    </row>
    <row r="30311" spans="11:12">
      <c r="K30311" s="435">
        <v>92239</v>
      </c>
      <c r="L30311" t="s">
        <v>204</v>
      </c>
    </row>
    <row r="30312" spans="11:12">
      <c r="K30312" s="435">
        <v>92240</v>
      </c>
      <c r="L30312" t="s">
        <v>204</v>
      </c>
    </row>
    <row r="30313" spans="11:12">
      <c r="K30313" s="435">
        <v>92241</v>
      </c>
      <c r="L30313" t="s">
        <v>204</v>
      </c>
    </row>
    <row r="30314" spans="11:12">
      <c r="K30314" s="435">
        <v>92242</v>
      </c>
      <c r="L30314" t="s">
        <v>204</v>
      </c>
    </row>
    <row r="30315" spans="11:12">
      <c r="K30315" s="435">
        <v>92243</v>
      </c>
      <c r="L30315" t="s">
        <v>200</v>
      </c>
    </row>
    <row r="30316" spans="11:12">
      <c r="K30316" s="435">
        <v>92249</v>
      </c>
      <c r="L30316" t="s">
        <v>200</v>
      </c>
    </row>
    <row r="30317" spans="11:12">
      <c r="K30317" s="435">
        <v>92250</v>
      </c>
      <c r="L30317" t="s">
        <v>200</v>
      </c>
    </row>
    <row r="30318" spans="11:12">
      <c r="K30318" s="435">
        <v>92251</v>
      </c>
      <c r="L30318" t="s">
        <v>200</v>
      </c>
    </row>
    <row r="30319" spans="11:12">
      <c r="K30319" s="435">
        <v>92252</v>
      </c>
      <c r="L30319" t="s">
        <v>204</v>
      </c>
    </row>
    <row r="30320" spans="11:12">
      <c r="K30320" s="435">
        <v>92253</v>
      </c>
      <c r="L30320" t="s">
        <v>204</v>
      </c>
    </row>
    <row r="30321" spans="11:12">
      <c r="K30321" s="435">
        <v>92254</v>
      </c>
      <c r="L30321" t="s">
        <v>204</v>
      </c>
    </row>
    <row r="30322" spans="11:12">
      <c r="K30322" s="435">
        <v>92256</v>
      </c>
      <c r="L30322" t="s">
        <v>204</v>
      </c>
    </row>
    <row r="30323" spans="11:12">
      <c r="K30323" s="435">
        <v>92257</v>
      </c>
      <c r="L30323" t="s">
        <v>204</v>
      </c>
    </row>
    <row r="30324" spans="11:12">
      <c r="K30324" s="435">
        <v>92258</v>
      </c>
      <c r="L30324" t="s">
        <v>204</v>
      </c>
    </row>
    <row r="30325" spans="11:12">
      <c r="K30325" s="435">
        <v>92259</v>
      </c>
      <c r="L30325" t="s">
        <v>200</v>
      </c>
    </row>
    <row r="30326" spans="11:12">
      <c r="K30326" s="435">
        <v>92260</v>
      </c>
      <c r="L30326" t="s">
        <v>204</v>
      </c>
    </row>
    <row r="30327" spans="11:12">
      <c r="K30327" s="435">
        <v>92262</v>
      </c>
      <c r="L30327" t="s">
        <v>204</v>
      </c>
    </row>
    <row r="30328" spans="11:12">
      <c r="K30328" s="435">
        <v>92264</v>
      </c>
      <c r="L30328" t="s">
        <v>204</v>
      </c>
    </row>
    <row r="30329" spans="11:12">
      <c r="K30329" s="435">
        <v>92266</v>
      </c>
      <c r="L30329" t="s">
        <v>204</v>
      </c>
    </row>
    <row r="30330" spans="11:12">
      <c r="K30330" s="435">
        <v>92267</v>
      </c>
      <c r="L30330" t="s">
        <v>204</v>
      </c>
    </row>
    <row r="30331" spans="11:12">
      <c r="K30331" s="435">
        <v>92268</v>
      </c>
      <c r="L30331" t="s">
        <v>204</v>
      </c>
    </row>
    <row r="30332" spans="11:12">
      <c r="K30332" s="435">
        <v>92270</v>
      </c>
      <c r="L30332" t="s">
        <v>204</v>
      </c>
    </row>
    <row r="30333" spans="11:12">
      <c r="K30333" s="435">
        <v>92273</v>
      </c>
      <c r="L30333" t="s">
        <v>200</v>
      </c>
    </row>
    <row r="30334" spans="11:12">
      <c r="K30334" s="435">
        <v>92274</v>
      </c>
      <c r="L30334" t="s">
        <v>204</v>
      </c>
    </row>
    <row r="30335" spans="11:12">
      <c r="K30335" s="435">
        <v>92275</v>
      </c>
      <c r="L30335" t="s">
        <v>204</v>
      </c>
    </row>
    <row r="30336" spans="11:12">
      <c r="K30336" s="435">
        <v>92276</v>
      </c>
      <c r="L30336" t="s">
        <v>204</v>
      </c>
    </row>
    <row r="30337" spans="11:12">
      <c r="K30337" s="435">
        <v>92277</v>
      </c>
      <c r="L30337" t="s">
        <v>204</v>
      </c>
    </row>
    <row r="30338" spans="11:12">
      <c r="K30338" s="435">
        <v>92278</v>
      </c>
      <c r="L30338" t="s">
        <v>204</v>
      </c>
    </row>
    <row r="30339" spans="11:12">
      <c r="K30339" s="435">
        <v>92280</v>
      </c>
      <c r="L30339" t="s">
        <v>204</v>
      </c>
    </row>
    <row r="30340" spans="11:12">
      <c r="K30340" s="435">
        <v>92281</v>
      </c>
      <c r="L30340" t="s">
        <v>200</v>
      </c>
    </row>
    <row r="30341" spans="11:12">
      <c r="K30341" s="435">
        <v>92282</v>
      </c>
      <c r="L30341" t="s">
        <v>204</v>
      </c>
    </row>
    <row r="30342" spans="11:12">
      <c r="K30342" s="435">
        <v>92283</v>
      </c>
      <c r="L30342" t="s">
        <v>200</v>
      </c>
    </row>
    <row r="30343" spans="11:12">
      <c r="K30343" s="435">
        <v>92284</v>
      </c>
      <c r="L30343" t="s">
        <v>204</v>
      </c>
    </row>
    <row r="30344" spans="11:12">
      <c r="K30344" s="435">
        <v>92285</v>
      </c>
      <c r="L30344" t="s">
        <v>204</v>
      </c>
    </row>
    <row r="30345" spans="11:12">
      <c r="K30345" s="435">
        <v>92301</v>
      </c>
      <c r="L30345" t="s">
        <v>204</v>
      </c>
    </row>
    <row r="30346" spans="11:12">
      <c r="K30346" s="435">
        <v>92304</v>
      </c>
      <c r="L30346" t="s">
        <v>200</v>
      </c>
    </row>
    <row r="30347" spans="11:12">
      <c r="K30347" s="435">
        <v>92305</v>
      </c>
      <c r="L30347" t="s">
        <v>216</v>
      </c>
    </row>
    <row r="30348" spans="11:12">
      <c r="K30348" s="435">
        <v>92307</v>
      </c>
      <c r="L30348" t="s">
        <v>204</v>
      </c>
    </row>
    <row r="30349" spans="11:12">
      <c r="K30349" s="435">
        <v>92308</v>
      </c>
      <c r="L30349" t="s">
        <v>204</v>
      </c>
    </row>
    <row r="30350" spans="11:12">
      <c r="K30350" s="435">
        <v>92309</v>
      </c>
      <c r="L30350" t="s">
        <v>204</v>
      </c>
    </row>
    <row r="30351" spans="11:12">
      <c r="K30351" s="435">
        <v>92310</v>
      </c>
      <c r="L30351" t="s">
        <v>204</v>
      </c>
    </row>
    <row r="30352" spans="11:12">
      <c r="K30352" s="435">
        <v>92311</v>
      </c>
      <c r="L30352" t="s">
        <v>204</v>
      </c>
    </row>
    <row r="30353" spans="11:12">
      <c r="K30353" s="435">
        <v>92313</v>
      </c>
      <c r="L30353" t="s">
        <v>204</v>
      </c>
    </row>
    <row r="30354" spans="11:12">
      <c r="K30354" s="435">
        <v>92314</v>
      </c>
      <c r="L30354" t="s">
        <v>216</v>
      </c>
    </row>
    <row r="30355" spans="11:12">
      <c r="K30355" s="435">
        <v>92315</v>
      </c>
      <c r="L30355" t="s">
        <v>204</v>
      </c>
    </row>
    <row r="30356" spans="11:12">
      <c r="K30356" s="435">
        <v>92316</v>
      </c>
      <c r="L30356" t="s">
        <v>204</v>
      </c>
    </row>
    <row r="30357" spans="11:12">
      <c r="K30357" s="435">
        <v>92320</v>
      </c>
      <c r="L30357" t="s">
        <v>204</v>
      </c>
    </row>
    <row r="30358" spans="11:12">
      <c r="K30358" s="435">
        <v>92321</v>
      </c>
      <c r="L30358" t="s">
        <v>204</v>
      </c>
    </row>
    <row r="30359" spans="11:12">
      <c r="K30359" s="435">
        <v>92322</v>
      </c>
      <c r="L30359" t="s">
        <v>204</v>
      </c>
    </row>
    <row r="30360" spans="11:12">
      <c r="K30360" s="435">
        <v>92324</v>
      </c>
      <c r="L30360" t="s">
        <v>204</v>
      </c>
    </row>
    <row r="30361" spans="11:12">
      <c r="K30361" s="435">
        <v>92325</v>
      </c>
      <c r="L30361" t="s">
        <v>204</v>
      </c>
    </row>
    <row r="30362" spans="11:12">
      <c r="K30362" s="435">
        <v>92327</v>
      </c>
      <c r="L30362" t="s">
        <v>204</v>
      </c>
    </row>
    <row r="30363" spans="11:12">
      <c r="K30363" s="435">
        <v>92328</v>
      </c>
      <c r="L30363" t="s">
        <v>216</v>
      </c>
    </row>
    <row r="30364" spans="11:12">
      <c r="K30364" s="435">
        <v>92332</v>
      </c>
      <c r="L30364" t="s">
        <v>204</v>
      </c>
    </row>
    <row r="30365" spans="11:12">
      <c r="K30365" s="435">
        <v>92333</v>
      </c>
      <c r="L30365" t="s">
        <v>204</v>
      </c>
    </row>
    <row r="30366" spans="11:12">
      <c r="K30366" s="435">
        <v>92335</v>
      </c>
      <c r="L30366" t="s">
        <v>204</v>
      </c>
    </row>
    <row r="30367" spans="11:12">
      <c r="K30367" s="435">
        <v>92336</v>
      </c>
      <c r="L30367" t="s">
        <v>204</v>
      </c>
    </row>
    <row r="30368" spans="11:12">
      <c r="K30368" s="435">
        <v>92337</v>
      </c>
      <c r="L30368" t="s">
        <v>204</v>
      </c>
    </row>
    <row r="30369" spans="11:12">
      <c r="K30369" s="435">
        <v>92338</v>
      </c>
      <c r="L30369" t="s">
        <v>204</v>
      </c>
    </row>
    <row r="30370" spans="11:12">
      <c r="K30370" s="435">
        <v>92339</v>
      </c>
      <c r="L30370" t="s">
        <v>204</v>
      </c>
    </row>
    <row r="30371" spans="11:12">
      <c r="K30371" s="435">
        <v>92341</v>
      </c>
      <c r="L30371" t="s">
        <v>204</v>
      </c>
    </row>
    <row r="30372" spans="11:12">
      <c r="K30372" s="435">
        <v>92342</v>
      </c>
      <c r="L30372" t="s">
        <v>204</v>
      </c>
    </row>
    <row r="30373" spans="11:12">
      <c r="K30373" s="435">
        <v>92344</v>
      </c>
      <c r="L30373" t="s">
        <v>204</v>
      </c>
    </row>
    <row r="30374" spans="11:12">
      <c r="K30374" s="435">
        <v>92345</v>
      </c>
      <c r="L30374" t="s">
        <v>204</v>
      </c>
    </row>
    <row r="30375" spans="11:12">
      <c r="K30375" s="435">
        <v>92346</v>
      </c>
      <c r="L30375" t="s">
        <v>204</v>
      </c>
    </row>
    <row r="30376" spans="11:12">
      <c r="K30376" s="435">
        <v>92347</v>
      </c>
      <c r="L30376" t="s">
        <v>204</v>
      </c>
    </row>
    <row r="30377" spans="11:12">
      <c r="K30377" s="435">
        <v>92352</v>
      </c>
      <c r="L30377" t="s">
        <v>204</v>
      </c>
    </row>
    <row r="30378" spans="11:12">
      <c r="K30378" s="435">
        <v>92354</v>
      </c>
      <c r="L30378" t="s">
        <v>204</v>
      </c>
    </row>
    <row r="30379" spans="11:12">
      <c r="K30379" s="435">
        <v>92356</v>
      </c>
      <c r="L30379" t="s">
        <v>204</v>
      </c>
    </row>
    <row r="30380" spans="11:12">
      <c r="K30380" s="435">
        <v>92358</v>
      </c>
      <c r="L30380" t="s">
        <v>210</v>
      </c>
    </row>
    <row r="30381" spans="11:12">
      <c r="K30381" s="435">
        <v>92359</v>
      </c>
      <c r="L30381" t="s">
        <v>204</v>
      </c>
    </row>
    <row r="30382" spans="11:12">
      <c r="K30382" s="435">
        <v>92363</v>
      </c>
      <c r="L30382" t="s">
        <v>200</v>
      </c>
    </row>
    <row r="30383" spans="11:12">
      <c r="K30383" s="435">
        <v>92364</v>
      </c>
      <c r="L30383" t="s">
        <v>204</v>
      </c>
    </row>
    <row r="30384" spans="11:12">
      <c r="K30384" s="435">
        <v>92365</v>
      </c>
      <c r="L30384" t="s">
        <v>204</v>
      </c>
    </row>
    <row r="30385" spans="11:12">
      <c r="K30385" s="435">
        <v>92368</v>
      </c>
      <c r="L30385" t="s">
        <v>204</v>
      </c>
    </row>
    <row r="30386" spans="11:12">
      <c r="K30386" s="435">
        <v>92371</v>
      </c>
      <c r="L30386" t="s">
        <v>204</v>
      </c>
    </row>
    <row r="30387" spans="11:12">
      <c r="K30387" s="435">
        <v>92372</v>
      </c>
      <c r="L30387" t="s">
        <v>204</v>
      </c>
    </row>
    <row r="30388" spans="11:12">
      <c r="K30388" s="435">
        <v>92373</v>
      </c>
      <c r="L30388" t="s">
        <v>204</v>
      </c>
    </row>
    <row r="30389" spans="11:12">
      <c r="K30389" s="435">
        <v>92374</v>
      </c>
      <c r="L30389" t="s">
        <v>204</v>
      </c>
    </row>
    <row r="30390" spans="11:12">
      <c r="K30390" s="435">
        <v>92376</v>
      </c>
      <c r="L30390" t="s">
        <v>204</v>
      </c>
    </row>
    <row r="30391" spans="11:12">
      <c r="K30391" s="435">
        <v>92377</v>
      </c>
      <c r="L30391" t="s">
        <v>204</v>
      </c>
    </row>
    <row r="30392" spans="11:12">
      <c r="K30392" s="435">
        <v>92378</v>
      </c>
      <c r="L30392" t="s">
        <v>204</v>
      </c>
    </row>
    <row r="30393" spans="11:12">
      <c r="K30393" s="435">
        <v>92382</v>
      </c>
      <c r="L30393" t="s">
        <v>204</v>
      </c>
    </row>
    <row r="30394" spans="11:12">
      <c r="K30394" s="435">
        <v>92384</v>
      </c>
      <c r="L30394" t="s">
        <v>204</v>
      </c>
    </row>
    <row r="30395" spans="11:12">
      <c r="K30395" s="435">
        <v>92385</v>
      </c>
      <c r="L30395" t="s">
        <v>204</v>
      </c>
    </row>
    <row r="30396" spans="11:12">
      <c r="K30396" s="435">
        <v>92386</v>
      </c>
      <c r="L30396" t="s">
        <v>204</v>
      </c>
    </row>
    <row r="30397" spans="11:12">
      <c r="K30397" s="435">
        <v>92389</v>
      </c>
      <c r="L30397" t="s">
        <v>204</v>
      </c>
    </row>
    <row r="30398" spans="11:12">
      <c r="K30398" s="435">
        <v>92391</v>
      </c>
      <c r="L30398" t="s">
        <v>204</v>
      </c>
    </row>
    <row r="30399" spans="11:12">
      <c r="K30399" s="435">
        <v>92392</v>
      </c>
      <c r="L30399" t="s">
        <v>204</v>
      </c>
    </row>
    <row r="30400" spans="11:12">
      <c r="K30400" s="435">
        <v>92394</v>
      </c>
      <c r="L30400" t="s">
        <v>204</v>
      </c>
    </row>
    <row r="30401" spans="11:12">
      <c r="K30401" s="435">
        <v>92395</v>
      </c>
      <c r="L30401" t="s">
        <v>204</v>
      </c>
    </row>
    <row r="30402" spans="11:12">
      <c r="K30402" s="435">
        <v>92397</v>
      </c>
      <c r="L30402" t="s">
        <v>204</v>
      </c>
    </row>
    <row r="30403" spans="11:12">
      <c r="K30403" s="435">
        <v>92398</v>
      </c>
      <c r="L30403" t="s">
        <v>204</v>
      </c>
    </row>
    <row r="30404" spans="11:12">
      <c r="K30404" s="435">
        <v>92399</v>
      </c>
      <c r="L30404" t="s">
        <v>204</v>
      </c>
    </row>
    <row r="30405" spans="11:12">
      <c r="K30405" s="435">
        <v>92401</v>
      </c>
      <c r="L30405" t="s">
        <v>204</v>
      </c>
    </row>
    <row r="30406" spans="11:12">
      <c r="K30406" s="435">
        <v>92404</v>
      </c>
      <c r="L30406" t="s">
        <v>204</v>
      </c>
    </row>
    <row r="30407" spans="11:12">
      <c r="K30407" s="435">
        <v>92405</v>
      </c>
      <c r="L30407" t="s">
        <v>204</v>
      </c>
    </row>
    <row r="30408" spans="11:12">
      <c r="K30408" s="435">
        <v>92407</v>
      </c>
      <c r="L30408" t="s">
        <v>204</v>
      </c>
    </row>
    <row r="30409" spans="11:12">
      <c r="K30409" s="435">
        <v>92408</v>
      </c>
      <c r="L30409" t="s">
        <v>204</v>
      </c>
    </row>
    <row r="30410" spans="11:12">
      <c r="K30410" s="435">
        <v>92410</v>
      </c>
      <c r="L30410" t="s">
        <v>204</v>
      </c>
    </row>
    <row r="30411" spans="11:12">
      <c r="K30411" s="435">
        <v>92411</v>
      </c>
      <c r="L30411" t="s">
        <v>204</v>
      </c>
    </row>
    <row r="30412" spans="11:12">
      <c r="K30412" s="435">
        <v>92501</v>
      </c>
      <c r="L30412" t="s">
        <v>204</v>
      </c>
    </row>
    <row r="30413" spans="11:12">
      <c r="K30413" s="435">
        <v>92503</v>
      </c>
      <c r="L30413" t="s">
        <v>204</v>
      </c>
    </row>
    <row r="30414" spans="11:12">
      <c r="K30414" s="435">
        <v>92504</v>
      </c>
      <c r="L30414" t="s">
        <v>204</v>
      </c>
    </row>
    <row r="30415" spans="11:12">
      <c r="K30415" s="435">
        <v>92505</v>
      </c>
      <c r="L30415" t="s">
        <v>204</v>
      </c>
    </row>
    <row r="30416" spans="11:12">
      <c r="K30416" s="435">
        <v>92506</v>
      </c>
      <c r="L30416" t="s">
        <v>204</v>
      </c>
    </row>
    <row r="30417" spans="11:12">
      <c r="K30417" s="435">
        <v>92507</v>
      </c>
      <c r="L30417" t="s">
        <v>204</v>
      </c>
    </row>
    <row r="30418" spans="11:12">
      <c r="K30418" s="435">
        <v>92508</v>
      </c>
      <c r="L30418" t="s">
        <v>204</v>
      </c>
    </row>
    <row r="30419" spans="11:12">
      <c r="K30419" s="435">
        <v>92509</v>
      </c>
      <c r="L30419" t="s">
        <v>204</v>
      </c>
    </row>
    <row r="30420" spans="11:12">
      <c r="K30420" s="435">
        <v>92518</v>
      </c>
      <c r="L30420" t="s">
        <v>204</v>
      </c>
    </row>
    <row r="30421" spans="11:12">
      <c r="K30421" s="435">
        <v>92530</v>
      </c>
      <c r="L30421" t="s">
        <v>204</v>
      </c>
    </row>
    <row r="30422" spans="11:12">
      <c r="K30422" s="435">
        <v>92532</v>
      </c>
      <c r="L30422" t="s">
        <v>204</v>
      </c>
    </row>
    <row r="30423" spans="11:12">
      <c r="K30423" s="435">
        <v>92536</v>
      </c>
      <c r="L30423" t="s">
        <v>204</v>
      </c>
    </row>
    <row r="30424" spans="11:12">
      <c r="K30424" s="435">
        <v>92539</v>
      </c>
      <c r="L30424" t="s">
        <v>204</v>
      </c>
    </row>
    <row r="30425" spans="11:12">
      <c r="K30425" s="435">
        <v>92543</v>
      </c>
      <c r="L30425" t="s">
        <v>204</v>
      </c>
    </row>
    <row r="30426" spans="11:12">
      <c r="K30426" s="435">
        <v>92544</v>
      </c>
      <c r="L30426" t="s">
        <v>204</v>
      </c>
    </row>
    <row r="30427" spans="11:12">
      <c r="K30427" s="435">
        <v>92545</v>
      </c>
      <c r="L30427" t="s">
        <v>204</v>
      </c>
    </row>
    <row r="30428" spans="11:12">
      <c r="K30428" s="435">
        <v>92548</v>
      </c>
      <c r="L30428" t="s">
        <v>204</v>
      </c>
    </row>
    <row r="30429" spans="11:12">
      <c r="K30429" s="435">
        <v>92549</v>
      </c>
      <c r="L30429" t="s">
        <v>204</v>
      </c>
    </row>
    <row r="30430" spans="11:12">
      <c r="K30430" s="435">
        <v>92551</v>
      </c>
      <c r="L30430" t="s">
        <v>204</v>
      </c>
    </row>
    <row r="30431" spans="11:12">
      <c r="K30431" s="435">
        <v>92553</v>
      </c>
      <c r="L30431" t="s">
        <v>204</v>
      </c>
    </row>
    <row r="30432" spans="11:12">
      <c r="K30432" s="435">
        <v>92555</v>
      </c>
      <c r="L30432" t="s">
        <v>204</v>
      </c>
    </row>
    <row r="30433" spans="11:12">
      <c r="K30433" s="435">
        <v>92557</v>
      </c>
      <c r="L30433" t="s">
        <v>204</v>
      </c>
    </row>
    <row r="30434" spans="11:12">
      <c r="K30434" s="435">
        <v>92561</v>
      </c>
      <c r="L30434" t="s">
        <v>204</v>
      </c>
    </row>
    <row r="30435" spans="11:12">
      <c r="K30435" s="435">
        <v>92562</v>
      </c>
      <c r="L30435" t="s">
        <v>204</v>
      </c>
    </row>
    <row r="30436" spans="11:12">
      <c r="K30436" s="435">
        <v>92563</v>
      </c>
      <c r="L30436" t="s">
        <v>204</v>
      </c>
    </row>
    <row r="30437" spans="11:12">
      <c r="K30437" s="435">
        <v>92567</v>
      </c>
      <c r="L30437" t="s">
        <v>204</v>
      </c>
    </row>
    <row r="30438" spans="11:12">
      <c r="K30438" s="435">
        <v>92570</v>
      </c>
      <c r="L30438" t="s">
        <v>204</v>
      </c>
    </row>
    <row r="30439" spans="11:12">
      <c r="K30439" s="435">
        <v>92571</v>
      </c>
      <c r="L30439" t="s">
        <v>204</v>
      </c>
    </row>
    <row r="30440" spans="11:12">
      <c r="K30440" s="435">
        <v>92582</v>
      </c>
      <c r="L30440" t="s">
        <v>204</v>
      </c>
    </row>
    <row r="30441" spans="11:12">
      <c r="K30441" s="435">
        <v>92583</v>
      </c>
      <c r="L30441" t="s">
        <v>204</v>
      </c>
    </row>
    <row r="30442" spans="11:12">
      <c r="K30442" s="435">
        <v>92584</v>
      </c>
      <c r="L30442" t="s">
        <v>204</v>
      </c>
    </row>
    <row r="30443" spans="11:12">
      <c r="K30443" s="435">
        <v>92585</v>
      </c>
      <c r="L30443" t="s">
        <v>204</v>
      </c>
    </row>
    <row r="30444" spans="11:12">
      <c r="K30444" s="435">
        <v>92586</v>
      </c>
      <c r="L30444" t="s">
        <v>204</v>
      </c>
    </row>
    <row r="30445" spans="11:12">
      <c r="K30445" s="435">
        <v>92587</v>
      </c>
      <c r="L30445" t="s">
        <v>204</v>
      </c>
    </row>
    <row r="30446" spans="11:12">
      <c r="K30446" s="435">
        <v>92590</v>
      </c>
      <c r="L30446" t="s">
        <v>204</v>
      </c>
    </row>
    <row r="30447" spans="11:12">
      <c r="K30447" s="435">
        <v>92591</v>
      </c>
      <c r="L30447" t="s">
        <v>204</v>
      </c>
    </row>
    <row r="30448" spans="11:12">
      <c r="K30448" s="435">
        <v>92592</v>
      </c>
      <c r="L30448" t="s">
        <v>204</v>
      </c>
    </row>
    <row r="30449" spans="11:12">
      <c r="K30449" s="435">
        <v>92595</v>
      </c>
      <c r="L30449" t="s">
        <v>204</v>
      </c>
    </row>
    <row r="30450" spans="11:12">
      <c r="K30450" s="435">
        <v>92596</v>
      </c>
      <c r="L30450" t="s">
        <v>204</v>
      </c>
    </row>
    <row r="30451" spans="11:12">
      <c r="K30451" s="435">
        <v>92602</v>
      </c>
      <c r="L30451" t="s">
        <v>204</v>
      </c>
    </row>
    <row r="30452" spans="11:12">
      <c r="K30452" s="435">
        <v>92603</v>
      </c>
      <c r="L30452" t="s">
        <v>204</v>
      </c>
    </row>
    <row r="30453" spans="11:12">
      <c r="K30453" s="435">
        <v>92604</v>
      </c>
      <c r="L30453" t="s">
        <v>204</v>
      </c>
    </row>
    <row r="30454" spans="11:12">
      <c r="K30454" s="435">
        <v>92606</v>
      </c>
      <c r="L30454" t="s">
        <v>204</v>
      </c>
    </row>
    <row r="30455" spans="11:12">
      <c r="K30455" s="435">
        <v>92610</v>
      </c>
      <c r="L30455" t="s">
        <v>204</v>
      </c>
    </row>
    <row r="30456" spans="11:12">
      <c r="K30456" s="435">
        <v>92612</v>
      </c>
      <c r="L30456" t="s">
        <v>204</v>
      </c>
    </row>
    <row r="30457" spans="11:12">
      <c r="K30457" s="435">
        <v>92614</v>
      </c>
      <c r="L30457" t="s">
        <v>204</v>
      </c>
    </row>
    <row r="30458" spans="11:12">
      <c r="K30458" s="435">
        <v>92617</v>
      </c>
      <c r="L30458" t="s">
        <v>204</v>
      </c>
    </row>
    <row r="30459" spans="11:12">
      <c r="K30459" s="435">
        <v>92618</v>
      </c>
      <c r="L30459" t="s">
        <v>206</v>
      </c>
    </row>
    <row r="30460" spans="11:12">
      <c r="K30460" s="435">
        <v>92620</v>
      </c>
      <c r="L30460" t="s">
        <v>204</v>
      </c>
    </row>
    <row r="30461" spans="11:12">
      <c r="K30461" s="435">
        <v>92624</v>
      </c>
      <c r="L30461" t="s">
        <v>204</v>
      </c>
    </row>
    <row r="30462" spans="11:12">
      <c r="K30462" s="435">
        <v>92625</v>
      </c>
      <c r="L30462" t="s">
        <v>204</v>
      </c>
    </row>
    <row r="30463" spans="11:12">
      <c r="K30463" s="435">
        <v>92626</v>
      </c>
      <c r="L30463" t="s">
        <v>204</v>
      </c>
    </row>
    <row r="30464" spans="11:12">
      <c r="K30464" s="435">
        <v>92627</v>
      </c>
      <c r="L30464" t="s">
        <v>204</v>
      </c>
    </row>
    <row r="30465" spans="11:12">
      <c r="K30465" s="435">
        <v>92629</v>
      </c>
      <c r="L30465" t="s">
        <v>204</v>
      </c>
    </row>
    <row r="30466" spans="11:12">
      <c r="K30466" s="435">
        <v>92630</v>
      </c>
      <c r="L30466" t="s">
        <v>204</v>
      </c>
    </row>
    <row r="30467" spans="11:12">
      <c r="K30467" s="435">
        <v>92637</v>
      </c>
      <c r="L30467" t="s">
        <v>204</v>
      </c>
    </row>
    <row r="30468" spans="11:12">
      <c r="K30468" s="435">
        <v>92646</v>
      </c>
      <c r="L30468" t="s">
        <v>204</v>
      </c>
    </row>
    <row r="30469" spans="11:12">
      <c r="K30469" s="435">
        <v>92647</v>
      </c>
      <c r="L30469" t="s">
        <v>204</v>
      </c>
    </row>
    <row r="30470" spans="11:12">
      <c r="K30470" s="435">
        <v>92648</v>
      </c>
      <c r="L30470" t="s">
        <v>204</v>
      </c>
    </row>
    <row r="30471" spans="11:12">
      <c r="K30471" s="435">
        <v>92649</v>
      </c>
      <c r="L30471" t="s">
        <v>204</v>
      </c>
    </row>
    <row r="30472" spans="11:12">
      <c r="K30472" s="435">
        <v>92651</v>
      </c>
      <c r="L30472" t="s">
        <v>204</v>
      </c>
    </row>
    <row r="30473" spans="11:12">
      <c r="K30473" s="435">
        <v>92653</v>
      </c>
      <c r="L30473" t="s">
        <v>204</v>
      </c>
    </row>
    <row r="30474" spans="11:12">
      <c r="K30474" s="435">
        <v>92655</v>
      </c>
      <c r="L30474" t="s">
        <v>204</v>
      </c>
    </row>
    <row r="30475" spans="11:12">
      <c r="K30475" s="435">
        <v>92656</v>
      </c>
      <c r="L30475" t="s">
        <v>204</v>
      </c>
    </row>
    <row r="30476" spans="11:12">
      <c r="K30476" s="435">
        <v>92657</v>
      </c>
      <c r="L30476" t="s">
        <v>204</v>
      </c>
    </row>
    <row r="30477" spans="11:12">
      <c r="K30477" s="435">
        <v>92660</v>
      </c>
      <c r="L30477" t="s">
        <v>204</v>
      </c>
    </row>
    <row r="30478" spans="11:12">
      <c r="K30478" s="435">
        <v>92661</v>
      </c>
      <c r="L30478" t="s">
        <v>204</v>
      </c>
    </row>
    <row r="30479" spans="11:12">
      <c r="K30479" s="435">
        <v>92662</v>
      </c>
      <c r="L30479" t="s">
        <v>204</v>
      </c>
    </row>
    <row r="30480" spans="11:12">
      <c r="K30480" s="435">
        <v>92663</v>
      </c>
      <c r="L30480" t="s">
        <v>204</v>
      </c>
    </row>
    <row r="30481" spans="11:12">
      <c r="K30481" s="435">
        <v>92672</v>
      </c>
      <c r="L30481" t="s">
        <v>204</v>
      </c>
    </row>
    <row r="30482" spans="11:12">
      <c r="K30482" s="435">
        <v>92673</v>
      </c>
      <c r="L30482" t="s">
        <v>204</v>
      </c>
    </row>
    <row r="30483" spans="11:12">
      <c r="K30483" s="435">
        <v>92675</v>
      </c>
      <c r="L30483" t="s">
        <v>204</v>
      </c>
    </row>
    <row r="30484" spans="11:12">
      <c r="K30484" s="435">
        <v>92676</v>
      </c>
      <c r="L30484" t="s">
        <v>206</v>
      </c>
    </row>
    <row r="30485" spans="11:12">
      <c r="K30485" s="435">
        <v>92677</v>
      </c>
      <c r="L30485" t="s">
        <v>204</v>
      </c>
    </row>
    <row r="30486" spans="11:12">
      <c r="K30486" s="435">
        <v>92678</v>
      </c>
      <c r="L30486" t="s">
        <v>204</v>
      </c>
    </row>
    <row r="30487" spans="11:12">
      <c r="K30487" s="435">
        <v>92679</v>
      </c>
      <c r="L30487" t="s">
        <v>204</v>
      </c>
    </row>
    <row r="30488" spans="11:12">
      <c r="K30488" s="435">
        <v>92683</v>
      </c>
      <c r="L30488" t="s">
        <v>204</v>
      </c>
    </row>
    <row r="30489" spans="11:12">
      <c r="K30489" s="435">
        <v>92688</v>
      </c>
      <c r="L30489" t="s">
        <v>204</v>
      </c>
    </row>
    <row r="30490" spans="11:12">
      <c r="K30490" s="435">
        <v>92691</v>
      </c>
      <c r="L30490" t="s">
        <v>204</v>
      </c>
    </row>
    <row r="30491" spans="11:12">
      <c r="K30491" s="435">
        <v>92692</v>
      </c>
      <c r="L30491" t="s">
        <v>204</v>
      </c>
    </row>
    <row r="30492" spans="11:12">
      <c r="K30492" s="435">
        <v>92694</v>
      </c>
      <c r="L30492" t="s">
        <v>204</v>
      </c>
    </row>
    <row r="30493" spans="11:12">
      <c r="K30493" s="435">
        <v>92701</v>
      </c>
      <c r="L30493" t="s">
        <v>204</v>
      </c>
    </row>
    <row r="30494" spans="11:12">
      <c r="K30494" s="435">
        <v>92703</v>
      </c>
      <c r="L30494" t="s">
        <v>204</v>
      </c>
    </row>
    <row r="30495" spans="11:12">
      <c r="K30495" s="435">
        <v>92704</v>
      </c>
      <c r="L30495" t="s">
        <v>204</v>
      </c>
    </row>
    <row r="30496" spans="11:12">
      <c r="K30496" s="435">
        <v>92705</v>
      </c>
      <c r="L30496" t="s">
        <v>204</v>
      </c>
    </row>
    <row r="30497" spans="11:12">
      <c r="K30497" s="435">
        <v>92706</v>
      </c>
      <c r="L30497" t="s">
        <v>204</v>
      </c>
    </row>
    <row r="30498" spans="11:12">
      <c r="K30498" s="435">
        <v>92707</v>
      </c>
      <c r="L30498" t="s">
        <v>204</v>
      </c>
    </row>
    <row r="30499" spans="11:12">
      <c r="K30499" s="435">
        <v>92708</v>
      </c>
      <c r="L30499" t="s">
        <v>204</v>
      </c>
    </row>
    <row r="30500" spans="11:12">
      <c r="K30500" s="435">
        <v>92780</v>
      </c>
      <c r="L30500" t="s">
        <v>204</v>
      </c>
    </row>
    <row r="30501" spans="11:12">
      <c r="K30501" s="435">
        <v>92782</v>
      </c>
      <c r="L30501" t="s">
        <v>204</v>
      </c>
    </row>
    <row r="30502" spans="11:12">
      <c r="K30502" s="435">
        <v>92801</v>
      </c>
      <c r="L30502" t="s">
        <v>204</v>
      </c>
    </row>
    <row r="30503" spans="11:12">
      <c r="K30503" s="435">
        <v>92802</v>
      </c>
      <c r="L30503" t="s">
        <v>204</v>
      </c>
    </row>
    <row r="30504" spans="11:12">
      <c r="K30504" s="435">
        <v>92804</v>
      </c>
      <c r="L30504" t="s">
        <v>204</v>
      </c>
    </row>
    <row r="30505" spans="11:12">
      <c r="K30505" s="435">
        <v>92805</v>
      </c>
      <c r="L30505" t="s">
        <v>204</v>
      </c>
    </row>
    <row r="30506" spans="11:12">
      <c r="K30506" s="435">
        <v>92806</v>
      </c>
      <c r="L30506" t="s">
        <v>204</v>
      </c>
    </row>
    <row r="30507" spans="11:12">
      <c r="K30507" s="435">
        <v>92807</v>
      </c>
      <c r="L30507" t="s">
        <v>204</v>
      </c>
    </row>
    <row r="30508" spans="11:12">
      <c r="K30508" s="435">
        <v>92808</v>
      </c>
      <c r="L30508" t="s">
        <v>204</v>
      </c>
    </row>
    <row r="30509" spans="11:12">
      <c r="K30509" s="435">
        <v>92821</v>
      </c>
      <c r="L30509" t="s">
        <v>204</v>
      </c>
    </row>
    <row r="30510" spans="11:12">
      <c r="K30510" s="435">
        <v>92823</v>
      </c>
      <c r="L30510" t="s">
        <v>204</v>
      </c>
    </row>
    <row r="30511" spans="11:12">
      <c r="K30511" s="435">
        <v>92831</v>
      </c>
      <c r="L30511" t="s">
        <v>204</v>
      </c>
    </row>
    <row r="30512" spans="11:12">
      <c r="K30512" s="435">
        <v>92832</v>
      </c>
      <c r="L30512" t="s">
        <v>204</v>
      </c>
    </row>
    <row r="30513" spans="11:12">
      <c r="K30513" s="435">
        <v>92833</v>
      </c>
      <c r="L30513" t="s">
        <v>204</v>
      </c>
    </row>
    <row r="30514" spans="11:12">
      <c r="K30514" s="435">
        <v>92835</v>
      </c>
      <c r="L30514" t="s">
        <v>204</v>
      </c>
    </row>
    <row r="30515" spans="11:12">
      <c r="K30515" s="435">
        <v>92840</v>
      </c>
      <c r="L30515" t="s">
        <v>204</v>
      </c>
    </row>
    <row r="30516" spans="11:12">
      <c r="K30516" s="435">
        <v>92841</v>
      </c>
      <c r="L30516" t="s">
        <v>204</v>
      </c>
    </row>
    <row r="30517" spans="11:12">
      <c r="K30517" s="435">
        <v>92843</v>
      </c>
      <c r="L30517" t="s">
        <v>204</v>
      </c>
    </row>
    <row r="30518" spans="11:12">
      <c r="K30518" s="435">
        <v>92844</v>
      </c>
      <c r="L30518" t="s">
        <v>204</v>
      </c>
    </row>
    <row r="30519" spans="11:12">
      <c r="K30519" s="435">
        <v>92845</v>
      </c>
      <c r="L30519" t="s">
        <v>204</v>
      </c>
    </row>
    <row r="30520" spans="11:12">
      <c r="K30520" s="435">
        <v>92860</v>
      </c>
      <c r="L30520" t="s">
        <v>204</v>
      </c>
    </row>
    <row r="30521" spans="11:12">
      <c r="K30521" s="435">
        <v>92861</v>
      </c>
      <c r="L30521" t="s">
        <v>204</v>
      </c>
    </row>
    <row r="30522" spans="11:12">
      <c r="K30522" s="435">
        <v>92865</v>
      </c>
      <c r="L30522" t="s">
        <v>204</v>
      </c>
    </row>
    <row r="30523" spans="11:12">
      <c r="K30523" s="435">
        <v>92866</v>
      </c>
      <c r="L30523" t="s">
        <v>204</v>
      </c>
    </row>
    <row r="30524" spans="11:12">
      <c r="K30524" s="435">
        <v>92867</v>
      </c>
      <c r="L30524" t="s">
        <v>204</v>
      </c>
    </row>
    <row r="30525" spans="11:12">
      <c r="K30525" s="435">
        <v>92868</v>
      </c>
      <c r="L30525" t="s">
        <v>204</v>
      </c>
    </row>
    <row r="30526" spans="11:12">
      <c r="K30526" s="435">
        <v>92869</v>
      </c>
      <c r="L30526" t="s">
        <v>204</v>
      </c>
    </row>
    <row r="30527" spans="11:12">
      <c r="K30527" s="435">
        <v>92870</v>
      </c>
      <c r="L30527" t="s">
        <v>204</v>
      </c>
    </row>
    <row r="30528" spans="11:12">
      <c r="K30528" s="435">
        <v>92879</v>
      </c>
      <c r="L30528" t="s">
        <v>204</v>
      </c>
    </row>
    <row r="30529" spans="11:12">
      <c r="K30529" s="435">
        <v>92880</v>
      </c>
      <c r="L30529" t="s">
        <v>204</v>
      </c>
    </row>
    <row r="30530" spans="11:12">
      <c r="K30530" s="435">
        <v>92881</v>
      </c>
      <c r="L30530" t="s">
        <v>204</v>
      </c>
    </row>
    <row r="30531" spans="11:12">
      <c r="K30531" s="435">
        <v>92882</v>
      </c>
      <c r="L30531" t="s">
        <v>204</v>
      </c>
    </row>
    <row r="30532" spans="11:12">
      <c r="K30532" s="435">
        <v>92883</v>
      </c>
      <c r="L30532" t="s">
        <v>204</v>
      </c>
    </row>
    <row r="30533" spans="11:12">
      <c r="K30533" s="435">
        <v>92886</v>
      </c>
      <c r="L30533" t="s">
        <v>204</v>
      </c>
    </row>
    <row r="30534" spans="11:12">
      <c r="K30534" s="435">
        <v>92887</v>
      </c>
      <c r="L30534" t="s">
        <v>204</v>
      </c>
    </row>
    <row r="30535" spans="11:12">
      <c r="K30535" s="435">
        <v>93001</v>
      </c>
      <c r="L30535" t="s">
        <v>206</v>
      </c>
    </row>
    <row r="30536" spans="11:12">
      <c r="K30536" s="435">
        <v>93003</v>
      </c>
      <c r="L30536" t="s">
        <v>206</v>
      </c>
    </row>
    <row r="30537" spans="11:12">
      <c r="K30537" s="435">
        <v>93004</v>
      </c>
      <c r="L30537" t="s">
        <v>206</v>
      </c>
    </row>
    <row r="30538" spans="11:12">
      <c r="K30538" s="435">
        <v>93010</v>
      </c>
      <c r="L30538" t="s">
        <v>206</v>
      </c>
    </row>
    <row r="30539" spans="11:12">
      <c r="K30539" s="435">
        <v>93012</v>
      </c>
      <c r="L30539" t="s">
        <v>206</v>
      </c>
    </row>
    <row r="30540" spans="11:12">
      <c r="K30540" s="435">
        <v>93013</v>
      </c>
      <c r="L30540" t="s">
        <v>204</v>
      </c>
    </row>
    <row r="30541" spans="11:12">
      <c r="K30541" s="435">
        <v>93015</v>
      </c>
      <c r="L30541" t="s">
        <v>204</v>
      </c>
    </row>
    <row r="30542" spans="11:12">
      <c r="K30542" s="435">
        <v>93021</v>
      </c>
      <c r="L30542" t="s">
        <v>204</v>
      </c>
    </row>
    <row r="30543" spans="11:12">
      <c r="K30543" s="435">
        <v>93022</v>
      </c>
      <c r="L30543" t="s">
        <v>206</v>
      </c>
    </row>
    <row r="30544" spans="11:12">
      <c r="K30544" s="435">
        <v>93023</v>
      </c>
      <c r="L30544" t="s">
        <v>204</v>
      </c>
    </row>
    <row r="30545" spans="11:12">
      <c r="K30545" s="435">
        <v>93030</v>
      </c>
      <c r="L30545" t="s">
        <v>206</v>
      </c>
    </row>
    <row r="30546" spans="11:12">
      <c r="K30546" s="435">
        <v>93033</v>
      </c>
      <c r="L30546" t="s">
        <v>206</v>
      </c>
    </row>
    <row r="30547" spans="11:12">
      <c r="K30547" s="435">
        <v>93035</v>
      </c>
      <c r="L30547" t="s">
        <v>206</v>
      </c>
    </row>
    <row r="30548" spans="11:12">
      <c r="K30548" s="435">
        <v>93036</v>
      </c>
      <c r="L30548" t="s">
        <v>206</v>
      </c>
    </row>
    <row r="30549" spans="11:12">
      <c r="K30549" s="435">
        <v>93040</v>
      </c>
      <c r="L30549" t="s">
        <v>204</v>
      </c>
    </row>
    <row r="30550" spans="11:12">
      <c r="K30550" s="435">
        <v>93041</v>
      </c>
      <c r="L30550" t="s">
        <v>206</v>
      </c>
    </row>
    <row r="30551" spans="11:12">
      <c r="K30551" s="435">
        <v>93042</v>
      </c>
      <c r="L30551" t="s">
        <v>206</v>
      </c>
    </row>
    <row r="30552" spans="11:12">
      <c r="K30552" s="435">
        <v>93043</v>
      </c>
      <c r="L30552" t="s">
        <v>206</v>
      </c>
    </row>
    <row r="30553" spans="11:12">
      <c r="K30553" s="435">
        <v>93060</v>
      </c>
      <c r="L30553" t="s">
        <v>206</v>
      </c>
    </row>
    <row r="30554" spans="11:12">
      <c r="K30554" s="435">
        <v>93063</v>
      </c>
      <c r="L30554" t="s">
        <v>204</v>
      </c>
    </row>
    <row r="30555" spans="11:12">
      <c r="K30555" s="435">
        <v>93064</v>
      </c>
      <c r="L30555" t="s">
        <v>206</v>
      </c>
    </row>
    <row r="30556" spans="11:12">
      <c r="K30556" s="435">
        <v>93065</v>
      </c>
      <c r="L30556" t="s">
        <v>206</v>
      </c>
    </row>
    <row r="30557" spans="11:12">
      <c r="K30557" s="435">
        <v>93066</v>
      </c>
      <c r="L30557" t="s">
        <v>206</v>
      </c>
    </row>
    <row r="30558" spans="11:12">
      <c r="K30558" s="435">
        <v>93067</v>
      </c>
      <c r="L30558" t="s">
        <v>206</v>
      </c>
    </row>
    <row r="30559" spans="11:12">
      <c r="K30559" s="435">
        <v>93101</v>
      </c>
      <c r="L30559" t="s">
        <v>206</v>
      </c>
    </row>
    <row r="30560" spans="11:12">
      <c r="K30560" s="435">
        <v>93103</v>
      </c>
      <c r="L30560" t="s">
        <v>206</v>
      </c>
    </row>
    <row r="30561" spans="11:12">
      <c r="K30561" s="435">
        <v>93105</v>
      </c>
      <c r="L30561" t="s">
        <v>204</v>
      </c>
    </row>
    <row r="30562" spans="11:12">
      <c r="K30562" s="435">
        <v>93108</v>
      </c>
      <c r="L30562" t="s">
        <v>206</v>
      </c>
    </row>
    <row r="30563" spans="11:12">
      <c r="K30563" s="435">
        <v>93109</v>
      </c>
      <c r="L30563" t="s">
        <v>206</v>
      </c>
    </row>
    <row r="30564" spans="11:12">
      <c r="K30564" s="435">
        <v>93110</v>
      </c>
      <c r="L30564" t="s">
        <v>206</v>
      </c>
    </row>
    <row r="30565" spans="11:12">
      <c r="K30565" s="435">
        <v>93111</v>
      </c>
      <c r="L30565" t="s">
        <v>206</v>
      </c>
    </row>
    <row r="30566" spans="11:12">
      <c r="K30566" s="435">
        <v>93117</v>
      </c>
      <c r="L30566" t="s">
        <v>206</v>
      </c>
    </row>
    <row r="30567" spans="11:12">
      <c r="K30567" s="435">
        <v>93201</v>
      </c>
      <c r="L30567" t="s">
        <v>204</v>
      </c>
    </row>
    <row r="30568" spans="11:12">
      <c r="K30568" s="435">
        <v>93202</v>
      </c>
      <c r="L30568" t="s">
        <v>204</v>
      </c>
    </row>
    <row r="30569" spans="11:12">
      <c r="K30569" s="435">
        <v>93203</v>
      </c>
      <c r="L30569" t="s">
        <v>204</v>
      </c>
    </row>
    <row r="30570" spans="11:12">
      <c r="K30570" s="435">
        <v>93204</v>
      </c>
      <c r="L30570" t="s">
        <v>204</v>
      </c>
    </row>
    <row r="30571" spans="11:12">
      <c r="K30571" s="435">
        <v>93205</v>
      </c>
      <c r="L30571" t="s">
        <v>204</v>
      </c>
    </row>
    <row r="30572" spans="11:12">
      <c r="K30572" s="435">
        <v>93206</v>
      </c>
      <c r="L30572" t="s">
        <v>204</v>
      </c>
    </row>
    <row r="30573" spans="11:12">
      <c r="K30573" s="435">
        <v>93207</v>
      </c>
      <c r="L30573" t="s">
        <v>204</v>
      </c>
    </row>
    <row r="30574" spans="11:12">
      <c r="K30574" s="435">
        <v>93208</v>
      </c>
      <c r="L30574" t="s">
        <v>216</v>
      </c>
    </row>
    <row r="30575" spans="11:12">
      <c r="K30575" s="435">
        <v>93210</v>
      </c>
      <c r="L30575" t="s">
        <v>204</v>
      </c>
    </row>
    <row r="30576" spans="11:12">
      <c r="K30576" s="435">
        <v>93212</v>
      </c>
      <c r="L30576" t="s">
        <v>204</v>
      </c>
    </row>
    <row r="30577" spans="11:12">
      <c r="K30577" s="435">
        <v>93215</v>
      </c>
      <c r="L30577" t="s">
        <v>204</v>
      </c>
    </row>
    <row r="30578" spans="11:12">
      <c r="K30578" s="435">
        <v>93218</v>
      </c>
      <c r="L30578" t="s">
        <v>204</v>
      </c>
    </row>
    <row r="30579" spans="11:12">
      <c r="K30579" s="435">
        <v>93219</v>
      </c>
      <c r="L30579" t="s">
        <v>204</v>
      </c>
    </row>
    <row r="30580" spans="11:12">
      <c r="K30580" s="435">
        <v>93220</v>
      </c>
      <c r="L30580" t="s">
        <v>204</v>
      </c>
    </row>
    <row r="30581" spans="11:12">
      <c r="K30581" s="435">
        <v>93221</v>
      </c>
      <c r="L30581" t="s">
        <v>204</v>
      </c>
    </row>
    <row r="30582" spans="11:12">
      <c r="K30582" s="435">
        <v>93222</v>
      </c>
      <c r="L30582" t="s">
        <v>204</v>
      </c>
    </row>
    <row r="30583" spans="11:12">
      <c r="K30583" s="435">
        <v>93223</v>
      </c>
      <c r="L30583" t="s">
        <v>204</v>
      </c>
    </row>
    <row r="30584" spans="11:12">
      <c r="K30584" s="435">
        <v>93224</v>
      </c>
      <c r="L30584" t="s">
        <v>204</v>
      </c>
    </row>
    <row r="30585" spans="11:12">
      <c r="K30585" s="435">
        <v>93225</v>
      </c>
      <c r="L30585" t="s">
        <v>216</v>
      </c>
    </row>
    <row r="30586" spans="11:12">
      <c r="K30586" s="435">
        <v>93226</v>
      </c>
      <c r="L30586" t="s">
        <v>204</v>
      </c>
    </row>
    <row r="30587" spans="11:12">
      <c r="K30587" s="435">
        <v>93230</v>
      </c>
      <c r="L30587" t="s">
        <v>204</v>
      </c>
    </row>
    <row r="30588" spans="11:12">
      <c r="K30588" s="435">
        <v>93234</v>
      </c>
      <c r="L30588" t="s">
        <v>204</v>
      </c>
    </row>
    <row r="30589" spans="11:12">
      <c r="K30589" s="435">
        <v>93235</v>
      </c>
      <c r="L30589" t="s">
        <v>204</v>
      </c>
    </row>
    <row r="30590" spans="11:12">
      <c r="K30590" s="435">
        <v>93238</v>
      </c>
      <c r="L30590" t="s">
        <v>204</v>
      </c>
    </row>
    <row r="30591" spans="11:12">
      <c r="K30591" s="435">
        <v>93239</v>
      </c>
      <c r="L30591" t="s">
        <v>204</v>
      </c>
    </row>
    <row r="30592" spans="11:12">
      <c r="K30592" s="435">
        <v>93240</v>
      </c>
      <c r="L30592" t="s">
        <v>204</v>
      </c>
    </row>
    <row r="30593" spans="11:12">
      <c r="K30593" s="435">
        <v>93241</v>
      </c>
      <c r="L30593" t="s">
        <v>204</v>
      </c>
    </row>
    <row r="30594" spans="11:12">
      <c r="K30594" s="435">
        <v>93242</v>
      </c>
      <c r="L30594" t="s">
        <v>204</v>
      </c>
    </row>
    <row r="30595" spans="11:12">
      <c r="K30595" s="435">
        <v>93243</v>
      </c>
      <c r="L30595" t="s">
        <v>204</v>
      </c>
    </row>
    <row r="30596" spans="11:12">
      <c r="K30596" s="435">
        <v>93244</v>
      </c>
      <c r="L30596" t="s">
        <v>204</v>
      </c>
    </row>
    <row r="30597" spans="11:12">
      <c r="K30597" s="435">
        <v>93245</v>
      </c>
      <c r="L30597" t="s">
        <v>204</v>
      </c>
    </row>
    <row r="30598" spans="11:12">
      <c r="K30598" s="435">
        <v>93247</v>
      </c>
      <c r="L30598" t="s">
        <v>204</v>
      </c>
    </row>
    <row r="30599" spans="11:12">
      <c r="K30599" s="435">
        <v>93249</v>
      </c>
      <c r="L30599" t="s">
        <v>204</v>
      </c>
    </row>
    <row r="30600" spans="11:12">
      <c r="K30600" s="435">
        <v>93250</v>
      </c>
      <c r="L30600" t="s">
        <v>204</v>
      </c>
    </row>
    <row r="30601" spans="11:12">
      <c r="K30601" s="435">
        <v>93251</v>
      </c>
      <c r="L30601" t="s">
        <v>204</v>
      </c>
    </row>
    <row r="30602" spans="11:12">
      <c r="K30602" s="435">
        <v>93252</v>
      </c>
      <c r="L30602" t="s">
        <v>204</v>
      </c>
    </row>
    <row r="30603" spans="11:12">
      <c r="K30603" s="435">
        <v>93254</v>
      </c>
      <c r="L30603" t="s">
        <v>204</v>
      </c>
    </row>
    <row r="30604" spans="11:12">
      <c r="K30604" s="435">
        <v>93255</v>
      </c>
      <c r="L30604" t="s">
        <v>210</v>
      </c>
    </row>
    <row r="30605" spans="11:12">
      <c r="K30605" s="435">
        <v>93256</v>
      </c>
      <c r="L30605" t="s">
        <v>204</v>
      </c>
    </row>
    <row r="30606" spans="11:12">
      <c r="K30606" s="435">
        <v>93257</v>
      </c>
      <c r="L30606" t="s">
        <v>204</v>
      </c>
    </row>
    <row r="30607" spans="11:12">
      <c r="K30607" s="435">
        <v>93258</v>
      </c>
      <c r="L30607" t="s">
        <v>204</v>
      </c>
    </row>
    <row r="30608" spans="11:12">
      <c r="K30608" s="435">
        <v>93260</v>
      </c>
      <c r="L30608" t="s">
        <v>204</v>
      </c>
    </row>
    <row r="30609" spans="11:12">
      <c r="K30609" s="435">
        <v>93261</v>
      </c>
      <c r="L30609" t="s">
        <v>204</v>
      </c>
    </row>
    <row r="30610" spans="11:12">
      <c r="K30610" s="435">
        <v>93262</v>
      </c>
      <c r="L30610" t="s">
        <v>204</v>
      </c>
    </row>
    <row r="30611" spans="11:12">
      <c r="K30611" s="435">
        <v>93263</v>
      </c>
      <c r="L30611" t="s">
        <v>204</v>
      </c>
    </row>
    <row r="30612" spans="11:12">
      <c r="K30612" s="435">
        <v>93265</v>
      </c>
      <c r="L30612" t="s">
        <v>204</v>
      </c>
    </row>
    <row r="30613" spans="11:12">
      <c r="K30613" s="435">
        <v>93266</v>
      </c>
      <c r="L30613" t="s">
        <v>204</v>
      </c>
    </row>
    <row r="30614" spans="11:12">
      <c r="K30614" s="435">
        <v>93267</v>
      </c>
      <c r="L30614" t="s">
        <v>204</v>
      </c>
    </row>
    <row r="30615" spans="11:12">
      <c r="K30615" s="435">
        <v>93268</v>
      </c>
      <c r="L30615" t="s">
        <v>204</v>
      </c>
    </row>
    <row r="30616" spans="11:12">
      <c r="K30616" s="435">
        <v>93270</v>
      </c>
      <c r="L30616" t="s">
        <v>204</v>
      </c>
    </row>
    <row r="30617" spans="11:12">
      <c r="K30617" s="435">
        <v>93271</v>
      </c>
      <c r="L30617" t="s">
        <v>210</v>
      </c>
    </row>
    <row r="30618" spans="11:12">
      <c r="K30618" s="435">
        <v>93272</v>
      </c>
      <c r="L30618" t="s">
        <v>204</v>
      </c>
    </row>
    <row r="30619" spans="11:12">
      <c r="K30619" s="435">
        <v>93274</v>
      </c>
      <c r="L30619" t="s">
        <v>204</v>
      </c>
    </row>
    <row r="30620" spans="11:12">
      <c r="K30620" s="435">
        <v>93276</v>
      </c>
      <c r="L30620" t="s">
        <v>204</v>
      </c>
    </row>
    <row r="30621" spans="11:12">
      <c r="K30621" s="435">
        <v>93277</v>
      </c>
      <c r="L30621" t="s">
        <v>204</v>
      </c>
    </row>
    <row r="30622" spans="11:12">
      <c r="K30622" s="435">
        <v>93280</v>
      </c>
      <c r="L30622" t="s">
        <v>204</v>
      </c>
    </row>
    <row r="30623" spans="11:12">
      <c r="K30623" s="435">
        <v>93283</v>
      </c>
      <c r="L30623" t="s">
        <v>216</v>
      </c>
    </row>
    <row r="30624" spans="11:12">
      <c r="K30624" s="435">
        <v>93285</v>
      </c>
      <c r="L30624" t="s">
        <v>204</v>
      </c>
    </row>
    <row r="30625" spans="11:12">
      <c r="K30625" s="435">
        <v>93286</v>
      </c>
      <c r="L30625" t="s">
        <v>204</v>
      </c>
    </row>
    <row r="30626" spans="11:12">
      <c r="K30626" s="435">
        <v>93287</v>
      </c>
      <c r="L30626" t="s">
        <v>204</v>
      </c>
    </row>
    <row r="30627" spans="11:12">
      <c r="K30627" s="435">
        <v>93291</v>
      </c>
      <c r="L30627" t="s">
        <v>204</v>
      </c>
    </row>
    <row r="30628" spans="11:12">
      <c r="K30628" s="435">
        <v>93292</v>
      </c>
      <c r="L30628" t="s">
        <v>204</v>
      </c>
    </row>
    <row r="30629" spans="11:12">
      <c r="K30629" s="435">
        <v>93301</v>
      </c>
      <c r="L30629" t="s">
        <v>204</v>
      </c>
    </row>
    <row r="30630" spans="11:12">
      <c r="K30630" s="435">
        <v>93304</v>
      </c>
      <c r="L30630" t="s">
        <v>204</v>
      </c>
    </row>
    <row r="30631" spans="11:12">
      <c r="K30631" s="435">
        <v>93305</v>
      </c>
      <c r="L30631" t="s">
        <v>204</v>
      </c>
    </row>
    <row r="30632" spans="11:12">
      <c r="K30632" s="435">
        <v>93306</v>
      </c>
      <c r="L30632" t="s">
        <v>204</v>
      </c>
    </row>
    <row r="30633" spans="11:12">
      <c r="K30633" s="435">
        <v>93307</v>
      </c>
      <c r="L30633" t="s">
        <v>204</v>
      </c>
    </row>
    <row r="30634" spans="11:12">
      <c r="K30634" s="435">
        <v>93308</v>
      </c>
      <c r="L30634" t="s">
        <v>204</v>
      </c>
    </row>
    <row r="30635" spans="11:12">
      <c r="K30635" s="435">
        <v>93309</v>
      </c>
      <c r="L30635" t="s">
        <v>204</v>
      </c>
    </row>
    <row r="30636" spans="11:12">
      <c r="K30636" s="435">
        <v>93311</v>
      </c>
      <c r="L30636" t="s">
        <v>204</v>
      </c>
    </row>
    <row r="30637" spans="11:12">
      <c r="K30637" s="435">
        <v>93312</v>
      </c>
      <c r="L30637" t="s">
        <v>204</v>
      </c>
    </row>
    <row r="30638" spans="11:12">
      <c r="K30638" s="435">
        <v>93313</v>
      </c>
      <c r="L30638" t="s">
        <v>204</v>
      </c>
    </row>
    <row r="30639" spans="11:12">
      <c r="K30639" s="435">
        <v>93314</v>
      </c>
      <c r="L30639" t="s">
        <v>204</v>
      </c>
    </row>
    <row r="30640" spans="11:12">
      <c r="K30640" s="435">
        <v>93401</v>
      </c>
      <c r="L30640" t="s">
        <v>206</v>
      </c>
    </row>
    <row r="30641" spans="11:12">
      <c r="K30641" s="435">
        <v>93402</v>
      </c>
      <c r="L30641" t="s">
        <v>206</v>
      </c>
    </row>
    <row r="30642" spans="11:12">
      <c r="K30642" s="435">
        <v>93405</v>
      </c>
      <c r="L30642" t="s">
        <v>206</v>
      </c>
    </row>
    <row r="30643" spans="11:12">
      <c r="K30643" s="435">
        <v>93410</v>
      </c>
      <c r="L30643" t="s">
        <v>206</v>
      </c>
    </row>
    <row r="30644" spans="11:12">
      <c r="K30644" s="435">
        <v>93420</v>
      </c>
      <c r="L30644" t="s">
        <v>206</v>
      </c>
    </row>
    <row r="30645" spans="11:12">
      <c r="K30645" s="435">
        <v>93422</v>
      </c>
      <c r="L30645" t="s">
        <v>206</v>
      </c>
    </row>
    <row r="30646" spans="11:12">
      <c r="K30646" s="435">
        <v>93424</v>
      </c>
      <c r="L30646" t="s">
        <v>206</v>
      </c>
    </row>
    <row r="30647" spans="11:12">
      <c r="K30647" s="435">
        <v>93426</v>
      </c>
      <c r="L30647" t="s">
        <v>206</v>
      </c>
    </row>
    <row r="30648" spans="11:12">
      <c r="K30648" s="435">
        <v>93427</v>
      </c>
      <c r="L30648" t="s">
        <v>206</v>
      </c>
    </row>
    <row r="30649" spans="11:12">
      <c r="K30649" s="435">
        <v>93428</v>
      </c>
      <c r="L30649" t="s">
        <v>206</v>
      </c>
    </row>
    <row r="30650" spans="11:12">
      <c r="K30650" s="435">
        <v>93429</v>
      </c>
      <c r="L30650" t="s">
        <v>206</v>
      </c>
    </row>
    <row r="30651" spans="11:12">
      <c r="K30651" s="435">
        <v>93430</v>
      </c>
      <c r="L30651" t="s">
        <v>206</v>
      </c>
    </row>
    <row r="30652" spans="11:12">
      <c r="K30652" s="435">
        <v>93432</v>
      </c>
      <c r="L30652" t="s">
        <v>206</v>
      </c>
    </row>
    <row r="30653" spans="11:12">
      <c r="K30653" s="435">
        <v>93433</v>
      </c>
      <c r="L30653" t="s">
        <v>206</v>
      </c>
    </row>
    <row r="30654" spans="11:12">
      <c r="K30654" s="435">
        <v>93434</v>
      </c>
      <c r="L30654" t="s">
        <v>206</v>
      </c>
    </row>
    <row r="30655" spans="11:12">
      <c r="K30655" s="435">
        <v>93436</v>
      </c>
      <c r="L30655" t="s">
        <v>206</v>
      </c>
    </row>
    <row r="30656" spans="11:12">
      <c r="K30656" s="435">
        <v>93437</v>
      </c>
      <c r="L30656" t="s">
        <v>206</v>
      </c>
    </row>
    <row r="30657" spans="11:12">
      <c r="K30657" s="435">
        <v>93440</v>
      </c>
      <c r="L30657" t="s">
        <v>206</v>
      </c>
    </row>
    <row r="30658" spans="11:12">
      <c r="K30658" s="435">
        <v>93441</v>
      </c>
      <c r="L30658" t="s">
        <v>206</v>
      </c>
    </row>
    <row r="30659" spans="11:12">
      <c r="K30659" s="435">
        <v>93442</v>
      </c>
      <c r="L30659" t="s">
        <v>206</v>
      </c>
    </row>
    <row r="30660" spans="11:12">
      <c r="K30660" s="435">
        <v>93444</v>
      </c>
      <c r="L30660" t="s">
        <v>206</v>
      </c>
    </row>
    <row r="30661" spans="11:12">
      <c r="K30661" s="435">
        <v>93445</v>
      </c>
      <c r="L30661" t="s">
        <v>206</v>
      </c>
    </row>
    <row r="30662" spans="11:12">
      <c r="K30662" s="435">
        <v>93446</v>
      </c>
      <c r="L30662" t="s">
        <v>206</v>
      </c>
    </row>
    <row r="30663" spans="11:12">
      <c r="K30663" s="435">
        <v>93449</v>
      </c>
      <c r="L30663" t="s">
        <v>206</v>
      </c>
    </row>
    <row r="30664" spans="11:12">
      <c r="K30664" s="435">
        <v>93450</v>
      </c>
      <c r="L30664" t="s">
        <v>206</v>
      </c>
    </row>
    <row r="30665" spans="11:12">
      <c r="K30665" s="435">
        <v>93451</v>
      </c>
      <c r="L30665" t="s">
        <v>206</v>
      </c>
    </row>
    <row r="30666" spans="11:12">
      <c r="K30666" s="435">
        <v>93452</v>
      </c>
      <c r="L30666" t="s">
        <v>206</v>
      </c>
    </row>
    <row r="30667" spans="11:12">
      <c r="K30667" s="435">
        <v>93453</v>
      </c>
      <c r="L30667" t="s">
        <v>206</v>
      </c>
    </row>
    <row r="30668" spans="11:12">
      <c r="K30668" s="435">
        <v>93454</v>
      </c>
      <c r="L30668" t="s">
        <v>206</v>
      </c>
    </row>
    <row r="30669" spans="11:12">
      <c r="K30669" s="435">
        <v>93455</v>
      </c>
      <c r="L30669" t="s">
        <v>206</v>
      </c>
    </row>
    <row r="30670" spans="11:12">
      <c r="K30670" s="435">
        <v>93458</v>
      </c>
      <c r="L30670" t="s">
        <v>206</v>
      </c>
    </row>
    <row r="30671" spans="11:12">
      <c r="K30671" s="435">
        <v>93460</v>
      </c>
      <c r="L30671" t="s">
        <v>206</v>
      </c>
    </row>
    <row r="30672" spans="11:12">
      <c r="K30672" s="435">
        <v>93461</v>
      </c>
      <c r="L30672" t="s">
        <v>206</v>
      </c>
    </row>
    <row r="30673" spans="11:12">
      <c r="K30673" s="435">
        <v>93463</v>
      </c>
      <c r="L30673" t="s">
        <v>206</v>
      </c>
    </row>
    <row r="30674" spans="11:12">
      <c r="K30674" s="435">
        <v>93465</v>
      </c>
      <c r="L30674" t="s">
        <v>206</v>
      </c>
    </row>
    <row r="30675" spans="11:12">
      <c r="K30675" s="435">
        <v>93501</v>
      </c>
      <c r="L30675" t="s">
        <v>204</v>
      </c>
    </row>
    <row r="30676" spans="11:12">
      <c r="K30676" s="435">
        <v>93505</v>
      </c>
      <c r="L30676" t="s">
        <v>204</v>
      </c>
    </row>
    <row r="30677" spans="11:12">
      <c r="K30677" s="435">
        <v>93510</v>
      </c>
      <c r="L30677" t="s">
        <v>204</v>
      </c>
    </row>
    <row r="30678" spans="11:12">
      <c r="K30678" s="435">
        <v>93512</v>
      </c>
      <c r="L30678" t="s">
        <v>216</v>
      </c>
    </row>
    <row r="30679" spans="11:12">
      <c r="K30679" s="435">
        <v>93513</v>
      </c>
      <c r="L30679" t="s">
        <v>210</v>
      </c>
    </row>
    <row r="30680" spans="11:12">
      <c r="K30680" s="435">
        <v>93514</v>
      </c>
      <c r="L30680" t="s">
        <v>210</v>
      </c>
    </row>
    <row r="30681" spans="11:12">
      <c r="K30681" s="435">
        <v>93516</v>
      </c>
      <c r="L30681" t="s">
        <v>204</v>
      </c>
    </row>
    <row r="30682" spans="11:12">
      <c r="K30682" s="435">
        <v>93517</v>
      </c>
      <c r="L30682" t="s">
        <v>216</v>
      </c>
    </row>
    <row r="30683" spans="11:12">
      <c r="K30683" s="435">
        <v>93518</v>
      </c>
      <c r="L30683" t="s">
        <v>204</v>
      </c>
    </row>
    <row r="30684" spans="11:12">
      <c r="K30684" s="435">
        <v>93519</v>
      </c>
      <c r="L30684" t="s">
        <v>204</v>
      </c>
    </row>
    <row r="30685" spans="11:12">
      <c r="K30685" s="435">
        <v>93522</v>
      </c>
      <c r="L30685" t="s">
        <v>216</v>
      </c>
    </row>
    <row r="30686" spans="11:12">
      <c r="K30686" s="435">
        <v>93523</v>
      </c>
      <c r="L30686" t="s">
        <v>204</v>
      </c>
    </row>
    <row r="30687" spans="11:12">
      <c r="K30687" s="435">
        <v>93524</v>
      </c>
      <c r="L30687" t="s">
        <v>204</v>
      </c>
    </row>
    <row r="30688" spans="11:12">
      <c r="K30688" s="435">
        <v>93526</v>
      </c>
      <c r="L30688" t="s">
        <v>210</v>
      </c>
    </row>
    <row r="30689" spans="11:12">
      <c r="K30689" s="435">
        <v>93527</v>
      </c>
      <c r="L30689" t="s">
        <v>204</v>
      </c>
    </row>
    <row r="30690" spans="11:12">
      <c r="K30690" s="435">
        <v>93528</v>
      </c>
      <c r="L30690" t="s">
        <v>204</v>
      </c>
    </row>
    <row r="30691" spans="11:12">
      <c r="K30691" s="435">
        <v>93529</v>
      </c>
      <c r="L30691" t="s">
        <v>216</v>
      </c>
    </row>
    <row r="30692" spans="11:12">
      <c r="K30692" s="435">
        <v>93530</v>
      </c>
      <c r="L30692" t="s">
        <v>210</v>
      </c>
    </row>
    <row r="30693" spans="11:12">
      <c r="K30693" s="435">
        <v>93531</v>
      </c>
      <c r="L30693" t="s">
        <v>204</v>
      </c>
    </row>
    <row r="30694" spans="11:12">
      <c r="K30694" s="435">
        <v>93532</v>
      </c>
      <c r="L30694" t="s">
        <v>204</v>
      </c>
    </row>
    <row r="30695" spans="11:12">
      <c r="K30695" s="435">
        <v>93534</v>
      </c>
      <c r="L30695" t="s">
        <v>204</v>
      </c>
    </row>
    <row r="30696" spans="11:12">
      <c r="K30696" s="435">
        <v>93535</v>
      </c>
      <c r="L30696" t="s">
        <v>204</v>
      </c>
    </row>
    <row r="30697" spans="11:12">
      <c r="K30697" s="435">
        <v>93536</v>
      </c>
      <c r="L30697" t="s">
        <v>204</v>
      </c>
    </row>
    <row r="30698" spans="11:12">
      <c r="K30698" s="435">
        <v>93541</v>
      </c>
      <c r="L30698" t="s">
        <v>216</v>
      </c>
    </row>
    <row r="30699" spans="11:12">
      <c r="K30699" s="435">
        <v>93543</v>
      </c>
      <c r="L30699" t="s">
        <v>204</v>
      </c>
    </row>
    <row r="30700" spans="11:12">
      <c r="K30700" s="435">
        <v>93544</v>
      </c>
      <c r="L30700" t="s">
        <v>204</v>
      </c>
    </row>
    <row r="30701" spans="11:12">
      <c r="K30701" s="435">
        <v>93545</v>
      </c>
      <c r="L30701" t="s">
        <v>210</v>
      </c>
    </row>
    <row r="30702" spans="11:12">
      <c r="K30702" s="435">
        <v>93546</v>
      </c>
      <c r="L30702" t="s">
        <v>216</v>
      </c>
    </row>
    <row r="30703" spans="11:12">
      <c r="K30703" s="435">
        <v>93549</v>
      </c>
      <c r="L30703" t="s">
        <v>210</v>
      </c>
    </row>
    <row r="30704" spans="11:12">
      <c r="K30704" s="435">
        <v>93550</v>
      </c>
      <c r="L30704" t="s">
        <v>204</v>
      </c>
    </row>
    <row r="30705" spans="11:12">
      <c r="K30705" s="435">
        <v>93551</v>
      </c>
      <c r="L30705" t="s">
        <v>204</v>
      </c>
    </row>
    <row r="30706" spans="11:12">
      <c r="K30706" s="435">
        <v>93552</v>
      </c>
      <c r="L30706" t="s">
        <v>204</v>
      </c>
    </row>
    <row r="30707" spans="11:12">
      <c r="K30707" s="435">
        <v>93553</v>
      </c>
      <c r="L30707" t="s">
        <v>204</v>
      </c>
    </row>
    <row r="30708" spans="11:12">
      <c r="K30708" s="435">
        <v>93554</v>
      </c>
      <c r="L30708" t="s">
        <v>204</v>
      </c>
    </row>
    <row r="30709" spans="11:12">
      <c r="K30709" s="435">
        <v>93555</v>
      </c>
      <c r="L30709" t="s">
        <v>204</v>
      </c>
    </row>
    <row r="30710" spans="11:12">
      <c r="K30710" s="435">
        <v>93558</v>
      </c>
      <c r="L30710" t="s">
        <v>204</v>
      </c>
    </row>
    <row r="30711" spans="11:12">
      <c r="K30711" s="435">
        <v>93560</v>
      </c>
      <c r="L30711" t="s">
        <v>204</v>
      </c>
    </row>
    <row r="30712" spans="11:12">
      <c r="K30712" s="435">
        <v>93561</v>
      </c>
      <c r="L30712" t="s">
        <v>204</v>
      </c>
    </row>
    <row r="30713" spans="11:12">
      <c r="K30713" s="435">
        <v>93562</v>
      </c>
      <c r="L30713" t="s">
        <v>204</v>
      </c>
    </row>
    <row r="30714" spans="11:12">
      <c r="K30714" s="435">
        <v>93563</v>
      </c>
      <c r="L30714" t="s">
        <v>204</v>
      </c>
    </row>
    <row r="30715" spans="11:12">
      <c r="K30715" s="435">
        <v>93591</v>
      </c>
      <c r="L30715" t="s">
        <v>204</v>
      </c>
    </row>
    <row r="30716" spans="11:12">
      <c r="K30716" s="435">
        <v>93592</v>
      </c>
      <c r="L30716" t="s">
        <v>204</v>
      </c>
    </row>
    <row r="30717" spans="11:12">
      <c r="K30717" s="435">
        <v>93601</v>
      </c>
      <c r="L30717" t="s">
        <v>212</v>
      </c>
    </row>
    <row r="30718" spans="11:12">
      <c r="K30718" s="435">
        <v>93602</v>
      </c>
      <c r="L30718" t="s">
        <v>204</v>
      </c>
    </row>
    <row r="30719" spans="11:12">
      <c r="K30719" s="435">
        <v>93603</v>
      </c>
      <c r="L30719" t="s">
        <v>204</v>
      </c>
    </row>
    <row r="30720" spans="11:12">
      <c r="K30720" s="435">
        <v>93604</v>
      </c>
      <c r="L30720" t="s">
        <v>216</v>
      </c>
    </row>
    <row r="30721" spans="11:12">
      <c r="K30721" s="435">
        <v>93605</v>
      </c>
      <c r="L30721" t="s">
        <v>204</v>
      </c>
    </row>
    <row r="30722" spans="11:12">
      <c r="K30722" s="435">
        <v>93606</v>
      </c>
      <c r="L30722" t="s">
        <v>204</v>
      </c>
    </row>
    <row r="30723" spans="11:12">
      <c r="K30723" s="435">
        <v>93608</v>
      </c>
      <c r="L30723" t="s">
        <v>204</v>
      </c>
    </row>
    <row r="30724" spans="11:12">
      <c r="K30724" s="435">
        <v>93609</v>
      </c>
      <c r="L30724" t="s">
        <v>204</v>
      </c>
    </row>
    <row r="30725" spans="11:12">
      <c r="K30725" s="435">
        <v>93610</v>
      </c>
      <c r="L30725" t="s">
        <v>204</v>
      </c>
    </row>
    <row r="30726" spans="11:12">
      <c r="K30726" s="435">
        <v>93611</v>
      </c>
      <c r="L30726" t="s">
        <v>204</v>
      </c>
    </row>
    <row r="30727" spans="11:12">
      <c r="K30727" s="435">
        <v>93612</v>
      </c>
      <c r="L30727" t="s">
        <v>204</v>
      </c>
    </row>
    <row r="30728" spans="11:12">
      <c r="K30728" s="435">
        <v>93614</v>
      </c>
      <c r="L30728" t="s">
        <v>204</v>
      </c>
    </row>
    <row r="30729" spans="11:12">
      <c r="K30729" s="435">
        <v>93615</v>
      </c>
      <c r="L30729" t="s">
        <v>204</v>
      </c>
    </row>
    <row r="30730" spans="11:12">
      <c r="K30730" s="435">
        <v>93616</v>
      </c>
      <c r="L30730" t="s">
        <v>204</v>
      </c>
    </row>
    <row r="30731" spans="11:12">
      <c r="K30731" s="435">
        <v>93618</v>
      </c>
      <c r="L30731" t="s">
        <v>204</v>
      </c>
    </row>
    <row r="30732" spans="11:12">
      <c r="K30732" s="435">
        <v>93619</v>
      </c>
      <c r="L30732" t="s">
        <v>204</v>
      </c>
    </row>
    <row r="30733" spans="11:12">
      <c r="K30733" s="435">
        <v>93620</v>
      </c>
      <c r="L30733" t="s">
        <v>204</v>
      </c>
    </row>
    <row r="30734" spans="11:12">
      <c r="K30734" s="435">
        <v>93621</v>
      </c>
      <c r="L30734" t="s">
        <v>204</v>
      </c>
    </row>
    <row r="30735" spans="11:12">
      <c r="K30735" s="435">
        <v>93622</v>
      </c>
      <c r="L30735" t="s">
        <v>204</v>
      </c>
    </row>
    <row r="30736" spans="11:12">
      <c r="K30736" s="435">
        <v>93623</v>
      </c>
      <c r="L30736" t="s">
        <v>204</v>
      </c>
    </row>
    <row r="30737" spans="11:12">
      <c r="K30737" s="435">
        <v>93624</v>
      </c>
      <c r="L30737" t="s">
        <v>204</v>
      </c>
    </row>
    <row r="30738" spans="11:12">
      <c r="K30738" s="435">
        <v>93625</v>
      </c>
      <c r="L30738" t="s">
        <v>204</v>
      </c>
    </row>
    <row r="30739" spans="11:12">
      <c r="K30739" s="435">
        <v>93626</v>
      </c>
      <c r="L30739" t="s">
        <v>204</v>
      </c>
    </row>
    <row r="30740" spans="11:12">
      <c r="K30740" s="435">
        <v>93627</v>
      </c>
      <c r="L30740" t="s">
        <v>204</v>
      </c>
    </row>
    <row r="30741" spans="11:12">
      <c r="K30741" s="435">
        <v>93628</v>
      </c>
      <c r="L30741" t="s">
        <v>216</v>
      </c>
    </row>
    <row r="30742" spans="11:12">
      <c r="K30742" s="435">
        <v>93630</v>
      </c>
      <c r="L30742" t="s">
        <v>204</v>
      </c>
    </row>
    <row r="30743" spans="11:12">
      <c r="K30743" s="435">
        <v>93631</v>
      </c>
      <c r="L30743" t="s">
        <v>204</v>
      </c>
    </row>
    <row r="30744" spans="11:12">
      <c r="K30744" s="435">
        <v>93633</v>
      </c>
      <c r="L30744" t="s">
        <v>216</v>
      </c>
    </row>
    <row r="30745" spans="11:12">
      <c r="K30745" s="435">
        <v>93634</v>
      </c>
      <c r="L30745" t="s">
        <v>216</v>
      </c>
    </row>
    <row r="30746" spans="11:12">
      <c r="K30746" s="435">
        <v>93635</v>
      </c>
      <c r="L30746" t="s">
        <v>204</v>
      </c>
    </row>
    <row r="30747" spans="11:12">
      <c r="K30747" s="435">
        <v>93636</v>
      </c>
      <c r="L30747" t="s">
        <v>204</v>
      </c>
    </row>
    <row r="30748" spans="11:12">
      <c r="K30748" s="435">
        <v>93637</v>
      </c>
      <c r="L30748" t="s">
        <v>204</v>
      </c>
    </row>
    <row r="30749" spans="11:12">
      <c r="K30749" s="435">
        <v>93638</v>
      </c>
      <c r="L30749" t="s">
        <v>204</v>
      </c>
    </row>
    <row r="30750" spans="11:12">
      <c r="K30750" s="435">
        <v>93640</v>
      </c>
      <c r="L30750" t="s">
        <v>204</v>
      </c>
    </row>
    <row r="30751" spans="11:12">
      <c r="K30751" s="435">
        <v>93641</v>
      </c>
      <c r="L30751" t="s">
        <v>210</v>
      </c>
    </row>
    <row r="30752" spans="11:12">
      <c r="K30752" s="435">
        <v>93643</v>
      </c>
      <c r="L30752" t="s">
        <v>204</v>
      </c>
    </row>
    <row r="30753" spans="11:12">
      <c r="K30753" s="435">
        <v>93644</v>
      </c>
      <c r="L30753" t="s">
        <v>204</v>
      </c>
    </row>
    <row r="30754" spans="11:12">
      <c r="K30754" s="435">
        <v>93645</v>
      </c>
      <c r="L30754" t="s">
        <v>204</v>
      </c>
    </row>
    <row r="30755" spans="11:12">
      <c r="K30755" s="435">
        <v>93646</v>
      </c>
      <c r="L30755" t="s">
        <v>204</v>
      </c>
    </row>
    <row r="30756" spans="11:12">
      <c r="K30756" s="435">
        <v>93647</v>
      </c>
      <c r="L30756" t="s">
        <v>204</v>
      </c>
    </row>
    <row r="30757" spans="11:12">
      <c r="K30757" s="435">
        <v>93648</v>
      </c>
      <c r="L30757" t="s">
        <v>204</v>
      </c>
    </row>
    <row r="30758" spans="11:12">
      <c r="K30758" s="435">
        <v>93650</v>
      </c>
      <c r="L30758" t="s">
        <v>204</v>
      </c>
    </row>
    <row r="30759" spans="11:12">
      <c r="K30759" s="435">
        <v>93651</v>
      </c>
      <c r="L30759" t="s">
        <v>204</v>
      </c>
    </row>
    <row r="30760" spans="11:12">
      <c r="K30760" s="435">
        <v>93652</v>
      </c>
      <c r="L30760" t="s">
        <v>204</v>
      </c>
    </row>
    <row r="30761" spans="11:12">
      <c r="K30761" s="435">
        <v>93653</v>
      </c>
      <c r="L30761" t="s">
        <v>204</v>
      </c>
    </row>
    <row r="30762" spans="11:12">
      <c r="K30762" s="435">
        <v>93654</v>
      </c>
      <c r="L30762" t="s">
        <v>204</v>
      </c>
    </row>
    <row r="30763" spans="11:12">
      <c r="K30763" s="435">
        <v>93656</v>
      </c>
      <c r="L30763" t="s">
        <v>204</v>
      </c>
    </row>
    <row r="30764" spans="11:12">
      <c r="K30764" s="435">
        <v>93657</v>
      </c>
      <c r="L30764" t="s">
        <v>204</v>
      </c>
    </row>
    <row r="30765" spans="11:12">
      <c r="K30765" s="435">
        <v>93660</v>
      </c>
      <c r="L30765" t="s">
        <v>204</v>
      </c>
    </row>
    <row r="30766" spans="11:12">
      <c r="K30766" s="435">
        <v>93662</v>
      </c>
      <c r="L30766" t="s">
        <v>204</v>
      </c>
    </row>
    <row r="30767" spans="11:12">
      <c r="K30767" s="435">
        <v>93664</v>
      </c>
      <c r="L30767" t="s">
        <v>216</v>
      </c>
    </row>
    <row r="30768" spans="11:12">
      <c r="K30768" s="435">
        <v>93665</v>
      </c>
      <c r="L30768" t="s">
        <v>204</v>
      </c>
    </row>
    <row r="30769" spans="11:12">
      <c r="K30769" s="435">
        <v>93666</v>
      </c>
      <c r="L30769" t="s">
        <v>204</v>
      </c>
    </row>
    <row r="30770" spans="11:12">
      <c r="K30770" s="435">
        <v>93667</v>
      </c>
      <c r="L30770" t="s">
        <v>204</v>
      </c>
    </row>
    <row r="30771" spans="11:12">
      <c r="K30771" s="435">
        <v>93668</v>
      </c>
      <c r="L30771" t="s">
        <v>204</v>
      </c>
    </row>
    <row r="30772" spans="11:12">
      <c r="K30772" s="435">
        <v>93669</v>
      </c>
      <c r="L30772" t="s">
        <v>204</v>
      </c>
    </row>
    <row r="30773" spans="11:12">
      <c r="K30773" s="435">
        <v>93673</v>
      </c>
      <c r="L30773" t="s">
        <v>204</v>
      </c>
    </row>
    <row r="30774" spans="11:12">
      <c r="K30774" s="435">
        <v>93675</v>
      </c>
      <c r="L30774" t="s">
        <v>204</v>
      </c>
    </row>
    <row r="30775" spans="11:12">
      <c r="K30775" s="435">
        <v>93701</v>
      </c>
      <c r="L30775" t="s">
        <v>204</v>
      </c>
    </row>
    <row r="30776" spans="11:12">
      <c r="K30776" s="435">
        <v>93702</v>
      </c>
      <c r="L30776" t="s">
        <v>204</v>
      </c>
    </row>
    <row r="30777" spans="11:12">
      <c r="K30777" s="435">
        <v>93703</v>
      </c>
      <c r="L30777" t="s">
        <v>204</v>
      </c>
    </row>
    <row r="30778" spans="11:12">
      <c r="K30778" s="435">
        <v>93704</v>
      </c>
      <c r="L30778" t="s">
        <v>204</v>
      </c>
    </row>
    <row r="30779" spans="11:12">
      <c r="K30779" s="435">
        <v>93705</v>
      </c>
      <c r="L30779" t="s">
        <v>204</v>
      </c>
    </row>
    <row r="30780" spans="11:12">
      <c r="K30780" s="435">
        <v>93706</v>
      </c>
      <c r="L30780" t="s">
        <v>204</v>
      </c>
    </row>
    <row r="30781" spans="11:12">
      <c r="K30781" s="435">
        <v>93710</v>
      </c>
      <c r="L30781" t="s">
        <v>204</v>
      </c>
    </row>
    <row r="30782" spans="11:12">
      <c r="K30782" s="435">
        <v>93711</v>
      </c>
      <c r="L30782" t="s">
        <v>204</v>
      </c>
    </row>
    <row r="30783" spans="11:12">
      <c r="K30783" s="435">
        <v>93720</v>
      </c>
      <c r="L30783" t="s">
        <v>204</v>
      </c>
    </row>
    <row r="30784" spans="11:12">
      <c r="K30784" s="435">
        <v>93721</v>
      </c>
      <c r="L30784" t="s">
        <v>204</v>
      </c>
    </row>
    <row r="30785" spans="11:12">
      <c r="K30785" s="435">
        <v>93722</v>
      </c>
      <c r="L30785" t="s">
        <v>204</v>
      </c>
    </row>
    <row r="30786" spans="11:12">
      <c r="K30786" s="435">
        <v>93723</v>
      </c>
      <c r="L30786" t="s">
        <v>204</v>
      </c>
    </row>
    <row r="30787" spans="11:12">
      <c r="K30787" s="435">
        <v>93725</v>
      </c>
      <c r="L30787" t="s">
        <v>204</v>
      </c>
    </row>
    <row r="30788" spans="11:12">
      <c r="K30788" s="435">
        <v>93726</v>
      </c>
      <c r="L30788" t="s">
        <v>204</v>
      </c>
    </row>
    <row r="30789" spans="11:12">
      <c r="K30789" s="435">
        <v>93727</v>
      </c>
      <c r="L30789" t="s">
        <v>204</v>
      </c>
    </row>
    <row r="30790" spans="11:12">
      <c r="K30790" s="435">
        <v>93728</v>
      </c>
      <c r="L30790" t="s">
        <v>204</v>
      </c>
    </row>
    <row r="30791" spans="11:12">
      <c r="K30791" s="435">
        <v>93730</v>
      </c>
      <c r="L30791" t="s">
        <v>204</v>
      </c>
    </row>
    <row r="30792" spans="11:12">
      <c r="K30792" s="435">
        <v>93901</v>
      </c>
      <c r="L30792" t="s">
        <v>206</v>
      </c>
    </row>
    <row r="30793" spans="11:12">
      <c r="K30793" s="435">
        <v>93905</v>
      </c>
      <c r="L30793" t="s">
        <v>206</v>
      </c>
    </row>
    <row r="30794" spans="11:12">
      <c r="K30794" s="435">
        <v>93906</v>
      </c>
      <c r="L30794" t="s">
        <v>206</v>
      </c>
    </row>
    <row r="30795" spans="11:12">
      <c r="K30795" s="435">
        <v>93907</v>
      </c>
      <c r="L30795" t="s">
        <v>206</v>
      </c>
    </row>
    <row r="30796" spans="11:12">
      <c r="K30796" s="435">
        <v>93908</v>
      </c>
      <c r="L30796" t="s">
        <v>206</v>
      </c>
    </row>
    <row r="30797" spans="11:12">
      <c r="K30797" s="435">
        <v>93920</v>
      </c>
      <c r="L30797" t="s">
        <v>206</v>
      </c>
    </row>
    <row r="30798" spans="11:12">
      <c r="K30798" s="435">
        <v>93921</v>
      </c>
      <c r="L30798" t="s">
        <v>206</v>
      </c>
    </row>
    <row r="30799" spans="11:12">
      <c r="K30799" s="435">
        <v>93923</v>
      </c>
      <c r="L30799" t="s">
        <v>206</v>
      </c>
    </row>
    <row r="30800" spans="11:12">
      <c r="K30800" s="435">
        <v>93924</v>
      </c>
      <c r="L30800" t="s">
        <v>206</v>
      </c>
    </row>
    <row r="30801" spans="11:12">
      <c r="K30801" s="435">
        <v>93925</v>
      </c>
      <c r="L30801" t="s">
        <v>206</v>
      </c>
    </row>
    <row r="30802" spans="11:12">
      <c r="K30802" s="435">
        <v>93926</v>
      </c>
      <c r="L30802" t="s">
        <v>206</v>
      </c>
    </row>
    <row r="30803" spans="11:12">
      <c r="K30803" s="435">
        <v>93927</v>
      </c>
      <c r="L30803" t="s">
        <v>206</v>
      </c>
    </row>
    <row r="30804" spans="11:12">
      <c r="K30804" s="435">
        <v>93928</v>
      </c>
      <c r="L30804" t="s">
        <v>206</v>
      </c>
    </row>
    <row r="30805" spans="11:12">
      <c r="K30805" s="435">
        <v>93930</v>
      </c>
      <c r="L30805" t="s">
        <v>206</v>
      </c>
    </row>
    <row r="30806" spans="11:12">
      <c r="K30806" s="435">
        <v>93932</v>
      </c>
      <c r="L30806" t="s">
        <v>206</v>
      </c>
    </row>
    <row r="30807" spans="11:12">
      <c r="K30807" s="435">
        <v>93933</v>
      </c>
      <c r="L30807" t="s">
        <v>206</v>
      </c>
    </row>
    <row r="30808" spans="11:12">
      <c r="K30808" s="435">
        <v>93940</v>
      </c>
      <c r="L30808" t="s">
        <v>206</v>
      </c>
    </row>
    <row r="30809" spans="11:12">
      <c r="K30809" s="435">
        <v>93943</v>
      </c>
      <c r="L30809" t="s">
        <v>206</v>
      </c>
    </row>
    <row r="30810" spans="11:12">
      <c r="K30810" s="435">
        <v>93950</v>
      </c>
      <c r="L30810" t="s">
        <v>206</v>
      </c>
    </row>
    <row r="30811" spans="11:12">
      <c r="K30811" s="435">
        <v>93953</v>
      </c>
      <c r="L30811" t="s">
        <v>206</v>
      </c>
    </row>
    <row r="30812" spans="11:12">
      <c r="K30812" s="435">
        <v>93954</v>
      </c>
      <c r="L30812" t="s">
        <v>206</v>
      </c>
    </row>
    <row r="30813" spans="11:12">
      <c r="K30813" s="435">
        <v>93955</v>
      </c>
      <c r="L30813" t="s">
        <v>206</v>
      </c>
    </row>
    <row r="30814" spans="11:12">
      <c r="K30814" s="435">
        <v>93960</v>
      </c>
      <c r="L30814" t="s">
        <v>206</v>
      </c>
    </row>
    <row r="30815" spans="11:12">
      <c r="K30815" s="435">
        <v>93962</v>
      </c>
      <c r="L30815" t="s">
        <v>206</v>
      </c>
    </row>
    <row r="30816" spans="11:12">
      <c r="K30816" s="435">
        <v>94002</v>
      </c>
      <c r="L30816" t="s">
        <v>206</v>
      </c>
    </row>
    <row r="30817" spans="11:12">
      <c r="K30817" s="435">
        <v>94005</v>
      </c>
      <c r="L30817" t="s">
        <v>206</v>
      </c>
    </row>
    <row r="30818" spans="11:12">
      <c r="K30818" s="435">
        <v>94010</v>
      </c>
      <c r="L30818" t="s">
        <v>206</v>
      </c>
    </row>
    <row r="30819" spans="11:12">
      <c r="K30819" s="435">
        <v>94014</v>
      </c>
      <c r="L30819" t="s">
        <v>206</v>
      </c>
    </row>
    <row r="30820" spans="11:12">
      <c r="K30820" s="435">
        <v>94015</v>
      </c>
      <c r="L30820" t="s">
        <v>206</v>
      </c>
    </row>
    <row r="30821" spans="11:12">
      <c r="K30821" s="435">
        <v>94019</v>
      </c>
      <c r="L30821" t="s">
        <v>206</v>
      </c>
    </row>
    <row r="30822" spans="11:12">
      <c r="K30822" s="435">
        <v>94020</v>
      </c>
      <c r="L30822" t="s">
        <v>206</v>
      </c>
    </row>
    <row r="30823" spans="11:12">
      <c r="K30823" s="435">
        <v>94021</v>
      </c>
      <c r="L30823" t="s">
        <v>206</v>
      </c>
    </row>
    <row r="30824" spans="11:12">
      <c r="K30824" s="435">
        <v>94022</v>
      </c>
      <c r="L30824" t="s">
        <v>206</v>
      </c>
    </row>
    <row r="30825" spans="11:12">
      <c r="K30825" s="435">
        <v>94024</v>
      </c>
      <c r="L30825" t="s">
        <v>206</v>
      </c>
    </row>
    <row r="30826" spans="11:12">
      <c r="K30826" s="435">
        <v>94025</v>
      </c>
      <c r="L30826" t="s">
        <v>206</v>
      </c>
    </row>
    <row r="30827" spans="11:12">
      <c r="K30827" s="435">
        <v>94027</v>
      </c>
      <c r="L30827" t="s">
        <v>206</v>
      </c>
    </row>
    <row r="30828" spans="11:12">
      <c r="K30828" s="435">
        <v>94028</v>
      </c>
      <c r="L30828" t="s">
        <v>206</v>
      </c>
    </row>
    <row r="30829" spans="11:12">
      <c r="K30829" s="435">
        <v>94030</v>
      </c>
      <c r="L30829" t="s">
        <v>206</v>
      </c>
    </row>
    <row r="30830" spans="11:12">
      <c r="K30830" s="435">
        <v>94037</v>
      </c>
      <c r="L30830" t="s">
        <v>206</v>
      </c>
    </row>
    <row r="30831" spans="11:12">
      <c r="K30831" s="435">
        <v>94038</v>
      </c>
      <c r="L30831" t="s">
        <v>206</v>
      </c>
    </row>
    <row r="30832" spans="11:12">
      <c r="K30832" s="435">
        <v>94040</v>
      </c>
      <c r="L30832" t="s">
        <v>206</v>
      </c>
    </row>
    <row r="30833" spans="11:12">
      <c r="K30833" s="435">
        <v>94041</v>
      </c>
      <c r="L30833" t="s">
        <v>206</v>
      </c>
    </row>
    <row r="30834" spans="11:12">
      <c r="K30834" s="435">
        <v>94043</v>
      </c>
      <c r="L30834" t="s">
        <v>206</v>
      </c>
    </row>
    <row r="30835" spans="11:12">
      <c r="K30835" s="435">
        <v>94044</v>
      </c>
      <c r="L30835" t="s">
        <v>206</v>
      </c>
    </row>
    <row r="30836" spans="11:12">
      <c r="K30836" s="435">
        <v>94060</v>
      </c>
      <c r="L30836" t="s">
        <v>206</v>
      </c>
    </row>
    <row r="30837" spans="11:12">
      <c r="K30837" s="435">
        <v>94061</v>
      </c>
      <c r="L30837" t="s">
        <v>206</v>
      </c>
    </row>
    <row r="30838" spans="11:12">
      <c r="K30838" s="435">
        <v>94062</v>
      </c>
      <c r="L30838" t="s">
        <v>206</v>
      </c>
    </row>
    <row r="30839" spans="11:12">
      <c r="K30839" s="435">
        <v>94063</v>
      </c>
      <c r="L30839" t="s">
        <v>206</v>
      </c>
    </row>
    <row r="30840" spans="11:12">
      <c r="K30840" s="435">
        <v>94065</v>
      </c>
      <c r="L30840" t="s">
        <v>206</v>
      </c>
    </row>
    <row r="30841" spans="11:12">
      <c r="K30841" s="435">
        <v>94066</v>
      </c>
      <c r="L30841" t="s">
        <v>206</v>
      </c>
    </row>
    <row r="30842" spans="11:12">
      <c r="K30842" s="435">
        <v>94070</v>
      </c>
      <c r="L30842" t="s">
        <v>206</v>
      </c>
    </row>
    <row r="30843" spans="11:12">
      <c r="K30843" s="435">
        <v>94074</v>
      </c>
      <c r="L30843" t="s">
        <v>206</v>
      </c>
    </row>
    <row r="30844" spans="11:12">
      <c r="K30844" s="435">
        <v>94080</v>
      </c>
      <c r="L30844" t="s">
        <v>206</v>
      </c>
    </row>
    <row r="30845" spans="11:12">
      <c r="K30845" s="435">
        <v>94085</v>
      </c>
      <c r="L30845" t="s">
        <v>206</v>
      </c>
    </row>
    <row r="30846" spans="11:12">
      <c r="K30846" s="435">
        <v>94086</v>
      </c>
      <c r="L30846" t="s">
        <v>206</v>
      </c>
    </row>
    <row r="30847" spans="11:12">
      <c r="K30847" s="435">
        <v>94087</v>
      </c>
      <c r="L30847" t="s">
        <v>206</v>
      </c>
    </row>
    <row r="30848" spans="11:12">
      <c r="K30848" s="435">
        <v>94089</v>
      </c>
      <c r="L30848" t="s">
        <v>206</v>
      </c>
    </row>
    <row r="30849" spans="11:12">
      <c r="K30849" s="435">
        <v>94102</v>
      </c>
      <c r="L30849" t="s">
        <v>206</v>
      </c>
    </row>
    <row r="30850" spans="11:12">
      <c r="K30850" s="435">
        <v>94103</v>
      </c>
      <c r="L30850" t="s">
        <v>206</v>
      </c>
    </row>
    <row r="30851" spans="11:12">
      <c r="K30851" s="435">
        <v>94104</v>
      </c>
      <c r="L30851" t="s">
        <v>206</v>
      </c>
    </row>
    <row r="30852" spans="11:12">
      <c r="K30852" s="435">
        <v>94105</v>
      </c>
      <c r="L30852" t="s">
        <v>206</v>
      </c>
    </row>
    <row r="30853" spans="11:12">
      <c r="K30853" s="435">
        <v>94107</v>
      </c>
      <c r="L30853" t="s">
        <v>206</v>
      </c>
    </row>
    <row r="30854" spans="11:12">
      <c r="K30854" s="435">
        <v>94108</v>
      </c>
      <c r="L30854" t="s">
        <v>206</v>
      </c>
    </row>
    <row r="30855" spans="11:12">
      <c r="K30855" s="435">
        <v>94109</v>
      </c>
      <c r="L30855" t="s">
        <v>206</v>
      </c>
    </row>
    <row r="30856" spans="11:12">
      <c r="K30856" s="435">
        <v>94110</v>
      </c>
      <c r="L30856" t="s">
        <v>206</v>
      </c>
    </row>
    <row r="30857" spans="11:12">
      <c r="K30857" s="435">
        <v>94111</v>
      </c>
      <c r="L30857" t="s">
        <v>206</v>
      </c>
    </row>
    <row r="30858" spans="11:12">
      <c r="K30858" s="435">
        <v>94112</v>
      </c>
      <c r="L30858" t="s">
        <v>206</v>
      </c>
    </row>
    <row r="30859" spans="11:12">
      <c r="K30859" s="435">
        <v>94114</v>
      </c>
      <c r="L30859" t="s">
        <v>206</v>
      </c>
    </row>
    <row r="30860" spans="11:12">
      <c r="K30860" s="435">
        <v>94115</v>
      </c>
      <c r="L30860" t="s">
        <v>206</v>
      </c>
    </row>
    <row r="30861" spans="11:12">
      <c r="K30861" s="435">
        <v>94116</v>
      </c>
      <c r="L30861" t="s">
        <v>206</v>
      </c>
    </row>
    <row r="30862" spans="11:12">
      <c r="K30862" s="435">
        <v>94117</v>
      </c>
      <c r="L30862" t="s">
        <v>206</v>
      </c>
    </row>
    <row r="30863" spans="11:12">
      <c r="K30863" s="435">
        <v>94118</v>
      </c>
      <c r="L30863" t="s">
        <v>206</v>
      </c>
    </row>
    <row r="30864" spans="11:12">
      <c r="K30864" s="435">
        <v>94121</v>
      </c>
      <c r="L30864" t="s">
        <v>206</v>
      </c>
    </row>
    <row r="30865" spans="11:12">
      <c r="K30865" s="435">
        <v>94122</v>
      </c>
      <c r="L30865" t="s">
        <v>206</v>
      </c>
    </row>
    <row r="30866" spans="11:12">
      <c r="K30866" s="435">
        <v>94123</v>
      </c>
      <c r="L30866" t="s">
        <v>206</v>
      </c>
    </row>
    <row r="30867" spans="11:12">
      <c r="K30867" s="435">
        <v>94124</v>
      </c>
      <c r="L30867" t="s">
        <v>206</v>
      </c>
    </row>
    <row r="30868" spans="11:12">
      <c r="K30868" s="435">
        <v>94127</v>
      </c>
      <c r="L30868" t="s">
        <v>206</v>
      </c>
    </row>
    <row r="30869" spans="11:12">
      <c r="K30869" s="435">
        <v>94128</v>
      </c>
      <c r="L30869" t="s">
        <v>206</v>
      </c>
    </row>
    <row r="30870" spans="11:12">
      <c r="K30870" s="435">
        <v>94129</v>
      </c>
      <c r="L30870" t="s">
        <v>206</v>
      </c>
    </row>
    <row r="30871" spans="11:12">
      <c r="K30871" s="435">
        <v>94130</v>
      </c>
      <c r="L30871" t="s">
        <v>206</v>
      </c>
    </row>
    <row r="30872" spans="11:12">
      <c r="K30872" s="435">
        <v>94131</v>
      </c>
      <c r="L30872" t="s">
        <v>206</v>
      </c>
    </row>
    <row r="30873" spans="11:12">
      <c r="K30873" s="435">
        <v>94132</v>
      </c>
      <c r="L30873" t="s">
        <v>206</v>
      </c>
    </row>
    <row r="30874" spans="11:12">
      <c r="K30874" s="435">
        <v>94133</v>
      </c>
      <c r="L30874" t="s">
        <v>206</v>
      </c>
    </row>
    <row r="30875" spans="11:12">
      <c r="K30875" s="435">
        <v>94134</v>
      </c>
      <c r="L30875" t="s">
        <v>206</v>
      </c>
    </row>
    <row r="30876" spans="11:12">
      <c r="K30876" s="435">
        <v>94158</v>
      </c>
      <c r="L30876" t="s">
        <v>206</v>
      </c>
    </row>
    <row r="30877" spans="11:12">
      <c r="K30877" s="435">
        <v>94301</v>
      </c>
      <c r="L30877" t="s">
        <v>206</v>
      </c>
    </row>
    <row r="30878" spans="11:12">
      <c r="K30878" s="435">
        <v>94303</v>
      </c>
      <c r="L30878" t="s">
        <v>206</v>
      </c>
    </row>
    <row r="30879" spans="11:12">
      <c r="K30879" s="435">
        <v>94304</v>
      </c>
      <c r="L30879" t="s">
        <v>206</v>
      </c>
    </row>
    <row r="30880" spans="11:12">
      <c r="K30880" s="435">
        <v>94305</v>
      </c>
      <c r="L30880" t="s">
        <v>206</v>
      </c>
    </row>
    <row r="30881" spans="11:12">
      <c r="K30881" s="435">
        <v>94306</v>
      </c>
      <c r="L30881" t="s">
        <v>206</v>
      </c>
    </row>
    <row r="30882" spans="11:12">
      <c r="K30882" s="435">
        <v>94401</v>
      </c>
      <c r="L30882" t="s">
        <v>206</v>
      </c>
    </row>
    <row r="30883" spans="11:12">
      <c r="K30883" s="435">
        <v>94402</v>
      </c>
      <c r="L30883" t="s">
        <v>206</v>
      </c>
    </row>
    <row r="30884" spans="11:12">
      <c r="K30884" s="435">
        <v>94403</v>
      </c>
      <c r="L30884" t="s">
        <v>206</v>
      </c>
    </row>
    <row r="30885" spans="11:12">
      <c r="K30885" s="435">
        <v>94404</v>
      </c>
      <c r="L30885" t="s">
        <v>206</v>
      </c>
    </row>
    <row r="30886" spans="11:12">
      <c r="K30886" s="435">
        <v>94501</v>
      </c>
      <c r="L30886" t="s">
        <v>206</v>
      </c>
    </row>
    <row r="30887" spans="11:12">
      <c r="K30887" s="435">
        <v>94502</v>
      </c>
      <c r="L30887" t="s">
        <v>206</v>
      </c>
    </row>
    <row r="30888" spans="11:12">
      <c r="K30888" s="435">
        <v>94503</v>
      </c>
      <c r="L30888" t="s">
        <v>206</v>
      </c>
    </row>
    <row r="30889" spans="11:12">
      <c r="K30889" s="435">
        <v>94505</v>
      </c>
      <c r="L30889" t="s">
        <v>204</v>
      </c>
    </row>
    <row r="30890" spans="11:12">
      <c r="K30890" s="435">
        <v>94506</v>
      </c>
      <c r="L30890" t="s">
        <v>206</v>
      </c>
    </row>
    <row r="30891" spans="11:12">
      <c r="K30891" s="435">
        <v>94507</v>
      </c>
      <c r="L30891" t="s">
        <v>206</v>
      </c>
    </row>
    <row r="30892" spans="11:12">
      <c r="K30892" s="435">
        <v>94508</v>
      </c>
      <c r="L30892" t="s">
        <v>204</v>
      </c>
    </row>
    <row r="30893" spans="11:12">
      <c r="K30893" s="435">
        <v>94509</v>
      </c>
      <c r="L30893" t="s">
        <v>206</v>
      </c>
    </row>
    <row r="30894" spans="11:12">
      <c r="K30894" s="435">
        <v>94510</v>
      </c>
      <c r="L30894" t="s">
        <v>206</v>
      </c>
    </row>
    <row r="30895" spans="11:12">
      <c r="K30895" s="435">
        <v>94511</v>
      </c>
      <c r="L30895" t="s">
        <v>206</v>
      </c>
    </row>
    <row r="30896" spans="11:12">
      <c r="K30896" s="435">
        <v>94512</v>
      </c>
      <c r="L30896" t="s">
        <v>204</v>
      </c>
    </row>
    <row r="30897" spans="11:12">
      <c r="K30897" s="435">
        <v>94513</v>
      </c>
      <c r="L30897" t="s">
        <v>204</v>
      </c>
    </row>
    <row r="30898" spans="11:12">
      <c r="K30898" s="435">
        <v>94514</v>
      </c>
      <c r="L30898" t="s">
        <v>206</v>
      </c>
    </row>
    <row r="30899" spans="11:12">
      <c r="K30899" s="435">
        <v>94515</v>
      </c>
      <c r="L30899" t="s">
        <v>206</v>
      </c>
    </row>
    <row r="30900" spans="11:12">
      <c r="K30900" s="435">
        <v>94516</v>
      </c>
      <c r="L30900" t="s">
        <v>206</v>
      </c>
    </row>
    <row r="30901" spans="11:12">
      <c r="K30901" s="435">
        <v>94517</v>
      </c>
      <c r="L30901" t="s">
        <v>206</v>
      </c>
    </row>
    <row r="30902" spans="11:12">
      <c r="K30902" s="435">
        <v>94518</v>
      </c>
      <c r="L30902" t="s">
        <v>206</v>
      </c>
    </row>
    <row r="30903" spans="11:12">
      <c r="K30903" s="435">
        <v>94519</v>
      </c>
      <c r="L30903" t="s">
        <v>206</v>
      </c>
    </row>
    <row r="30904" spans="11:12">
      <c r="K30904" s="435">
        <v>94520</v>
      </c>
      <c r="L30904" t="s">
        <v>206</v>
      </c>
    </row>
    <row r="30905" spans="11:12">
      <c r="K30905" s="435">
        <v>94521</v>
      </c>
      <c r="L30905" t="s">
        <v>206</v>
      </c>
    </row>
    <row r="30906" spans="11:12">
      <c r="K30906" s="435">
        <v>94523</v>
      </c>
      <c r="L30906" t="s">
        <v>206</v>
      </c>
    </row>
    <row r="30907" spans="11:12">
      <c r="K30907" s="435">
        <v>94525</v>
      </c>
      <c r="L30907" t="s">
        <v>206</v>
      </c>
    </row>
    <row r="30908" spans="11:12">
      <c r="K30908" s="435">
        <v>94526</v>
      </c>
      <c r="L30908" t="s">
        <v>206</v>
      </c>
    </row>
    <row r="30909" spans="11:12">
      <c r="K30909" s="435">
        <v>94528</v>
      </c>
      <c r="L30909" t="s">
        <v>206</v>
      </c>
    </row>
    <row r="30910" spans="11:12">
      <c r="K30910" s="435">
        <v>94530</v>
      </c>
      <c r="L30910" t="s">
        <v>206</v>
      </c>
    </row>
    <row r="30911" spans="11:12">
      <c r="K30911" s="435">
        <v>94531</v>
      </c>
      <c r="L30911" t="s">
        <v>206</v>
      </c>
    </row>
    <row r="30912" spans="11:12">
      <c r="K30912" s="435">
        <v>94533</v>
      </c>
      <c r="L30912" t="s">
        <v>204</v>
      </c>
    </row>
    <row r="30913" spans="11:12">
      <c r="K30913" s="435">
        <v>94534</v>
      </c>
      <c r="L30913" t="s">
        <v>204</v>
      </c>
    </row>
    <row r="30914" spans="11:12">
      <c r="K30914" s="435">
        <v>94535</v>
      </c>
      <c r="L30914" t="s">
        <v>204</v>
      </c>
    </row>
    <row r="30915" spans="11:12">
      <c r="K30915" s="435">
        <v>94536</v>
      </c>
      <c r="L30915" t="s">
        <v>206</v>
      </c>
    </row>
    <row r="30916" spans="11:12">
      <c r="K30916" s="435">
        <v>94538</v>
      </c>
      <c r="L30916" t="s">
        <v>206</v>
      </c>
    </row>
    <row r="30917" spans="11:12">
      <c r="K30917" s="435">
        <v>94539</v>
      </c>
      <c r="L30917" t="s">
        <v>206</v>
      </c>
    </row>
    <row r="30918" spans="11:12">
      <c r="K30918" s="435">
        <v>94541</v>
      </c>
      <c r="L30918" t="s">
        <v>206</v>
      </c>
    </row>
    <row r="30919" spans="11:12">
      <c r="K30919" s="435">
        <v>94542</v>
      </c>
      <c r="L30919" t="s">
        <v>206</v>
      </c>
    </row>
    <row r="30920" spans="11:12">
      <c r="K30920" s="435">
        <v>94544</v>
      </c>
      <c r="L30920" t="s">
        <v>206</v>
      </c>
    </row>
    <row r="30921" spans="11:12">
      <c r="K30921" s="435">
        <v>94545</v>
      </c>
      <c r="L30921" t="s">
        <v>206</v>
      </c>
    </row>
    <row r="30922" spans="11:12">
      <c r="K30922" s="435">
        <v>94546</v>
      </c>
      <c r="L30922" t="s">
        <v>206</v>
      </c>
    </row>
    <row r="30923" spans="11:12">
      <c r="K30923" s="435">
        <v>94547</v>
      </c>
      <c r="L30923" t="s">
        <v>206</v>
      </c>
    </row>
    <row r="30924" spans="11:12">
      <c r="K30924" s="435">
        <v>94548</v>
      </c>
      <c r="L30924" t="s">
        <v>206</v>
      </c>
    </row>
    <row r="30925" spans="11:12">
      <c r="K30925" s="435">
        <v>94549</v>
      </c>
      <c r="L30925" t="s">
        <v>206</v>
      </c>
    </row>
    <row r="30926" spans="11:12">
      <c r="K30926" s="435">
        <v>94550</v>
      </c>
      <c r="L30926" t="s">
        <v>206</v>
      </c>
    </row>
    <row r="30927" spans="11:12">
      <c r="K30927" s="435">
        <v>94551</v>
      </c>
      <c r="L30927" t="s">
        <v>206</v>
      </c>
    </row>
    <row r="30928" spans="11:12">
      <c r="K30928" s="435">
        <v>94552</v>
      </c>
      <c r="L30928" t="s">
        <v>206</v>
      </c>
    </row>
    <row r="30929" spans="11:12">
      <c r="K30929" s="435">
        <v>94553</v>
      </c>
      <c r="L30929" t="s">
        <v>206</v>
      </c>
    </row>
    <row r="30930" spans="11:12">
      <c r="K30930" s="435">
        <v>94555</v>
      </c>
      <c r="L30930" t="s">
        <v>206</v>
      </c>
    </row>
    <row r="30931" spans="11:12">
      <c r="K30931" s="435">
        <v>94556</v>
      </c>
      <c r="L30931" t="s">
        <v>206</v>
      </c>
    </row>
    <row r="30932" spans="11:12">
      <c r="K30932" s="435">
        <v>94558</v>
      </c>
      <c r="L30932" t="s">
        <v>206</v>
      </c>
    </row>
    <row r="30933" spans="11:12">
      <c r="K30933" s="435">
        <v>94559</v>
      </c>
      <c r="L30933" t="s">
        <v>206</v>
      </c>
    </row>
    <row r="30934" spans="11:12">
      <c r="K30934" s="435">
        <v>94560</v>
      </c>
      <c r="L30934" t="s">
        <v>206</v>
      </c>
    </row>
    <row r="30935" spans="11:12">
      <c r="K30935" s="435">
        <v>94561</v>
      </c>
      <c r="L30935" t="s">
        <v>206</v>
      </c>
    </row>
    <row r="30936" spans="11:12">
      <c r="K30936" s="435">
        <v>94563</v>
      </c>
      <c r="L30936" t="s">
        <v>206</v>
      </c>
    </row>
    <row r="30937" spans="11:12">
      <c r="K30937" s="435">
        <v>94564</v>
      </c>
      <c r="L30937" t="s">
        <v>206</v>
      </c>
    </row>
    <row r="30938" spans="11:12">
      <c r="K30938" s="435">
        <v>94565</v>
      </c>
      <c r="L30938" t="s">
        <v>204</v>
      </c>
    </row>
    <row r="30939" spans="11:12">
      <c r="K30939" s="435">
        <v>94566</v>
      </c>
      <c r="L30939" t="s">
        <v>206</v>
      </c>
    </row>
    <row r="30940" spans="11:12">
      <c r="K30940" s="435">
        <v>94567</v>
      </c>
      <c r="L30940" t="s">
        <v>204</v>
      </c>
    </row>
    <row r="30941" spans="11:12">
      <c r="K30941" s="435">
        <v>94568</v>
      </c>
      <c r="L30941" t="s">
        <v>206</v>
      </c>
    </row>
    <row r="30942" spans="11:12">
      <c r="K30942" s="435">
        <v>94569</v>
      </c>
      <c r="L30942" t="s">
        <v>206</v>
      </c>
    </row>
    <row r="30943" spans="11:12">
      <c r="K30943" s="435">
        <v>94571</v>
      </c>
      <c r="L30943" t="s">
        <v>204</v>
      </c>
    </row>
    <row r="30944" spans="11:12">
      <c r="K30944" s="435">
        <v>94572</v>
      </c>
      <c r="L30944" t="s">
        <v>206</v>
      </c>
    </row>
    <row r="30945" spans="11:12">
      <c r="K30945" s="435">
        <v>94573</v>
      </c>
      <c r="L30945" t="s">
        <v>206</v>
      </c>
    </row>
    <row r="30946" spans="11:12">
      <c r="K30946" s="435">
        <v>94574</v>
      </c>
      <c r="L30946" t="s">
        <v>204</v>
      </c>
    </row>
    <row r="30947" spans="11:12">
      <c r="K30947" s="435">
        <v>94575</v>
      </c>
      <c r="L30947" t="s">
        <v>206</v>
      </c>
    </row>
    <row r="30948" spans="11:12">
      <c r="K30948" s="435">
        <v>94576</v>
      </c>
      <c r="L30948" t="s">
        <v>206</v>
      </c>
    </row>
    <row r="30949" spans="11:12">
      <c r="K30949" s="435">
        <v>94577</v>
      </c>
      <c r="L30949" t="s">
        <v>206</v>
      </c>
    </row>
    <row r="30950" spans="11:12">
      <c r="K30950" s="435">
        <v>94578</v>
      </c>
      <c r="L30950" t="s">
        <v>206</v>
      </c>
    </row>
    <row r="30951" spans="11:12">
      <c r="K30951" s="435">
        <v>94579</v>
      </c>
      <c r="L30951" t="s">
        <v>206</v>
      </c>
    </row>
    <row r="30952" spans="11:12">
      <c r="K30952" s="435">
        <v>94580</v>
      </c>
      <c r="L30952" t="s">
        <v>206</v>
      </c>
    </row>
    <row r="30953" spans="11:12">
      <c r="K30953" s="435">
        <v>94582</v>
      </c>
      <c r="L30953" t="s">
        <v>206</v>
      </c>
    </row>
    <row r="30954" spans="11:12">
      <c r="K30954" s="435">
        <v>94583</v>
      </c>
      <c r="L30954" t="s">
        <v>206</v>
      </c>
    </row>
    <row r="30955" spans="11:12">
      <c r="K30955" s="435">
        <v>94585</v>
      </c>
      <c r="L30955" t="s">
        <v>204</v>
      </c>
    </row>
    <row r="30956" spans="11:12">
      <c r="K30956" s="435">
        <v>94586</v>
      </c>
      <c r="L30956" t="s">
        <v>206</v>
      </c>
    </row>
    <row r="30957" spans="11:12">
      <c r="K30957" s="435">
        <v>94587</v>
      </c>
      <c r="L30957" t="s">
        <v>206</v>
      </c>
    </row>
    <row r="30958" spans="11:12">
      <c r="K30958" s="435">
        <v>94588</v>
      </c>
      <c r="L30958" t="s">
        <v>206</v>
      </c>
    </row>
    <row r="30959" spans="11:12">
      <c r="K30959" s="435">
        <v>94589</v>
      </c>
      <c r="L30959" t="s">
        <v>206</v>
      </c>
    </row>
    <row r="30960" spans="11:12">
      <c r="K30960" s="435">
        <v>94590</v>
      </c>
      <c r="L30960" t="s">
        <v>206</v>
      </c>
    </row>
    <row r="30961" spans="11:12">
      <c r="K30961" s="435">
        <v>94591</v>
      </c>
      <c r="L30961" t="s">
        <v>206</v>
      </c>
    </row>
    <row r="30962" spans="11:12">
      <c r="K30962" s="435">
        <v>94592</v>
      </c>
      <c r="L30962" t="s">
        <v>206</v>
      </c>
    </row>
    <row r="30963" spans="11:12">
      <c r="K30963" s="435">
        <v>94595</v>
      </c>
      <c r="L30963" t="s">
        <v>206</v>
      </c>
    </row>
    <row r="30964" spans="11:12">
      <c r="K30964" s="435">
        <v>94596</v>
      </c>
      <c r="L30964" t="s">
        <v>206</v>
      </c>
    </row>
    <row r="30965" spans="11:12">
      <c r="K30965" s="435">
        <v>94597</v>
      </c>
      <c r="L30965" t="s">
        <v>206</v>
      </c>
    </row>
    <row r="30966" spans="11:12">
      <c r="K30966" s="435">
        <v>94598</v>
      </c>
      <c r="L30966" t="s">
        <v>206</v>
      </c>
    </row>
    <row r="30967" spans="11:12">
      <c r="K30967" s="435">
        <v>94599</v>
      </c>
      <c r="L30967" t="s">
        <v>206</v>
      </c>
    </row>
    <row r="30968" spans="11:12">
      <c r="K30968" s="435">
        <v>94601</v>
      </c>
      <c r="L30968" t="s">
        <v>206</v>
      </c>
    </row>
    <row r="30969" spans="11:12">
      <c r="K30969" s="435">
        <v>94602</v>
      </c>
      <c r="L30969" t="s">
        <v>206</v>
      </c>
    </row>
    <row r="30970" spans="11:12">
      <c r="K30970" s="435">
        <v>94603</v>
      </c>
      <c r="L30970" t="s">
        <v>206</v>
      </c>
    </row>
    <row r="30971" spans="11:12">
      <c r="K30971" s="435">
        <v>94605</v>
      </c>
      <c r="L30971" t="s">
        <v>206</v>
      </c>
    </row>
    <row r="30972" spans="11:12">
      <c r="K30972" s="435">
        <v>94606</v>
      </c>
      <c r="L30972" t="s">
        <v>206</v>
      </c>
    </row>
    <row r="30973" spans="11:12">
      <c r="K30973" s="435">
        <v>94607</v>
      </c>
      <c r="L30973" t="s">
        <v>206</v>
      </c>
    </row>
    <row r="30974" spans="11:12">
      <c r="K30974" s="435">
        <v>94608</v>
      </c>
      <c r="L30974" t="s">
        <v>206</v>
      </c>
    </row>
    <row r="30975" spans="11:12">
      <c r="K30975" s="435">
        <v>94609</v>
      </c>
      <c r="L30975" t="s">
        <v>206</v>
      </c>
    </row>
    <row r="30976" spans="11:12">
      <c r="K30976" s="435">
        <v>94610</v>
      </c>
      <c r="L30976" t="s">
        <v>206</v>
      </c>
    </row>
    <row r="30977" spans="11:12">
      <c r="K30977" s="435">
        <v>94611</v>
      </c>
      <c r="L30977" t="s">
        <v>206</v>
      </c>
    </row>
    <row r="30978" spans="11:12">
      <c r="K30978" s="435">
        <v>94612</v>
      </c>
      <c r="L30978" t="s">
        <v>206</v>
      </c>
    </row>
    <row r="30979" spans="11:12">
      <c r="K30979" s="435">
        <v>94613</v>
      </c>
      <c r="L30979" t="s">
        <v>206</v>
      </c>
    </row>
    <row r="30980" spans="11:12">
      <c r="K30980" s="435">
        <v>94618</v>
      </c>
      <c r="L30980" t="s">
        <v>206</v>
      </c>
    </row>
    <row r="30981" spans="11:12">
      <c r="K30981" s="435">
        <v>94619</v>
      </c>
      <c r="L30981" t="s">
        <v>206</v>
      </c>
    </row>
    <row r="30982" spans="11:12">
      <c r="K30982" s="435">
        <v>94621</v>
      </c>
      <c r="L30982" t="s">
        <v>206</v>
      </c>
    </row>
    <row r="30983" spans="11:12">
      <c r="K30983" s="435">
        <v>94702</v>
      </c>
      <c r="L30983" t="s">
        <v>206</v>
      </c>
    </row>
    <row r="30984" spans="11:12">
      <c r="K30984" s="435">
        <v>94703</v>
      </c>
      <c r="L30984" t="s">
        <v>206</v>
      </c>
    </row>
    <row r="30985" spans="11:12">
      <c r="K30985" s="435">
        <v>94704</v>
      </c>
      <c r="L30985" t="s">
        <v>206</v>
      </c>
    </row>
    <row r="30986" spans="11:12">
      <c r="K30986" s="435">
        <v>94705</v>
      </c>
      <c r="L30986" t="s">
        <v>206</v>
      </c>
    </row>
    <row r="30987" spans="11:12">
      <c r="K30987" s="435">
        <v>94706</v>
      </c>
      <c r="L30987" t="s">
        <v>206</v>
      </c>
    </row>
    <row r="30988" spans="11:12">
      <c r="K30988" s="435">
        <v>94707</v>
      </c>
      <c r="L30988" t="s">
        <v>206</v>
      </c>
    </row>
    <row r="30989" spans="11:12">
      <c r="K30989" s="435">
        <v>94708</v>
      </c>
      <c r="L30989" t="s">
        <v>206</v>
      </c>
    </row>
    <row r="30990" spans="11:12">
      <c r="K30990" s="435">
        <v>94709</v>
      </c>
      <c r="L30990" t="s">
        <v>206</v>
      </c>
    </row>
    <row r="30991" spans="11:12">
      <c r="K30991" s="435">
        <v>94710</v>
      </c>
      <c r="L30991" t="s">
        <v>206</v>
      </c>
    </row>
    <row r="30992" spans="11:12">
      <c r="K30992" s="435">
        <v>94720</v>
      </c>
      <c r="L30992" t="s">
        <v>206</v>
      </c>
    </row>
    <row r="30993" spans="11:12">
      <c r="K30993" s="435">
        <v>94801</v>
      </c>
      <c r="L30993" t="s">
        <v>206</v>
      </c>
    </row>
    <row r="30994" spans="11:12">
      <c r="K30994" s="435">
        <v>94803</v>
      </c>
      <c r="L30994" t="s">
        <v>206</v>
      </c>
    </row>
    <row r="30995" spans="11:12">
      <c r="K30995" s="435">
        <v>94804</v>
      </c>
      <c r="L30995" t="s">
        <v>206</v>
      </c>
    </row>
    <row r="30996" spans="11:12">
      <c r="K30996" s="435">
        <v>94805</v>
      </c>
      <c r="L30996" t="s">
        <v>206</v>
      </c>
    </row>
    <row r="30997" spans="11:12">
      <c r="K30997" s="435">
        <v>94806</v>
      </c>
      <c r="L30997" t="s">
        <v>206</v>
      </c>
    </row>
    <row r="30998" spans="11:12">
      <c r="K30998" s="435">
        <v>94850</v>
      </c>
      <c r="L30998" t="s">
        <v>206</v>
      </c>
    </row>
    <row r="30999" spans="11:12">
      <c r="K30999" s="435">
        <v>94901</v>
      </c>
      <c r="L30999" t="s">
        <v>206</v>
      </c>
    </row>
    <row r="31000" spans="11:12">
      <c r="K31000" s="435">
        <v>94903</v>
      </c>
      <c r="L31000" t="s">
        <v>206</v>
      </c>
    </row>
    <row r="31001" spans="11:12">
      <c r="K31001" s="435">
        <v>94904</v>
      </c>
      <c r="L31001" t="s">
        <v>206</v>
      </c>
    </row>
    <row r="31002" spans="11:12">
      <c r="K31002" s="435">
        <v>94920</v>
      </c>
      <c r="L31002" t="s">
        <v>206</v>
      </c>
    </row>
    <row r="31003" spans="11:12">
      <c r="K31003" s="435">
        <v>94922</v>
      </c>
      <c r="L31003" t="s">
        <v>206</v>
      </c>
    </row>
    <row r="31004" spans="11:12">
      <c r="K31004" s="435">
        <v>94923</v>
      </c>
      <c r="L31004" t="s">
        <v>206</v>
      </c>
    </row>
    <row r="31005" spans="11:12">
      <c r="K31005" s="435">
        <v>94924</v>
      </c>
      <c r="L31005" t="s">
        <v>206</v>
      </c>
    </row>
    <row r="31006" spans="11:12">
      <c r="K31006" s="435">
        <v>94925</v>
      </c>
      <c r="L31006" t="s">
        <v>206</v>
      </c>
    </row>
    <row r="31007" spans="11:12">
      <c r="K31007" s="435">
        <v>94928</v>
      </c>
      <c r="L31007" t="s">
        <v>206</v>
      </c>
    </row>
    <row r="31008" spans="11:12">
      <c r="K31008" s="435">
        <v>94929</v>
      </c>
      <c r="L31008" t="s">
        <v>206</v>
      </c>
    </row>
    <row r="31009" spans="11:12">
      <c r="K31009" s="435">
        <v>94930</v>
      </c>
      <c r="L31009" t="s">
        <v>206</v>
      </c>
    </row>
    <row r="31010" spans="11:12">
      <c r="K31010" s="435">
        <v>94931</v>
      </c>
      <c r="L31010" t="s">
        <v>206</v>
      </c>
    </row>
    <row r="31011" spans="11:12">
      <c r="K31011" s="435">
        <v>94933</v>
      </c>
      <c r="L31011" t="s">
        <v>206</v>
      </c>
    </row>
    <row r="31012" spans="11:12">
      <c r="K31012" s="435">
        <v>94937</v>
      </c>
      <c r="L31012" t="s">
        <v>206</v>
      </c>
    </row>
    <row r="31013" spans="11:12">
      <c r="K31013" s="435">
        <v>94938</v>
      </c>
      <c r="L31013" t="s">
        <v>206</v>
      </c>
    </row>
    <row r="31014" spans="11:12">
      <c r="K31014" s="435">
        <v>94939</v>
      </c>
      <c r="L31014" t="s">
        <v>206</v>
      </c>
    </row>
    <row r="31015" spans="11:12">
      <c r="K31015" s="435">
        <v>94940</v>
      </c>
      <c r="L31015" t="s">
        <v>206</v>
      </c>
    </row>
    <row r="31016" spans="11:12">
      <c r="K31016" s="435">
        <v>94941</v>
      </c>
      <c r="L31016" t="s">
        <v>206</v>
      </c>
    </row>
    <row r="31017" spans="11:12">
      <c r="K31017" s="435">
        <v>94945</v>
      </c>
      <c r="L31017" t="s">
        <v>206</v>
      </c>
    </row>
    <row r="31018" spans="11:12">
      <c r="K31018" s="435">
        <v>94946</v>
      </c>
      <c r="L31018" t="s">
        <v>206</v>
      </c>
    </row>
    <row r="31019" spans="11:12">
      <c r="K31019" s="435">
        <v>94947</v>
      </c>
      <c r="L31019" t="s">
        <v>206</v>
      </c>
    </row>
    <row r="31020" spans="11:12">
      <c r="K31020" s="435">
        <v>94949</v>
      </c>
      <c r="L31020" t="s">
        <v>206</v>
      </c>
    </row>
    <row r="31021" spans="11:12">
      <c r="K31021" s="435">
        <v>94950</v>
      </c>
      <c r="L31021" t="s">
        <v>206</v>
      </c>
    </row>
    <row r="31022" spans="11:12">
      <c r="K31022" s="435">
        <v>94951</v>
      </c>
      <c r="L31022" t="s">
        <v>206</v>
      </c>
    </row>
    <row r="31023" spans="11:12">
      <c r="K31023" s="435">
        <v>94952</v>
      </c>
      <c r="L31023" t="s">
        <v>206</v>
      </c>
    </row>
    <row r="31024" spans="11:12">
      <c r="K31024" s="435">
        <v>94954</v>
      </c>
      <c r="L31024" t="s">
        <v>206</v>
      </c>
    </row>
    <row r="31025" spans="11:12">
      <c r="K31025" s="435">
        <v>94956</v>
      </c>
      <c r="L31025" t="s">
        <v>206</v>
      </c>
    </row>
    <row r="31026" spans="11:12">
      <c r="K31026" s="435">
        <v>94957</v>
      </c>
      <c r="L31026" t="s">
        <v>206</v>
      </c>
    </row>
    <row r="31027" spans="11:12">
      <c r="K31027" s="435">
        <v>94960</v>
      </c>
      <c r="L31027" t="s">
        <v>206</v>
      </c>
    </row>
    <row r="31028" spans="11:12">
      <c r="K31028" s="435">
        <v>94963</v>
      </c>
      <c r="L31028" t="s">
        <v>206</v>
      </c>
    </row>
    <row r="31029" spans="11:12">
      <c r="K31029" s="435">
        <v>94964</v>
      </c>
      <c r="L31029" t="s">
        <v>206</v>
      </c>
    </row>
    <row r="31030" spans="11:12">
      <c r="K31030" s="435">
        <v>94965</v>
      </c>
      <c r="L31030" t="s">
        <v>206</v>
      </c>
    </row>
    <row r="31031" spans="11:12">
      <c r="K31031" s="435">
        <v>94970</v>
      </c>
      <c r="L31031" t="s">
        <v>206</v>
      </c>
    </row>
    <row r="31032" spans="11:12">
      <c r="K31032" s="435">
        <v>94971</v>
      </c>
      <c r="L31032" t="s">
        <v>206</v>
      </c>
    </row>
    <row r="31033" spans="11:12">
      <c r="K31033" s="435">
        <v>94972</v>
      </c>
      <c r="L31033" t="s">
        <v>206</v>
      </c>
    </row>
    <row r="31034" spans="11:12">
      <c r="K31034" s="435">
        <v>94973</v>
      </c>
      <c r="L31034" t="s">
        <v>206</v>
      </c>
    </row>
    <row r="31035" spans="11:12">
      <c r="K31035" s="435">
        <v>95002</v>
      </c>
      <c r="L31035" t="s">
        <v>206</v>
      </c>
    </row>
    <row r="31036" spans="11:12">
      <c r="K31036" s="435">
        <v>95003</v>
      </c>
      <c r="L31036" t="s">
        <v>206</v>
      </c>
    </row>
    <row r="31037" spans="11:12">
      <c r="K31037" s="435">
        <v>95004</v>
      </c>
      <c r="L31037" t="s">
        <v>206</v>
      </c>
    </row>
    <row r="31038" spans="11:12">
      <c r="K31038" s="435">
        <v>95005</v>
      </c>
      <c r="L31038" t="s">
        <v>206</v>
      </c>
    </row>
    <row r="31039" spans="11:12">
      <c r="K31039" s="435">
        <v>95006</v>
      </c>
      <c r="L31039" t="s">
        <v>206</v>
      </c>
    </row>
    <row r="31040" spans="11:12">
      <c r="K31040" s="435">
        <v>95007</v>
      </c>
      <c r="L31040" t="s">
        <v>206</v>
      </c>
    </row>
    <row r="31041" spans="11:12">
      <c r="K31041" s="435">
        <v>95008</v>
      </c>
      <c r="L31041" t="s">
        <v>206</v>
      </c>
    </row>
    <row r="31042" spans="11:12">
      <c r="K31042" s="435">
        <v>95010</v>
      </c>
      <c r="L31042" t="s">
        <v>206</v>
      </c>
    </row>
    <row r="31043" spans="11:12">
      <c r="K31043" s="435">
        <v>95012</v>
      </c>
      <c r="L31043" t="s">
        <v>206</v>
      </c>
    </row>
    <row r="31044" spans="11:12">
      <c r="K31044" s="435">
        <v>95013</v>
      </c>
      <c r="L31044" t="s">
        <v>206</v>
      </c>
    </row>
    <row r="31045" spans="11:12">
      <c r="K31045" s="435">
        <v>95014</v>
      </c>
      <c r="L31045" t="s">
        <v>206</v>
      </c>
    </row>
    <row r="31046" spans="11:12">
      <c r="K31046" s="435">
        <v>95017</v>
      </c>
      <c r="L31046" t="s">
        <v>206</v>
      </c>
    </row>
    <row r="31047" spans="11:12">
      <c r="K31047" s="435">
        <v>95018</v>
      </c>
      <c r="L31047" t="s">
        <v>206</v>
      </c>
    </row>
    <row r="31048" spans="11:12">
      <c r="K31048" s="435">
        <v>95019</v>
      </c>
      <c r="L31048" t="s">
        <v>206</v>
      </c>
    </row>
    <row r="31049" spans="11:12">
      <c r="K31049" s="435">
        <v>95020</v>
      </c>
      <c r="L31049" t="s">
        <v>206</v>
      </c>
    </row>
    <row r="31050" spans="11:12">
      <c r="K31050" s="435">
        <v>95023</v>
      </c>
      <c r="L31050" t="s">
        <v>206</v>
      </c>
    </row>
    <row r="31051" spans="11:12">
      <c r="K31051" s="435">
        <v>95030</v>
      </c>
      <c r="L31051" t="s">
        <v>206</v>
      </c>
    </row>
    <row r="31052" spans="11:12">
      <c r="K31052" s="435">
        <v>95032</v>
      </c>
      <c r="L31052" t="s">
        <v>206</v>
      </c>
    </row>
    <row r="31053" spans="11:12">
      <c r="K31053" s="435">
        <v>95033</v>
      </c>
      <c r="L31053" t="s">
        <v>206</v>
      </c>
    </row>
    <row r="31054" spans="11:12">
      <c r="K31054" s="435">
        <v>95035</v>
      </c>
      <c r="L31054" t="s">
        <v>206</v>
      </c>
    </row>
    <row r="31055" spans="11:12">
      <c r="K31055" s="435">
        <v>95037</v>
      </c>
      <c r="L31055" t="s">
        <v>206</v>
      </c>
    </row>
    <row r="31056" spans="11:12">
      <c r="K31056" s="435">
        <v>95039</v>
      </c>
      <c r="L31056" t="s">
        <v>206</v>
      </c>
    </row>
    <row r="31057" spans="11:12">
      <c r="K31057" s="435">
        <v>95041</v>
      </c>
      <c r="L31057" t="s">
        <v>206</v>
      </c>
    </row>
    <row r="31058" spans="11:12">
      <c r="K31058" s="435">
        <v>95043</v>
      </c>
      <c r="L31058" t="s">
        <v>204</v>
      </c>
    </row>
    <row r="31059" spans="11:12">
      <c r="K31059" s="435">
        <v>95045</v>
      </c>
      <c r="L31059" t="s">
        <v>206</v>
      </c>
    </row>
    <row r="31060" spans="11:12">
      <c r="K31060" s="435">
        <v>95046</v>
      </c>
      <c r="L31060" t="s">
        <v>206</v>
      </c>
    </row>
    <row r="31061" spans="11:12">
      <c r="K31061" s="435">
        <v>95050</v>
      </c>
      <c r="L31061" t="s">
        <v>206</v>
      </c>
    </row>
    <row r="31062" spans="11:12">
      <c r="K31062" s="435">
        <v>95051</v>
      </c>
      <c r="L31062" t="s">
        <v>206</v>
      </c>
    </row>
    <row r="31063" spans="11:12">
      <c r="K31063" s="435">
        <v>95053</v>
      </c>
      <c r="L31063" t="s">
        <v>206</v>
      </c>
    </row>
    <row r="31064" spans="11:12">
      <c r="K31064" s="435">
        <v>95054</v>
      </c>
      <c r="L31064" t="s">
        <v>206</v>
      </c>
    </row>
    <row r="31065" spans="11:12">
      <c r="K31065" s="435">
        <v>95060</v>
      </c>
      <c r="L31065" t="s">
        <v>206</v>
      </c>
    </row>
    <row r="31066" spans="11:12">
      <c r="K31066" s="435">
        <v>95062</v>
      </c>
      <c r="L31066" t="s">
        <v>206</v>
      </c>
    </row>
    <row r="31067" spans="11:12">
      <c r="K31067" s="435">
        <v>95064</v>
      </c>
      <c r="L31067" t="s">
        <v>206</v>
      </c>
    </row>
    <row r="31068" spans="11:12">
      <c r="K31068" s="435">
        <v>95065</v>
      </c>
      <c r="L31068" t="s">
        <v>206</v>
      </c>
    </row>
    <row r="31069" spans="11:12">
      <c r="K31069" s="435">
        <v>95066</v>
      </c>
      <c r="L31069" t="s">
        <v>206</v>
      </c>
    </row>
    <row r="31070" spans="11:12">
      <c r="K31070" s="435">
        <v>95070</v>
      </c>
      <c r="L31070" t="s">
        <v>206</v>
      </c>
    </row>
    <row r="31071" spans="11:12">
      <c r="K31071" s="435">
        <v>95073</v>
      </c>
      <c r="L31071" t="s">
        <v>206</v>
      </c>
    </row>
    <row r="31072" spans="11:12">
      <c r="K31072" s="435">
        <v>95075</v>
      </c>
      <c r="L31072" t="s">
        <v>206</v>
      </c>
    </row>
    <row r="31073" spans="11:12">
      <c r="K31073" s="435">
        <v>95076</v>
      </c>
      <c r="L31073" t="s">
        <v>206</v>
      </c>
    </row>
    <row r="31074" spans="11:12">
      <c r="K31074" s="435">
        <v>95110</v>
      </c>
      <c r="L31074" t="s">
        <v>206</v>
      </c>
    </row>
    <row r="31075" spans="11:12">
      <c r="K31075" s="435">
        <v>95111</v>
      </c>
      <c r="L31075" t="s">
        <v>206</v>
      </c>
    </row>
    <row r="31076" spans="11:12">
      <c r="K31076" s="435">
        <v>95112</v>
      </c>
      <c r="L31076" t="s">
        <v>206</v>
      </c>
    </row>
    <row r="31077" spans="11:12">
      <c r="K31077" s="435">
        <v>95113</v>
      </c>
      <c r="L31077" t="s">
        <v>206</v>
      </c>
    </row>
    <row r="31078" spans="11:12">
      <c r="K31078" s="435">
        <v>95116</v>
      </c>
      <c r="L31078" t="s">
        <v>206</v>
      </c>
    </row>
    <row r="31079" spans="11:12">
      <c r="K31079" s="435">
        <v>95117</v>
      </c>
      <c r="L31079" t="s">
        <v>206</v>
      </c>
    </row>
    <row r="31080" spans="11:12">
      <c r="K31080" s="435">
        <v>95118</v>
      </c>
      <c r="L31080" t="s">
        <v>206</v>
      </c>
    </row>
    <row r="31081" spans="11:12">
      <c r="K31081" s="435">
        <v>95119</v>
      </c>
      <c r="L31081" t="s">
        <v>206</v>
      </c>
    </row>
    <row r="31082" spans="11:12">
      <c r="K31082" s="435">
        <v>95120</v>
      </c>
      <c r="L31082" t="s">
        <v>206</v>
      </c>
    </row>
    <row r="31083" spans="11:12">
      <c r="K31083" s="435">
        <v>95121</v>
      </c>
      <c r="L31083" t="s">
        <v>206</v>
      </c>
    </row>
    <row r="31084" spans="11:12">
      <c r="K31084" s="435">
        <v>95122</v>
      </c>
      <c r="L31084" t="s">
        <v>206</v>
      </c>
    </row>
    <row r="31085" spans="11:12">
      <c r="K31085" s="435">
        <v>95123</v>
      </c>
      <c r="L31085" t="s">
        <v>206</v>
      </c>
    </row>
    <row r="31086" spans="11:12">
      <c r="K31086" s="435">
        <v>95124</v>
      </c>
      <c r="L31086" t="s">
        <v>206</v>
      </c>
    </row>
    <row r="31087" spans="11:12">
      <c r="K31087" s="435">
        <v>95125</v>
      </c>
      <c r="L31087" t="s">
        <v>206</v>
      </c>
    </row>
    <row r="31088" spans="11:12">
      <c r="K31088" s="435">
        <v>95126</v>
      </c>
      <c r="L31088" t="s">
        <v>206</v>
      </c>
    </row>
    <row r="31089" spans="11:12">
      <c r="K31089" s="435">
        <v>95127</v>
      </c>
      <c r="L31089" t="s">
        <v>206</v>
      </c>
    </row>
    <row r="31090" spans="11:12">
      <c r="K31090" s="435">
        <v>95128</v>
      </c>
      <c r="L31090" t="s">
        <v>206</v>
      </c>
    </row>
    <row r="31091" spans="11:12">
      <c r="K31091" s="435">
        <v>95129</v>
      </c>
      <c r="L31091" t="s">
        <v>206</v>
      </c>
    </row>
    <row r="31092" spans="11:12">
      <c r="K31092" s="435">
        <v>95130</v>
      </c>
      <c r="L31092" t="s">
        <v>206</v>
      </c>
    </row>
    <row r="31093" spans="11:12">
      <c r="K31093" s="435">
        <v>95131</v>
      </c>
      <c r="L31093" t="s">
        <v>206</v>
      </c>
    </row>
    <row r="31094" spans="11:12">
      <c r="K31094" s="435">
        <v>95132</v>
      </c>
      <c r="L31094" t="s">
        <v>206</v>
      </c>
    </row>
    <row r="31095" spans="11:12">
      <c r="K31095" s="435">
        <v>95133</v>
      </c>
      <c r="L31095" t="s">
        <v>206</v>
      </c>
    </row>
    <row r="31096" spans="11:12">
      <c r="K31096" s="435">
        <v>95134</v>
      </c>
      <c r="L31096" t="s">
        <v>206</v>
      </c>
    </row>
    <row r="31097" spans="11:12">
      <c r="K31097" s="435">
        <v>95135</v>
      </c>
      <c r="L31097" t="s">
        <v>206</v>
      </c>
    </row>
    <row r="31098" spans="11:12">
      <c r="K31098" s="435">
        <v>95136</v>
      </c>
      <c r="L31098" t="s">
        <v>206</v>
      </c>
    </row>
    <row r="31099" spans="11:12">
      <c r="K31099" s="435">
        <v>95138</v>
      </c>
      <c r="L31099" t="s">
        <v>206</v>
      </c>
    </row>
    <row r="31100" spans="11:12">
      <c r="K31100" s="435">
        <v>95139</v>
      </c>
      <c r="L31100" t="s">
        <v>206</v>
      </c>
    </row>
    <row r="31101" spans="11:12">
      <c r="K31101" s="435">
        <v>95140</v>
      </c>
      <c r="L31101" t="s">
        <v>206</v>
      </c>
    </row>
    <row r="31102" spans="11:12">
      <c r="K31102" s="435">
        <v>95148</v>
      </c>
      <c r="L31102" t="s">
        <v>206</v>
      </c>
    </row>
    <row r="31103" spans="11:12">
      <c r="K31103" s="435">
        <v>95202</v>
      </c>
      <c r="L31103" t="s">
        <v>204</v>
      </c>
    </row>
    <row r="31104" spans="11:12">
      <c r="K31104" s="435">
        <v>95203</v>
      </c>
      <c r="L31104" t="s">
        <v>204</v>
      </c>
    </row>
    <row r="31105" spans="11:12">
      <c r="K31105" s="435">
        <v>95204</v>
      </c>
      <c r="L31105" t="s">
        <v>204</v>
      </c>
    </row>
    <row r="31106" spans="11:12">
      <c r="K31106" s="435">
        <v>95205</v>
      </c>
      <c r="L31106" t="s">
        <v>204</v>
      </c>
    </row>
    <row r="31107" spans="11:12">
      <c r="K31107" s="435">
        <v>95206</v>
      </c>
      <c r="L31107" t="s">
        <v>204</v>
      </c>
    </row>
    <row r="31108" spans="11:12">
      <c r="K31108" s="435">
        <v>95207</v>
      </c>
      <c r="L31108" t="s">
        <v>204</v>
      </c>
    </row>
    <row r="31109" spans="11:12">
      <c r="K31109" s="435">
        <v>95209</v>
      </c>
      <c r="L31109" t="s">
        <v>204</v>
      </c>
    </row>
    <row r="31110" spans="11:12">
      <c r="K31110" s="435">
        <v>95210</v>
      </c>
      <c r="L31110" t="s">
        <v>204</v>
      </c>
    </row>
    <row r="31111" spans="11:12">
      <c r="K31111" s="435">
        <v>95211</v>
      </c>
      <c r="L31111" t="s">
        <v>204</v>
      </c>
    </row>
    <row r="31112" spans="11:12">
      <c r="K31112" s="435">
        <v>95212</v>
      </c>
      <c r="L31112" t="s">
        <v>204</v>
      </c>
    </row>
    <row r="31113" spans="11:12">
      <c r="K31113" s="435">
        <v>95215</v>
      </c>
      <c r="L31113" t="s">
        <v>204</v>
      </c>
    </row>
    <row r="31114" spans="11:12">
      <c r="K31114" s="435">
        <v>95219</v>
      </c>
      <c r="L31114" t="s">
        <v>204</v>
      </c>
    </row>
    <row r="31115" spans="11:12">
      <c r="K31115" s="435">
        <v>95220</v>
      </c>
      <c r="L31115" t="s">
        <v>204</v>
      </c>
    </row>
    <row r="31116" spans="11:12">
      <c r="K31116" s="435">
        <v>95222</v>
      </c>
      <c r="L31116" t="s">
        <v>204</v>
      </c>
    </row>
    <row r="31117" spans="11:12">
      <c r="K31117" s="435">
        <v>95223</v>
      </c>
      <c r="L31117" t="s">
        <v>216</v>
      </c>
    </row>
    <row r="31118" spans="11:12">
      <c r="K31118" s="435">
        <v>95224</v>
      </c>
      <c r="L31118" t="s">
        <v>204</v>
      </c>
    </row>
    <row r="31119" spans="11:12">
      <c r="K31119" s="435">
        <v>95225</v>
      </c>
      <c r="L31119" t="s">
        <v>204</v>
      </c>
    </row>
    <row r="31120" spans="11:12">
      <c r="K31120" s="435">
        <v>95226</v>
      </c>
      <c r="L31120" t="s">
        <v>204</v>
      </c>
    </row>
    <row r="31121" spans="11:12">
      <c r="K31121" s="435">
        <v>95227</v>
      </c>
      <c r="L31121" t="s">
        <v>204</v>
      </c>
    </row>
    <row r="31122" spans="11:12">
      <c r="K31122" s="435">
        <v>95228</v>
      </c>
      <c r="L31122" t="s">
        <v>204</v>
      </c>
    </row>
    <row r="31123" spans="11:12">
      <c r="K31123" s="435">
        <v>95230</v>
      </c>
      <c r="L31123" t="s">
        <v>204</v>
      </c>
    </row>
    <row r="31124" spans="11:12">
      <c r="K31124" s="435">
        <v>95231</v>
      </c>
      <c r="L31124" t="s">
        <v>204</v>
      </c>
    </row>
    <row r="31125" spans="11:12">
      <c r="K31125" s="435">
        <v>95232</v>
      </c>
      <c r="L31125" t="s">
        <v>204</v>
      </c>
    </row>
    <row r="31126" spans="11:12">
      <c r="K31126" s="435">
        <v>95233</v>
      </c>
      <c r="L31126" t="s">
        <v>204</v>
      </c>
    </row>
    <row r="31127" spans="11:12">
      <c r="K31127" s="435">
        <v>95234</v>
      </c>
      <c r="L31127" t="s">
        <v>204</v>
      </c>
    </row>
    <row r="31128" spans="11:12">
      <c r="K31128" s="435">
        <v>95236</v>
      </c>
      <c r="L31128" t="s">
        <v>204</v>
      </c>
    </row>
    <row r="31129" spans="11:12">
      <c r="K31129" s="435">
        <v>95237</v>
      </c>
      <c r="L31129" t="s">
        <v>204</v>
      </c>
    </row>
    <row r="31130" spans="11:12">
      <c r="K31130" s="435">
        <v>95240</v>
      </c>
      <c r="L31130" t="s">
        <v>204</v>
      </c>
    </row>
    <row r="31131" spans="11:12">
      <c r="K31131" s="435">
        <v>95242</v>
      </c>
      <c r="L31131" t="s">
        <v>204</v>
      </c>
    </row>
    <row r="31132" spans="11:12">
      <c r="K31132" s="435">
        <v>95245</v>
      </c>
      <c r="L31132" t="s">
        <v>204</v>
      </c>
    </row>
    <row r="31133" spans="11:12">
      <c r="K31133" s="435">
        <v>95246</v>
      </c>
      <c r="L31133" t="s">
        <v>204</v>
      </c>
    </row>
    <row r="31134" spans="11:12">
      <c r="K31134" s="435">
        <v>95247</v>
      </c>
      <c r="L31134" t="s">
        <v>206</v>
      </c>
    </row>
    <row r="31135" spans="11:12">
      <c r="K31135" s="435">
        <v>95248</v>
      </c>
      <c r="L31135" t="s">
        <v>216</v>
      </c>
    </row>
    <row r="31136" spans="11:12">
      <c r="K31136" s="435">
        <v>95249</v>
      </c>
      <c r="L31136" t="s">
        <v>204</v>
      </c>
    </row>
    <row r="31137" spans="11:12">
      <c r="K31137" s="435">
        <v>95250</v>
      </c>
      <c r="L31137" t="s">
        <v>204</v>
      </c>
    </row>
    <row r="31138" spans="11:12">
      <c r="K31138" s="435">
        <v>95251</v>
      </c>
      <c r="L31138" t="s">
        <v>204</v>
      </c>
    </row>
    <row r="31139" spans="11:12">
      <c r="K31139" s="435">
        <v>95252</v>
      </c>
      <c r="L31139" t="s">
        <v>204</v>
      </c>
    </row>
    <row r="31140" spans="11:12">
      <c r="K31140" s="435">
        <v>95254</v>
      </c>
      <c r="L31140" t="s">
        <v>204</v>
      </c>
    </row>
    <row r="31141" spans="11:12">
      <c r="K31141" s="435">
        <v>95255</v>
      </c>
      <c r="L31141" t="s">
        <v>216</v>
      </c>
    </row>
    <row r="31142" spans="11:12">
      <c r="K31142" s="435">
        <v>95257</v>
      </c>
      <c r="L31142" t="s">
        <v>204</v>
      </c>
    </row>
    <row r="31143" spans="11:12">
      <c r="K31143" s="435">
        <v>95258</v>
      </c>
      <c r="L31143" t="s">
        <v>204</v>
      </c>
    </row>
    <row r="31144" spans="11:12">
      <c r="K31144" s="435">
        <v>95301</v>
      </c>
      <c r="L31144" t="s">
        <v>204</v>
      </c>
    </row>
    <row r="31145" spans="11:12">
      <c r="K31145" s="435">
        <v>95303</v>
      </c>
      <c r="L31145" t="s">
        <v>204</v>
      </c>
    </row>
    <row r="31146" spans="11:12">
      <c r="K31146" s="435">
        <v>95304</v>
      </c>
      <c r="L31146" t="s">
        <v>204</v>
      </c>
    </row>
    <row r="31147" spans="11:12">
      <c r="K31147" s="435">
        <v>95305</v>
      </c>
      <c r="L31147" t="s">
        <v>204</v>
      </c>
    </row>
    <row r="31148" spans="11:12">
      <c r="K31148" s="435">
        <v>95306</v>
      </c>
      <c r="L31148" t="s">
        <v>204</v>
      </c>
    </row>
    <row r="31149" spans="11:12">
      <c r="K31149" s="435">
        <v>95307</v>
      </c>
      <c r="L31149" t="s">
        <v>204</v>
      </c>
    </row>
    <row r="31150" spans="11:12">
      <c r="K31150" s="435">
        <v>95310</v>
      </c>
      <c r="L31150" t="s">
        <v>204</v>
      </c>
    </row>
    <row r="31151" spans="11:12">
      <c r="K31151" s="435">
        <v>95311</v>
      </c>
      <c r="L31151" t="s">
        <v>204</v>
      </c>
    </row>
    <row r="31152" spans="11:12">
      <c r="K31152" s="435">
        <v>95312</v>
      </c>
      <c r="L31152" t="s">
        <v>204</v>
      </c>
    </row>
    <row r="31153" spans="11:12">
      <c r="K31153" s="435">
        <v>95313</v>
      </c>
      <c r="L31153" t="s">
        <v>204</v>
      </c>
    </row>
    <row r="31154" spans="11:12">
      <c r="K31154" s="435">
        <v>95314</v>
      </c>
      <c r="L31154" t="s">
        <v>216</v>
      </c>
    </row>
    <row r="31155" spans="11:12">
      <c r="K31155" s="435">
        <v>95315</v>
      </c>
      <c r="L31155" t="s">
        <v>204</v>
      </c>
    </row>
    <row r="31156" spans="11:12">
      <c r="K31156" s="435">
        <v>95316</v>
      </c>
      <c r="L31156" t="s">
        <v>204</v>
      </c>
    </row>
    <row r="31157" spans="11:12">
      <c r="K31157" s="435">
        <v>95317</v>
      </c>
      <c r="L31157" t="s">
        <v>204</v>
      </c>
    </row>
    <row r="31158" spans="11:12">
      <c r="K31158" s="435">
        <v>95318</v>
      </c>
      <c r="L31158" t="s">
        <v>204</v>
      </c>
    </row>
    <row r="31159" spans="11:12">
      <c r="K31159" s="435">
        <v>95319</v>
      </c>
      <c r="L31159" t="s">
        <v>204</v>
      </c>
    </row>
    <row r="31160" spans="11:12">
      <c r="K31160" s="435">
        <v>95320</v>
      </c>
      <c r="L31160" t="s">
        <v>204</v>
      </c>
    </row>
    <row r="31161" spans="11:12">
      <c r="K31161" s="435">
        <v>95321</v>
      </c>
      <c r="L31161" t="s">
        <v>204</v>
      </c>
    </row>
    <row r="31162" spans="11:12">
      <c r="K31162" s="435">
        <v>95322</v>
      </c>
      <c r="L31162" t="s">
        <v>204</v>
      </c>
    </row>
    <row r="31163" spans="11:12">
      <c r="K31163" s="435">
        <v>95323</v>
      </c>
      <c r="L31163" t="s">
        <v>204</v>
      </c>
    </row>
    <row r="31164" spans="11:12">
      <c r="K31164" s="435">
        <v>95324</v>
      </c>
      <c r="L31164" t="s">
        <v>204</v>
      </c>
    </row>
    <row r="31165" spans="11:12">
      <c r="K31165" s="435">
        <v>95325</v>
      </c>
      <c r="L31165" t="s">
        <v>204</v>
      </c>
    </row>
    <row r="31166" spans="11:12">
      <c r="K31166" s="435">
        <v>95326</v>
      </c>
      <c r="L31166" t="s">
        <v>204</v>
      </c>
    </row>
    <row r="31167" spans="11:12">
      <c r="K31167" s="435">
        <v>95327</v>
      </c>
      <c r="L31167" t="s">
        <v>204</v>
      </c>
    </row>
    <row r="31168" spans="11:12">
      <c r="K31168" s="435">
        <v>95328</v>
      </c>
      <c r="L31168" t="s">
        <v>204</v>
      </c>
    </row>
    <row r="31169" spans="11:12">
      <c r="K31169" s="435">
        <v>95329</v>
      </c>
      <c r="L31169" t="s">
        <v>204</v>
      </c>
    </row>
    <row r="31170" spans="11:12">
      <c r="K31170" s="435">
        <v>95330</v>
      </c>
      <c r="L31170" t="s">
        <v>204</v>
      </c>
    </row>
    <row r="31171" spans="11:12">
      <c r="K31171" s="435">
        <v>95333</v>
      </c>
      <c r="L31171" t="s">
        <v>204</v>
      </c>
    </row>
    <row r="31172" spans="11:12">
      <c r="K31172" s="435">
        <v>95334</v>
      </c>
      <c r="L31172" t="s">
        <v>204</v>
      </c>
    </row>
    <row r="31173" spans="11:12">
      <c r="K31173" s="435">
        <v>95335</v>
      </c>
      <c r="L31173" t="s">
        <v>216</v>
      </c>
    </row>
    <row r="31174" spans="11:12">
      <c r="K31174" s="435">
        <v>95336</v>
      </c>
      <c r="L31174" t="s">
        <v>204</v>
      </c>
    </row>
    <row r="31175" spans="11:12">
      <c r="K31175" s="435">
        <v>95337</v>
      </c>
      <c r="L31175" t="s">
        <v>204</v>
      </c>
    </row>
    <row r="31176" spans="11:12">
      <c r="K31176" s="435">
        <v>95338</v>
      </c>
      <c r="L31176" t="s">
        <v>204</v>
      </c>
    </row>
    <row r="31177" spans="11:12">
      <c r="K31177" s="435">
        <v>95340</v>
      </c>
      <c r="L31177" t="s">
        <v>204</v>
      </c>
    </row>
    <row r="31178" spans="11:12">
      <c r="K31178" s="435">
        <v>95341</v>
      </c>
      <c r="L31178" t="s">
        <v>204</v>
      </c>
    </row>
    <row r="31179" spans="11:12">
      <c r="K31179" s="435">
        <v>95345</v>
      </c>
      <c r="L31179" t="s">
        <v>204</v>
      </c>
    </row>
    <row r="31180" spans="11:12">
      <c r="K31180" s="435">
        <v>95346</v>
      </c>
      <c r="L31180" t="s">
        <v>212</v>
      </c>
    </row>
    <row r="31181" spans="11:12">
      <c r="K31181" s="435">
        <v>95348</v>
      </c>
      <c r="L31181" t="s">
        <v>204</v>
      </c>
    </row>
    <row r="31182" spans="11:12">
      <c r="K31182" s="435">
        <v>95350</v>
      </c>
      <c r="L31182" t="s">
        <v>204</v>
      </c>
    </row>
    <row r="31183" spans="11:12">
      <c r="K31183" s="435">
        <v>95351</v>
      </c>
      <c r="L31183" t="s">
        <v>204</v>
      </c>
    </row>
    <row r="31184" spans="11:12">
      <c r="K31184" s="435">
        <v>95354</v>
      </c>
      <c r="L31184" t="s">
        <v>204</v>
      </c>
    </row>
    <row r="31185" spans="11:12">
      <c r="K31185" s="435">
        <v>95355</v>
      </c>
      <c r="L31185" t="s">
        <v>204</v>
      </c>
    </row>
    <row r="31186" spans="11:12">
      <c r="K31186" s="435">
        <v>95356</v>
      </c>
      <c r="L31186" t="s">
        <v>204</v>
      </c>
    </row>
    <row r="31187" spans="11:12">
      <c r="K31187" s="435">
        <v>95357</v>
      </c>
      <c r="L31187" t="s">
        <v>204</v>
      </c>
    </row>
    <row r="31188" spans="11:12">
      <c r="K31188" s="435">
        <v>95358</v>
      </c>
      <c r="L31188" t="s">
        <v>204</v>
      </c>
    </row>
    <row r="31189" spans="11:12">
      <c r="K31189" s="435">
        <v>95360</v>
      </c>
      <c r="L31189" t="s">
        <v>204</v>
      </c>
    </row>
    <row r="31190" spans="11:12">
      <c r="K31190" s="435">
        <v>95361</v>
      </c>
      <c r="L31190" t="s">
        <v>204</v>
      </c>
    </row>
    <row r="31191" spans="11:12">
      <c r="K31191" s="435">
        <v>95363</v>
      </c>
      <c r="L31191" t="s">
        <v>204</v>
      </c>
    </row>
    <row r="31192" spans="11:12">
      <c r="K31192" s="435">
        <v>95364</v>
      </c>
      <c r="L31192" t="s">
        <v>216</v>
      </c>
    </row>
    <row r="31193" spans="11:12">
      <c r="K31193" s="435">
        <v>95365</v>
      </c>
      <c r="L31193" t="s">
        <v>204</v>
      </c>
    </row>
    <row r="31194" spans="11:12">
      <c r="K31194" s="435">
        <v>95366</v>
      </c>
      <c r="L31194" t="s">
        <v>204</v>
      </c>
    </row>
    <row r="31195" spans="11:12">
      <c r="K31195" s="435">
        <v>95367</v>
      </c>
      <c r="L31195" t="s">
        <v>204</v>
      </c>
    </row>
    <row r="31196" spans="11:12">
      <c r="K31196" s="435">
        <v>95368</v>
      </c>
      <c r="L31196" t="s">
        <v>204</v>
      </c>
    </row>
    <row r="31197" spans="11:12">
      <c r="K31197" s="435">
        <v>95369</v>
      </c>
      <c r="L31197" t="s">
        <v>204</v>
      </c>
    </row>
    <row r="31198" spans="11:12">
      <c r="K31198" s="435">
        <v>95370</v>
      </c>
      <c r="L31198" t="s">
        <v>204</v>
      </c>
    </row>
    <row r="31199" spans="11:12">
      <c r="K31199" s="435">
        <v>95372</v>
      </c>
      <c r="L31199" t="s">
        <v>204</v>
      </c>
    </row>
    <row r="31200" spans="11:12">
      <c r="K31200" s="435">
        <v>95374</v>
      </c>
      <c r="L31200" t="s">
        <v>204</v>
      </c>
    </row>
    <row r="31201" spans="11:12">
      <c r="K31201" s="435">
        <v>95375</v>
      </c>
      <c r="L31201" t="s">
        <v>204</v>
      </c>
    </row>
    <row r="31202" spans="11:12">
      <c r="K31202" s="435">
        <v>95376</v>
      </c>
      <c r="L31202" t="s">
        <v>204</v>
      </c>
    </row>
    <row r="31203" spans="11:12">
      <c r="K31203" s="435">
        <v>95377</v>
      </c>
      <c r="L31203" t="s">
        <v>204</v>
      </c>
    </row>
    <row r="31204" spans="11:12">
      <c r="K31204" s="435">
        <v>95379</v>
      </c>
      <c r="L31204" t="s">
        <v>204</v>
      </c>
    </row>
    <row r="31205" spans="11:12">
      <c r="K31205" s="435">
        <v>95380</v>
      </c>
      <c r="L31205" t="s">
        <v>204</v>
      </c>
    </row>
    <row r="31206" spans="11:12">
      <c r="K31206" s="435">
        <v>95382</v>
      </c>
      <c r="L31206" t="s">
        <v>204</v>
      </c>
    </row>
    <row r="31207" spans="11:12">
      <c r="K31207" s="435">
        <v>95383</v>
      </c>
      <c r="L31207" t="s">
        <v>204</v>
      </c>
    </row>
    <row r="31208" spans="11:12">
      <c r="K31208" s="435">
        <v>95385</v>
      </c>
      <c r="L31208" t="s">
        <v>204</v>
      </c>
    </row>
    <row r="31209" spans="11:12">
      <c r="K31209" s="435">
        <v>95386</v>
      </c>
      <c r="L31209" t="s">
        <v>204</v>
      </c>
    </row>
    <row r="31210" spans="11:12">
      <c r="K31210" s="435">
        <v>95387</v>
      </c>
      <c r="L31210" t="s">
        <v>204</v>
      </c>
    </row>
    <row r="31211" spans="11:12">
      <c r="K31211" s="435">
        <v>95388</v>
      </c>
      <c r="L31211" t="s">
        <v>204</v>
      </c>
    </row>
    <row r="31212" spans="11:12">
      <c r="K31212" s="435">
        <v>95389</v>
      </c>
      <c r="L31212" t="s">
        <v>216</v>
      </c>
    </row>
    <row r="31213" spans="11:12">
      <c r="K31213" s="435">
        <v>95391</v>
      </c>
      <c r="L31213" t="s">
        <v>206</v>
      </c>
    </row>
    <row r="31214" spans="11:12">
      <c r="K31214" s="435">
        <v>95401</v>
      </c>
      <c r="L31214" t="s">
        <v>206</v>
      </c>
    </row>
    <row r="31215" spans="11:12">
      <c r="K31215" s="435">
        <v>95403</v>
      </c>
      <c r="L31215" t="s">
        <v>206</v>
      </c>
    </row>
    <row r="31216" spans="11:12">
      <c r="K31216" s="435">
        <v>95404</v>
      </c>
      <c r="L31216" t="s">
        <v>206</v>
      </c>
    </row>
    <row r="31217" spans="11:12">
      <c r="K31217" s="435">
        <v>95405</v>
      </c>
      <c r="L31217" t="s">
        <v>206</v>
      </c>
    </row>
    <row r="31218" spans="11:12">
      <c r="K31218" s="435">
        <v>95407</v>
      </c>
      <c r="L31218" t="s">
        <v>206</v>
      </c>
    </row>
    <row r="31219" spans="11:12">
      <c r="K31219" s="435">
        <v>95409</v>
      </c>
      <c r="L31219" t="s">
        <v>206</v>
      </c>
    </row>
    <row r="31220" spans="11:12">
      <c r="K31220" s="435">
        <v>95410</v>
      </c>
      <c r="L31220" t="s">
        <v>212</v>
      </c>
    </row>
    <row r="31221" spans="11:12">
      <c r="K31221" s="435">
        <v>95412</v>
      </c>
      <c r="L31221" t="s">
        <v>206</v>
      </c>
    </row>
    <row r="31222" spans="11:12">
      <c r="K31222" s="435">
        <v>95415</v>
      </c>
      <c r="L31222" t="s">
        <v>206</v>
      </c>
    </row>
    <row r="31223" spans="11:12">
      <c r="K31223" s="435">
        <v>95417</v>
      </c>
      <c r="L31223" t="s">
        <v>206</v>
      </c>
    </row>
    <row r="31224" spans="11:12">
      <c r="K31224" s="435">
        <v>95420</v>
      </c>
      <c r="L31224" t="s">
        <v>206</v>
      </c>
    </row>
    <row r="31225" spans="11:12">
      <c r="K31225" s="435">
        <v>95421</v>
      </c>
      <c r="L31225" t="s">
        <v>206</v>
      </c>
    </row>
    <row r="31226" spans="11:12">
      <c r="K31226" s="435">
        <v>95422</v>
      </c>
      <c r="L31226" t="s">
        <v>206</v>
      </c>
    </row>
    <row r="31227" spans="11:12">
      <c r="K31227" s="435">
        <v>95423</v>
      </c>
      <c r="L31227" t="s">
        <v>206</v>
      </c>
    </row>
    <row r="31228" spans="11:12">
      <c r="K31228" s="435">
        <v>95425</v>
      </c>
      <c r="L31228" t="s">
        <v>206</v>
      </c>
    </row>
    <row r="31229" spans="11:12">
      <c r="K31229" s="435">
        <v>95426</v>
      </c>
      <c r="L31229" t="s">
        <v>206</v>
      </c>
    </row>
    <row r="31230" spans="11:12">
      <c r="K31230" s="435">
        <v>95427</v>
      </c>
      <c r="L31230" t="s">
        <v>206</v>
      </c>
    </row>
    <row r="31231" spans="11:12">
      <c r="K31231" s="435">
        <v>95428</v>
      </c>
      <c r="L31231" t="s">
        <v>216</v>
      </c>
    </row>
    <row r="31232" spans="11:12">
      <c r="K31232" s="435">
        <v>95429</v>
      </c>
      <c r="L31232" t="s">
        <v>206</v>
      </c>
    </row>
    <row r="31233" spans="11:12">
      <c r="K31233" s="435">
        <v>95430</v>
      </c>
      <c r="L31233" t="s">
        <v>206</v>
      </c>
    </row>
    <row r="31234" spans="11:12">
      <c r="K31234" s="435">
        <v>95431</v>
      </c>
      <c r="L31234" t="s">
        <v>206</v>
      </c>
    </row>
    <row r="31235" spans="11:12">
      <c r="K31235" s="435">
        <v>95432</v>
      </c>
      <c r="L31235" t="s">
        <v>206</v>
      </c>
    </row>
    <row r="31236" spans="11:12">
      <c r="K31236" s="435">
        <v>95435</v>
      </c>
      <c r="L31236" t="s">
        <v>206</v>
      </c>
    </row>
    <row r="31237" spans="11:12">
      <c r="K31237" s="435">
        <v>95436</v>
      </c>
      <c r="L31237" t="s">
        <v>206</v>
      </c>
    </row>
    <row r="31238" spans="11:12">
      <c r="K31238" s="435">
        <v>95437</v>
      </c>
      <c r="L31238" t="s">
        <v>212</v>
      </c>
    </row>
    <row r="31239" spans="11:12">
      <c r="K31239" s="435">
        <v>95439</v>
      </c>
      <c r="L31239" t="s">
        <v>206</v>
      </c>
    </row>
    <row r="31240" spans="11:12">
      <c r="K31240" s="435">
        <v>95441</v>
      </c>
      <c r="L31240" t="s">
        <v>206</v>
      </c>
    </row>
    <row r="31241" spans="11:12">
      <c r="K31241" s="435">
        <v>95442</v>
      </c>
      <c r="L31241" t="s">
        <v>206</v>
      </c>
    </row>
    <row r="31242" spans="11:12">
      <c r="K31242" s="435">
        <v>95443</v>
      </c>
      <c r="L31242" t="s">
        <v>206</v>
      </c>
    </row>
    <row r="31243" spans="11:12">
      <c r="K31243" s="435">
        <v>95444</v>
      </c>
      <c r="L31243" t="s">
        <v>206</v>
      </c>
    </row>
    <row r="31244" spans="11:12">
      <c r="K31244" s="435">
        <v>95445</v>
      </c>
      <c r="L31244" t="s">
        <v>206</v>
      </c>
    </row>
    <row r="31245" spans="11:12">
      <c r="K31245" s="435">
        <v>95446</v>
      </c>
      <c r="L31245" t="s">
        <v>206</v>
      </c>
    </row>
    <row r="31246" spans="11:12">
      <c r="K31246" s="435">
        <v>95448</v>
      </c>
      <c r="L31246" t="s">
        <v>206</v>
      </c>
    </row>
    <row r="31247" spans="11:12">
      <c r="K31247" s="435">
        <v>95449</v>
      </c>
      <c r="L31247" t="s">
        <v>206</v>
      </c>
    </row>
    <row r="31248" spans="11:12">
      <c r="K31248" s="435">
        <v>95450</v>
      </c>
      <c r="L31248" t="s">
        <v>206</v>
      </c>
    </row>
    <row r="31249" spans="11:12">
      <c r="K31249" s="435">
        <v>95451</v>
      </c>
      <c r="L31249" t="s">
        <v>206</v>
      </c>
    </row>
    <row r="31250" spans="11:12">
      <c r="K31250" s="435">
        <v>95452</v>
      </c>
      <c r="L31250" t="s">
        <v>206</v>
      </c>
    </row>
    <row r="31251" spans="11:12">
      <c r="K31251" s="435">
        <v>95453</v>
      </c>
      <c r="L31251" t="s">
        <v>206</v>
      </c>
    </row>
    <row r="31252" spans="11:12">
      <c r="K31252" s="435">
        <v>95454</v>
      </c>
      <c r="L31252" t="s">
        <v>206</v>
      </c>
    </row>
    <row r="31253" spans="11:12">
      <c r="K31253" s="435">
        <v>95456</v>
      </c>
      <c r="L31253" t="s">
        <v>206</v>
      </c>
    </row>
    <row r="31254" spans="11:12">
      <c r="K31254" s="435">
        <v>95457</v>
      </c>
      <c r="L31254" t="s">
        <v>206</v>
      </c>
    </row>
    <row r="31255" spans="11:12">
      <c r="K31255" s="435">
        <v>95458</v>
      </c>
      <c r="L31255" t="s">
        <v>212</v>
      </c>
    </row>
    <row r="31256" spans="11:12">
      <c r="K31256" s="435">
        <v>95459</v>
      </c>
      <c r="L31256" t="s">
        <v>206</v>
      </c>
    </row>
    <row r="31257" spans="11:12">
      <c r="K31257" s="435">
        <v>95460</v>
      </c>
      <c r="L31257" t="s">
        <v>212</v>
      </c>
    </row>
    <row r="31258" spans="11:12">
      <c r="K31258" s="435">
        <v>95461</v>
      </c>
      <c r="L31258" t="s">
        <v>206</v>
      </c>
    </row>
    <row r="31259" spans="11:12">
      <c r="K31259" s="435">
        <v>95462</v>
      </c>
      <c r="L31259" t="s">
        <v>206</v>
      </c>
    </row>
    <row r="31260" spans="11:12">
      <c r="K31260" s="435">
        <v>95463</v>
      </c>
      <c r="L31260" t="s">
        <v>206</v>
      </c>
    </row>
    <row r="31261" spans="11:12">
      <c r="K31261" s="435">
        <v>95464</v>
      </c>
      <c r="L31261" t="s">
        <v>206</v>
      </c>
    </row>
    <row r="31262" spans="11:12">
      <c r="K31262" s="435">
        <v>95465</v>
      </c>
      <c r="L31262" t="s">
        <v>206</v>
      </c>
    </row>
    <row r="31263" spans="11:12">
      <c r="K31263" s="435">
        <v>95466</v>
      </c>
      <c r="L31263" t="s">
        <v>206</v>
      </c>
    </row>
    <row r="31264" spans="11:12">
      <c r="K31264" s="435">
        <v>95467</v>
      </c>
      <c r="L31264" t="s">
        <v>204</v>
      </c>
    </row>
    <row r="31265" spans="11:12">
      <c r="K31265" s="435">
        <v>95468</v>
      </c>
      <c r="L31265" t="s">
        <v>206</v>
      </c>
    </row>
    <row r="31266" spans="11:12">
      <c r="K31266" s="435">
        <v>95469</v>
      </c>
      <c r="L31266" t="s">
        <v>206</v>
      </c>
    </row>
    <row r="31267" spans="11:12">
      <c r="K31267" s="435">
        <v>95470</v>
      </c>
      <c r="L31267" t="s">
        <v>206</v>
      </c>
    </row>
    <row r="31268" spans="11:12">
      <c r="K31268" s="435">
        <v>95471</v>
      </c>
      <c r="L31268" t="s">
        <v>206</v>
      </c>
    </row>
    <row r="31269" spans="11:12">
      <c r="K31269" s="435">
        <v>95472</v>
      </c>
      <c r="L31269" t="s">
        <v>206</v>
      </c>
    </row>
    <row r="31270" spans="11:12">
      <c r="K31270" s="435">
        <v>95476</v>
      </c>
      <c r="L31270" t="s">
        <v>206</v>
      </c>
    </row>
    <row r="31271" spans="11:12">
      <c r="K31271" s="435">
        <v>95482</v>
      </c>
      <c r="L31271" t="s">
        <v>206</v>
      </c>
    </row>
    <row r="31272" spans="11:12">
      <c r="K31272" s="435">
        <v>95485</v>
      </c>
      <c r="L31272" t="s">
        <v>212</v>
      </c>
    </row>
    <row r="31273" spans="11:12">
      <c r="K31273" s="435">
        <v>95486</v>
      </c>
      <c r="L31273" t="s">
        <v>206</v>
      </c>
    </row>
    <row r="31274" spans="11:12">
      <c r="K31274" s="435">
        <v>95488</v>
      </c>
      <c r="L31274" t="s">
        <v>206</v>
      </c>
    </row>
    <row r="31275" spans="11:12">
      <c r="K31275" s="435">
        <v>95490</v>
      </c>
      <c r="L31275" t="s">
        <v>206</v>
      </c>
    </row>
    <row r="31276" spans="11:12">
      <c r="K31276" s="435">
        <v>95492</v>
      </c>
      <c r="L31276" t="s">
        <v>206</v>
      </c>
    </row>
    <row r="31277" spans="11:12">
      <c r="K31277" s="435">
        <v>95493</v>
      </c>
      <c r="L31277" t="s">
        <v>206</v>
      </c>
    </row>
    <row r="31278" spans="11:12">
      <c r="K31278" s="435">
        <v>95494</v>
      </c>
      <c r="L31278" t="s">
        <v>206</v>
      </c>
    </row>
    <row r="31279" spans="11:12">
      <c r="K31279" s="435">
        <v>95497</v>
      </c>
      <c r="L31279" t="s">
        <v>206</v>
      </c>
    </row>
    <row r="31280" spans="11:12">
      <c r="K31280" s="435">
        <v>95501</v>
      </c>
      <c r="L31280" t="s">
        <v>212</v>
      </c>
    </row>
    <row r="31281" spans="11:12">
      <c r="K31281" s="435">
        <v>95503</v>
      </c>
      <c r="L31281" t="s">
        <v>212</v>
      </c>
    </row>
    <row r="31282" spans="11:12">
      <c r="K31282" s="435">
        <v>95511</v>
      </c>
      <c r="L31282" t="s">
        <v>212</v>
      </c>
    </row>
    <row r="31283" spans="11:12">
      <c r="K31283" s="435">
        <v>95514</v>
      </c>
      <c r="L31283" t="s">
        <v>212</v>
      </c>
    </row>
    <row r="31284" spans="11:12">
      <c r="K31284" s="435">
        <v>95519</v>
      </c>
      <c r="L31284" t="s">
        <v>212</v>
      </c>
    </row>
    <row r="31285" spans="11:12">
      <c r="K31285" s="435">
        <v>95521</v>
      </c>
      <c r="L31285" t="s">
        <v>212</v>
      </c>
    </row>
    <row r="31286" spans="11:12">
      <c r="K31286" s="435">
        <v>95524</v>
      </c>
      <c r="L31286" t="s">
        <v>212</v>
      </c>
    </row>
    <row r="31287" spans="11:12">
      <c r="K31287" s="435">
        <v>95525</v>
      </c>
      <c r="L31287" t="s">
        <v>212</v>
      </c>
    </row>
    <row r="31288" spans="11:12">
      <c r="K31288" s="435">
        <v>95526</v>
      </c>
      <c r="L31288" t="s">
        <v>212</v>
      </c>
    </row>
    <row r="31289" spans="11:12">
      <c r="K31289" s="435">
        <v>95527</v>
      </c>
      <c r="L31289" t="s">
        <v>212</v>
      </c>
    </row>
    <row r="31290" spans="11:12">
      <c r="K31290" s="435">
        <v>95528</v>
      </c>
      <c r="L31290" t="s">
        <v>212</v>
      </c>
    </row>
    <row r="31291" spans="11:12">
      <c r="K31291" s="435">
        <v>95531</v>
      </c>
      <c r="L31291" t="s">
        <v>212</v>
      </c>
    </row>
    <row r="31292" spans="11:12">
      <c r="K31292" s="435">
        <v>95536</v>
      </c>
      <c r="L31292" t="s">
        <v>212</v>
      </c>
    </row>
    <row r="31293" spans="11:12">
      <c r="K31293" s="435">
        <v>95537</v>
      </c>
      <c r="L31293" t="s">
        <v>212</v>
      </c>
    </row>
    <row r="31294" spans="11:12">
      <c r="K31294" s="435">
        <v>95540</v>
      </c>
      <c r="L31294" t="s">
        <v>212</v>
      </c>
    </row>
    <row r="31295" spans="11:12">
      <c r="K31295" s="435">
        <v>95542</v>
      </c>
      <c r="L31295" t="s">
        <v>212</v>
      </c>
    </row>
    <row r="31296" spans="11:12">
      <c r="K31296" s="435">
        <v>95543</v>
      </c>
      <c r="L31296" t="s">
        <v>212</v>
      </c>
    </row>
    <row r="31297" spans="11:12">
      <c r="K31297" s="435">
        <v>95545</v>
      </c>
      <c r="L31297" t="s">
        <v>212</v>
      </c>
    </row>
    <row r="31298" spans="11:12">
      <c r="K31298" s="435">
        <v>95546</v>
      </c>
      <c r="L31298" t="s">
        <v>212</v>
      </c>
    </row>
    <row r="31299" spans="11:12">
      <c r="K31299" s="435">
        <v>95547</v>
      </c>
      <c r="L31299" t="s">
        <v>206</v>
      </c>
    </row>
    <row r="31300" spans="11:12">
      <c r="K31300" s="435">
        <v>95548</v>
      </c>
      <c r="L31300" t="s">
        <v>212</v>
      </c>
    </row>
    <row r="31301" spans="11:12">
      <c r="K31301" s="435">
        <v>95549</v>
      </c>
      <c r="L31301" t="s">
        <v>212</v>
      </c>
    </row>
    <row r="31302" spans="11:12">
      <c r="K31302" s="435">
        <v>95550</v>
      </c>
      <c r="L31302" t="s">
        <v>212</v>
      </c>
    </row>
    <row r="31303" spans="11:12">
      <c r="K31303" s="435">
        <v>95551</v>
      </c>
      <c r="L31303" t="s">
        <v>212</v>
      </c>
    </row>
    <row r="31304" spans="11:12">
      <c r="K31304" s="435">
        <v>95552</v>
      </c>
      <c r="L31304" t="s">
        <v>216</v>
      </c>
    </row>
    <row r="31305" spans="11:12">
      <c r="K31305" s="435">
        <v>95553</v>
      </c>
      <c r="L31305" t="s">
        <v>212</v>
      </c>
    </row>
    <row r="31306" spans="11:12">
      <c r="K31306" s="435">
        <v>95554</v>
      </c>
      <c r="L31306" t="s">
        <v>212</v>
      </c>
    </row>
    <row r="31307" spans="11:12">
      <c r="K31307" s="435">
        <v>95555</v>
      </c>
      <c r="L31307" t="s">
        <v>212</v>
      </c>
    </row>
    <row r="31308" spans="11:12">
      <c r="K31308" s="435">
        <v>95556</v>
      </c>
      <c r="L31308" t="s">
        <v>212</v>
      </c>
    </row>
    <row r="31309" spans="11:12">
      <c r="K31309" s="435">
        <v>95558</v>
      </c>
      <c r="L31309" t="s">
        <v>212</v>
      </c>
    </row>
    <row r="31310" spans="11:12">
      <c r="K31310" s="435">
        <v>95559</v>
      </c>
      <c r="L31310" t="s">
        <v>212</v>
      </c>
    </row>
    <row r="31311" spans="11:12">
      <c r="K31311" s="435">
        <v>95560</v>
      </c>
      <c r="L31311" t="s">
        <v>212</v>
      </c>
    </row>
    <row r="31312" spans="11:12">
      <c r="K31312" s="435">
        <v>95562</v>
      </c>
      <c r="L31312" t="s">
        <v>212</v>
      </c>
    </row>
    <row r="31313" spans="11:12">
      <c r="K31313" s="435">
        <v>95563</v>
      </c>
      <c r="L31313" t="s">
        <v>212</v>
      </c>
    </row>
    <row r="31314" spans="11:12">
      <c r="K31314" s="435">
        <v>95564</v>
      </c>
      <c r="L31314" t="s">
        <v>212</v>
      </c>
    </row>
    <row r="31315" spans="11:12">
      <c r="K31315" s="435">
        <v>95565</v>
      </c>
      <c r="L31315" t="s">
        <v>206</v>
      </c>
    </row>
    <row r="31316" spans="11:12">
      <c r="K31316" s="435">
        <v>95567</v>
      </c>
      <c r="L31316" t="s">
        <v>212</v>
      </c>
    </row>
    <row r="31317" spans="11:12">
      <c r="K31317" s="435">
        <v>95568</v>
      </c>
      <c r="L31317" t="s">
        <v>212</v>
      </c>
    </row>
    <row r="31318" spans="11:12">
      <c r="K31318" s="435">
        <v>95569</v>
      </c>
      <c r="L31318" t="s">
        <v>212</v>
      </c>
    </row>
    <row r="31319" spans="11:12">
      <c r="K31319" s="435">
        <v>95570</v>
      </c>
      <c r="L31319" t="s">
        <v>212</v>
      </c>
    </row>
    <row r="31320" spans="11:12">
      <c r="K31320" s="435">
        <v>95571</v>
      </c>
      <c r="L31320" t="s">
        <v>212</v>
      </c>
    </row>
    <row r="31321" spans="11:12">
      <c r="K31321" s="435">
        <v>95573</v>
      </c>
      <c r="L31321" t="s">
        <v>212</v>
      </c>
    </row>
    <row r="31322" spans="11:12">
      <c r="K31322" s="435">
        <v>95585</v>
      </c>
      <c r="L31322" t="s">
        <v>206</v>
      </c>
    </row>
    <row r="31323" spans="11:12">
      <c r="K31323" s="435">
        <v>95587</v>
      </c>
      <c r="L31323" t="s">
        <v>206</v>
      </c>
    </row>
    <row r="31324" spans="11:12">
      <c r="K31324" s="435">
        <v>95589</v>
      </c>
      <c r="L31324" t="s">
        <v>212</v>
      </c>
    </row>
    <row r="31325" spans="11:12">
      <c r="K31325" s="435">
        <v>95595</v>
      </c>
      <c r="L31325" t="s">
        <v>212</v>
      </c>
    </row>
    <row r="31326" spans="11:12">
      <c r="K31326" s="435">
        <v>95601</v>
      </c>
      <c r="L31326" t="s">
        <v>204</v>
      </c>
    </row>
    <row r="31327" spans="11:12">
      <c r="K31327" s="435">
        <v>95602</v>
      </c>
      <c r="L31327" t="s">
        <v>204</v>
      </c>
    </row>
    <row r="31328" spans="11:12">
      <c r="K31328" s="435">
        <v>95603</v>
      </c>
      <c r="L31328" t="s">
        <v>204</v>
      </c>
    </row>
    <row r="31329" spans="11:12">
      <c r="K31329" s="435">
        <v>95604</v>
      </c>
      <c r="L31329" t="s">
        <v>216</v>
      </c>
    </row>
    <row r="31330" spans="11:12">
      <c r="K31330" s="435">
        <v>95605</v>
      </c>
      <c r="L31330" t="s">
        <v>204</v>
      </c>
    </row>
    <row r="31331" spans="11:12">
      <c r="K31331" s="435">
        <v>95606</v>
      </c>
      <c r="L31331" t="s">
        <v>204</v>
      </c>
    </row>
    <row r="31332" spans="11:12">
      <c r="K31332" s="435">
        <v>95607</v>
      </c>
      <c r="L31332" t="s">
        <v>204</v>
      </c>
    </row>
    <row r="31333" spans="11:12">
      <c r="K31333" s="435">
        <v>95608</v>
      </c>
      <c r="L31333" t="s">
        <v>204</v>
      </c>
    </row>
    <row r="31334" spans="11:12">
      <c r="K31334" s="435">
        <v>95610</v>
      </c>
      <c r="L31334" t="s">
        <v>204</v>
      </c>
    </row>
    <row r="31335" spans="11:12">
      <c r="K31335" s="435">
        <v>95612</v>
      </c>
      <c r="L31335" t="s">
        <v>204</v>
      </c>
    </row>
    <row r="31336" spans="11:12">
      <c r="K31336" s="435">
        <v>95614</v>
      </c>
      <c r="L31336" t="s">
        <v>216</v>
      </c>
    </row>
    <row r="31337" spans="11:12">
      <c r="K31337" s="435">
        <v>95615</v>
      </c>
      <c r="L31337" t="s">
        <v>204</v>
      </c>
    </row>
    <row r="31338" spans="11:12">
      <c r="K31338" s="435">
        <v>95616</v>
      </c>
      <c r="L31338" t="s">
        <v>204</v>
      </c>
    </row>
    <row r="31339" spans="11:12">
      <c r="K31339" s="435">
        <v>95618</v>
      </c>
      <c r="L31339" t="s">
        <v>204</v>
      </c>
    </row>
    <row r="31340" spans="11:12">
      <c r="K31340" s="435">
        <v>95619</v>
      </c>
      <c r="L31340" t="s">
        <v>204</v>
      </c>
    </row>
    <row r="31341" spans="11:12">
      <c r="K31341" s="435">
        <v>95620</v>
      </c>
      <c r="L31341" t="s">
        <v>204</v>
      </c>
    </row>
    <row r="31342" spans="11:12">
      <c r="K31342" s="435">
        <v>95621</v>
      </c>
      <c r="L31342" t="s">
        <v>204</v>
      </c>
    </row>
    <row r="31343" spans="11:12">
      <c r="K31343" s="435">
        <v>95623</v>
      </c>
      <c r="L31343" t="s">
        <v>204</v>
      </c>
    </row>
    <row r="31344" spans="11:12">
      <c r="K31344" s="435">
        <v>95624</v>
      </c>
      <c r="L31344" t="s">
        <v>204</v>
      </c>
    </row>
    <row r="31345" spans="11:12">
      <c r="K31345" s="435">
        <v>95625</v>
      </c>
      <c r="L31345" t="s">
        <v>204</v>
      </c>
    </row>
    <row r="31346" spans="11:12">
      <c r="K31346" s="435">
        <v>95626</v>
      </c>
      <c r="L31346" t="s">
        <v>204</v>
      </c>
    </row>
    <row r="31347" spans="11:12">
      <c r="K31347" s="435">
        <v>95627</v>
      </c>
      <c r="L31347" t="s">
        <v>204</v>
      </c>
    </row>
    <row r="31348" spans="11:12">
      <c r="K31348" s="435">
        <v>95628</v>
      </c>
      <c r="L31348" t="s">
        <v>204</v>
      </c>
    </row>
    <row r="31349" spans="11:12">
      <c r="K31349" s="435">
        <v>95629</v>
      </c>
      <c r="L31349" t="s">
        <v>204</v>
      </c>
    </row>
    <row r="31350" spans="11:12">
      <c r="K31350" s="435">
        <v>95630</v>
      </c>
      <c r="L31350" t="s">
        <v>204</v>
      </c>
    </row>
    <row r="31351" spans="11:12">
      <c r="K31351" s="435">
        <v>95631</v>
      </c>
      <c r="L31351" t="s">
        <v>212</v>
      </c>
    </row>
    <row r="31352" spans="11:12">
      <c r="K31352" s="435">
        <v>95632</v>
      </c>
      <c r="L31352" t="s">
        <v>204</v>
      </c>
    </row>
    <row r="31353" spans="11:12">
      <c r="K31353" s="435">
        <v>95633</v>
      </c>
      <c r="L31353" t="s">
        <v>216</v>
      </c>
    </row>
    <row r="31354" spans="11:12">
      <c r="K31354" s="435">
        <v>95634</v>
      </c>
      <c r="L31354" t="s">
        <v>216</v>
      </c>
    </row>
    <row r="31355" spans="11:12">
      <c r="K31355" s="435">
        <v>95635</v>
      </c>
      <c r="L31355" t="s">
        <v>204</v>
      </c>
    </row>
    <row r="31356" spans="11:12">
      <c r="K31356" s="435">
        <v>95636</v>
      </c>
      <c r="L31356" t="s">
        <v>216</v>
      </c>
    </row>
    <row r="31357" spans="11:12">
      <c r="K31357" s="435">
        <v>95637</v>
      </c>
      <c r="L31357" t="s">
        <v>204</v>
      </c>
    </row>
    <row r="31358" spans="11:12">
      <c r="K31358" s="435">
        <v>95638</v>
      </c>
      <c r="L31358" t="s">
        <v>204</v>
      </c>
    </row>
    <row r="31359" spans="11:12">
      <c r="K31359" s="435">
        <v>95639</v>
      </c>
      <c r="L31359" t="s">
        <v>204</v>
      </c>
    </row>
    <row r="31360" spans="11:12">
      <c r="K31360" s="435">
        <v>95640</v>
      </c>
      <c r="L31360" t="s">
        <v>204</v>
      </c>
    </row>
    <row r="31361" spans="11:12">
      <c r="K31361" s="435">
        <v>95641</v>
      </c>
      <c r="L31361" t="s">
        <v>204</v>
      </c>
    </row>
    <row r="31362" spans="11:12">
      <c r="K31362" s="435">
        <v>95642</v>
      </c>
      <c r="L31362" t="s">
        <v>204</v>
      </c>
    </row>
    <row r="31363" spans="11:12">
      <c r="K31363" s="435">
        <v>95645</v>
      </c>
      <c r="L31363" t="s">
        <v>204</v>
      </c>
    </row>
    <row r="31364" spans="11:12">
      <c r="K31364" s="435">
        <v>95646</v>
      </c>
      <c r="L31364" t="s">
        <v>216</v>
      </c>
    </row>
    <row r="31365" spans="11:12">
      <c r="K31365" s="435">
        <v>95648</v>
      </c>
      <c r="L31365" t="s">
        <v>204</v>
      </c>
    </row>
    <row r="31366" spans="11:12">
      <c r="K31366" s="435">
        <v>95650</v>
      </c>
      <c r="L31366" t="s">
        <v>204</v>
      </c>
    </row>
    <row r="31367" spans="11:12">
      <c r="K31367" s="435">
        <v>95651</v>
      </c>
      <c r="L31367" t="s">
        <v>204</v>
      </c>
    </row>
    <row r="31368" spans="11:12">
      <c r="K31368" s="435">
        <v>95652</v>
      </c>
      <c r="L31368" t="s">
        <v>204</v>
      </c>
    </row>
    <row r="31369" spans="11:12">
      <c r="K31369" s="435">
        <v>95653</v>
      </c>
      <c r="L31369" t="s">
        <v>204</v>
      </c>
    </row>
    <row r="31370" spans="11:12">
      <c r="K31370" s="435">
        <v>95655</v>
      </c>
      <c r="L31370" t="s">
        <v>204</v>
      </c>
    </row>
    <row r="31371" spans="11:12">
      <c r="K31371" s="435">
        <v>95658</v>
      </c>
      <c r="L31371" t="s">
        <v>204</v>
      </c>
    </row>
    <row r="31372" spans="11:12">
      <c r="K31372" s="435">
        <v>95659</v>
      </c>
      <c r="L31372" t="s">
        <v>204</v>
      </c>
    </row>
    <row r="31373" spans="11:12">
      <c r="K31373" s="435">
        <v>95660</v>
      </c>
      <c r="L31373" t="s">
        <v>204</v>
      </c>
    </row>
    <row r="31374" spans="11:12">
      <c r="K31374" s="435">
        <v>95661</v>
      </c>
      <c r="L31374" t="s">
        <v>204</v>
      </c>
    </row>
    <row r="31375" spans="11:12">
      <c r="K31375" s="435">
        <v>95662</v>
      </c>
      <c r="L31375" t="s">
        <v>204</v>
      </c>
    </row>
    <row r="31376" spans="11:12">
      <c r="K31376" s="435">
        <v>95663</v>
      </c>
      <c r="L31376" t="s">
        <v>204</v>
      </c>
    </row>
    <row r="31377" spans="11:12">
      <c r="K31377" s="435">
        <v>95664</v>
      </c>
      <c r="L31377" t="s">
        <v>204</v>
      </c>
    </row>
    <row r="31378" spans="11:12">
      <c r="K31378" s="435">
        <v>95665</v>
      </c>
      <c r="L31378" t="s">
        <v>204</v>
      </c>
    </row>
    <row r="31379" spans="11:12">
      <c r="K31379" s="435">
        <v>95666</v>
      </c>
      <c r="L31379" t="s">
        <v>212</v>
      </c>
    </row>
    <row r="31380" spans="11:12">
      <c r="K31380" s="435">
        <v>95667</v>
      </c>
      <c r="L31380" t="s">
        <v>206</v>
      </c>
    </row>
    <row r="31381" spans="11:12">
      <c r="K31381" s="435">
        <v>95668</v>
      </c>
      <c r="L31381" t="s">
        <v>204</v>
      </c>
    </row>
    <row r="31382" spans="11:12">
      <c r="K31382" s="435">
        <v>95669</v>
      </c>
      <c r="L31382" t="s">
        <v>204</v>
      </c>
    </row>
    <row r="31383" spans="11:12">
      <c r="K31383" s="435">
        <v>95670</v>
      </c>
      <c r="L31383" t="s">
        <v>204</v>
      </c>
    </row>
    <row r="31384" spans="11:12">
      <c r="K31384" s="435">
        <v>95672</v>
      </c>
      <c r="L31384" t="s">
        <v>204</v>
      </c>
    </row>
    <row r="31385" spans="11:12">
      <c r="K31385" s="435">
        <v>95673</v>
      </c>
      <c r="L31385" t="s">
        <v>204</v>
      </c>
    </row>
    <row r="31386" spans="11:12">
      <c r="K31386" s="435">
        <v>95674</v>
      </c>
      <c r="L31386" t="s">
        <v>204</v>
      </c>
    </row>
    <row r="31387" spans="11:12">
      <c r="K31387" s="435">
        <v>95675</v>
      </c>
      <c r="L31387" t="s">
        <v>204</v>
      </c>
    </row>
    <row r="31388" spans="11:12">
      <c r="K31388" s="435">
        <v>95677</v>
      </c>
      <c r="L31388" t="s">
        <v>204</v>
      </c>
    </row>
    <row r="31389" spans="11:12">
      <c r="K31389" s="435">
        <v>95678</v>
      </c>
      <c r="L31389" t="s">
        <v>204</v>
      </c>
    </row>
    <row r="31390" spans="11:12">
      <c r="K31390" s="435">
        <v>95679</v>
      </c>
      <c r="L31390" t="s">
        <v>206</v>
      </c>
    </row>
    <row r="31391" spans="11:12">
      <c r="K31391" s="435">
        <v>95680</v>
      </c>
      <c r="L31391" t="s">
        <v>204</v>
      </c>
    </row>
    <row r="31392" spans="11:12">
      <c r="K31392" s="435">
        <v>95681</v>
      </c>
      <c r="L31392" t="s">
        <v>204</v>
      </c>
    </row>
    <row r="31393" spans="11:12">
      <c r="K31393" s="435">
        <v>95682</v>
      </c>
      <c r="L31393" t="s">
        <v>204</v>
      </c>
    </row>
    <row r="31394" spans="11:12">
      <c r="K31394" s="435">
        <v>95683</v>
      </c>
      <c r="L31394" t="s">
        <v>204</v>
      </c>
    </row>
    <row r="31395" spans="11:12">
      <c r="K31395" s="435">
        <v>95684</v>
      </c>
      <c r="L31395" t="s">
        <v>212</v>
      </c>
    </row>
    <row r="31396" spans="11:12">
      <c r="K31396" s="435">
        <v>95685</v>
      </c>
      <c r="L31396" t="s">
        <v>204</v>
      </c>
    </row>
    <row r="31397" spans="11:12">
      <c r="K31397" s="435">
        <v>95686</v>
      </c>
      <c r="L31397" t="s">
        <v>204</v>
      </c>
    </row>
    <row r="31398" spans="11:12">
      <c r="K31398" s="435">
        <v>95687</v>
      </c>
      <c r="L31398" t="s">
        <v>204</v>
      </c>
    </row>
    <row r="31399" spans="11:12">
      <c r="K31399" s="435">
        <v>95688</v>
      </c>
      <c r="L31399" t="s">
        <v>204</v>
      </c>
    </row>
    <row r="31400" spans="11:12">
      <c r="K31400" s="435">
        <v>95689</v>
      </c>
      <c r="L31400" t="s">
        <v>204</v>
      </c>
    </row>
    <row r="31401" spans="11:12">
      <c r="K31401" s="435">
        <v>95690</v>
      </c>
      <c r="L31401" t="s">
        <v>204</v>
      </c>
    </row>
    <row r="31402" spans="11:12">
      <c r="K31402" s="435">
        <v>95691</v>
      </c>
      <c r="L31402" t="s">
        <v>204</v>
      </c>
    </row>
    <row r="31403" spans="11:12">
      <c r="K31403" s="435">
        <v>95692</v>
      </c>
      <c r="L31403" t="s">
        <v>204</v>
      </c>
    </row>
    <row r="31404" spans="11:12">
      <c r="K31404" s="435">
        <v>95693</v>
      </c>
      <c r="L31404" t="s">
        <v>204</v>
      </c>
    </row>
    <row r="31405" spans="11:12">
      <c r="K31405" s="435">
        <v>95694</v>
      </c>
      <c r="L31405" t="s">
        <v>204</v>
      </c>
    </row>
    <row r="31406" spans="11:12">
      <c r="K31406" s="435">
        <v>95695</v>
      </c>
      <c r="L31406" t="s">
        <v>204</v>
      </c>
    </row>
    <row r="31407" spans="11:12">
      <c r="K31407" s="435">
        <v>95697</v>
      </c>
      <c r="L31407" t="s">
        <v>204</v>
      </c>
    </row>
    <row r="31408" spans="11:12">
      <c r="K31408" s="435">
        <v>95698</v>
      </c>
      <c r="L31408" t="s">
        <v>204</v>
      </c>
    </row>
    <row r="31409" spans="11:12">
      <c r="K31409" s="435">
        <v>95699</v>
      </c>
      <c r="L31409" t="s">
        <v>204</v>
      </c>
    </row>
    <row r="31410" spans="11:12">
      <c r="K31410" s="435">
        <v>95701</v>
      </c>
      <c r="L31410" t="s">
        <v>212</v>
      </c>
    </row>
    <row r="31411" spans="11:12">
      <c r="K31411" s="435">
        <v>95703</v>
      </c>
      <c r="L31411" t="s">
        <v>216</v>
      </c>
    </row>
    <row r="31412" spans="11:12">
      <c r="K31412" s="435">
        <v>95709</v>
      </c>
      <c r="L31412" t="s">
        <v>216</v>
      </c>
    </row>
    <row r="31413" spans="11:12">
      <c r="K31413" s="435">
        <v>95713</v>
      </c>
      <c r="L31413" t="s">
        <v>204</v>
      </c>
    </row>
    <row r="31414" spans="11:12">
      <c r="K31414" s="435">
        <v>95714</v>
      </c>
      <c r="L31414" t="s">
        <v>216</v>
      </c>
    </row>
    <row r="31415" spans="11:12">
      <c r="K31415" s="435">
        <v>95715</v>
      </c>
      <c r="L31415" t="s">
        <v>216</v>
      </c>
    </row>
    <row r="31416" spans="11:12">
      <c r="K31416" s="435">
        <v>95717</v>
      </c>
      <c r="L31416" t="s">
        <v>216</v>
      </c>
    </row>
    <row r="31417" spans="11:12">
      <c r="K31417" s="435">
        <v>95720</v>
      </c>
      <c r="L31417" t="s">
        <v>216</v>
      </c>
    </row>
    <row r="31418" spans="11:12">
      <c r="K31418" s="435">
        <v>95721</v>
      </c>
      <c r="L31418" t="s">
        <v>216</v>
      </c>
    </row>
    <row r="31419" spans="11:12">
      <c r="K31419" s="435">
        <v>95722</v>
      </c>
      <c r="L31419" t="s">
        <v>204</v>
      </c>
    </row>
    <row r="31420" spans="11:12">
      <c r="K31420" s="435">
        <v>95724</v>
      </c>
      <c r="L31420" t="s">
        <v>216</v>
      </c>
    </row>
    <row r="31421" spans="11:12">
      <c r="K31421" s="435">
        <v>95726</v>
      </c>
      <c r="L31421" t="s">
        <v>212</v>
      </c>
    </row>
    <row r="31422" spans="11:12">
      <c r="K31422" s="435">
        <v>95728</v>
      </c>
      <c r="L31422" t="s">
        <v>216</v>
      </c>
    </row>
    <row r="31423" spans="11:12">
      <c r="K31423" s="435">
        <v>95735</v>
      </c>
      <c r="L31423" t="s">
        <v>216</v>
      </c>
    </row>
    <row r="31424" spans="11:12">
      <c r="K31424" s="435">
        <v>95736</v>
      </c>
      <c r="L31424" t="s">
        <v>216</v>
      </c>
    </row>
    <row r="31425" spans="11:12">
      <c r="K31425" s="435">
        <v>95742</v>
      </c>
      <c r="L31425" t="s">
        <v>204</v>
      </c>
    </row>
    <row r="31426" spans="11:12">
      <c r="K31426" s="435">
        <v>95746</v>
      </c>
      <c r="L31426" t="s">
        <v>204</v>
      </c>
    </row>
    <row r="31427" spans="11:12">
      <c r="K31427" s="435">
        <v>95747</v>
      </c>
      <c r="L31427" t="s">
        <v>204</v>
      </c>
    </row>
    <row r="31428" spans="11:12">
      <c r="K31428" s="435">
        <v>95757</v>
      </c>
      <c r="L31428" t="s">
        <v>204</v>
      </c>
    </row>
    <row r="31429" spans="11:12">
      <c r="K31429" s="435">
        <v>95758</v>
      </c>
      <c r="L31429" t="s">
        <v>204</v>
      </c>
    </row>
    <row r="31430" spans="11:12">
      <c r="K31430" s="435">
        <v>95762</v>
      </c>
      <c r="L31430" t="s">
        <v>204</v>
      </c>
    </row>
    <row r="31431" spans="11:12">
      <c r="K31431" s="435">
        <v>95765</v>
      </c>
      <c r="L31431" t="s">
        <v>204</v>
      </c>
    </row>
    <row r="31432" spans="11:12">
      <c r="K31432" s="435">
        <v>95776</v>
      </c>
      <c r="L31432" t="s">
        <v>204</v>
      </c>
    </row>
    <row r="31433" spans="11:12">
      <c r="K31433" s="435">
        <v>95811</v>
      </c>
      <c r="L31433" t="s">
        <v>204</v>
      </c>
    </row>
    <row r="31434" spans="11:12">
      <c r="K31434" s="435">
        <v>95814</v>
      </c>
      <c r="L31434" t="s">
        <v>204</v>
      </c>
    </row>
    <row r="31435" spans="11:12">
      <c r="K31435" s="435">
        <v>95815</v>
      </c>
      <c r="L31435" t="s">
        <v>204</v>
      </c>
    </row>
    <row r="31436" spans="11:12">
      <c r="K31436" s="435">
        <v>95816</v>
      </c>
      <c r="L31436" t="s">
        <v>204</v>
      </c>
    </row>
    <row r="31437" spans="11:12">
      <c r="K31437" s="435">
        <v>95817</v>
      </c>
      <c r="L31437" t="s">
        <v>204</v>
      </c>
    </row>
    <row r="31438" spans="11:12">
      <c r="K31438" s="435">
        <v>95818</v>
      </c>
      <c r="L31438" t="s">
        <v>204</v>
      </c>
    </row>
    <row r="31439" spans="11:12">
      <c r="K31439" s="435">
        <v>95819</v>
      </c>
      <c r="L31439" t="s">
        <v>204</v>
      </c>
    </row>
    <row r="31440" spans="11:12">
      <c r="K31440" s="435">
        <v>95820</v>
      </c>
      <c r="L31440" t="s">
        <v>204</v>
      </c>
    </row>
    <row r="31441" spans="11:12">
      <c r="K31441" s="435">
        <v>95821</v>
      </c>
      <c r="L31441" t="s">
        <v>204</v>
      </c>
    </row>
    <row r="31442" spans="11:12">
      <c r="K31442" s="435">
        <v>95822</v>
      </c>
      <c r="L31442" t="s">
        <v>204</v>
      </c>
    </row>
    <row r="31443" spans="11:12">
      <c r="K31443" s="435">
        <v>95823</v>
      </c>
      <c r="L31443" t="s">
        <v>204</v>
      </c>
    </row>
    <row r="31444" spans="11:12">
      <c r="K31444" s="435">
        <v>95824</v>
      </c>
      <c r="L31444" t="s">
        <v>204</v>
      </c>
    </row>
    <row r="31445" spans="11:12">
      <c r="K31445" s="435">
        <v>95825</v>
      </c>
      <c r="L31445" t="s">
        <v>204</v>
      </c>
    </row>
    <row r="31446" spans="11:12">
      <c r="K31446" s="435">
        <v>95826</v>
      </c>
      <c r="L31446" t="s">
        <v>204</v>
      </c>
    </row>
    <row r="31447" spans="11:12">
      <c r="K31447" s="435">
        <v>95827</v>
      </c>
      <c r="L31447" t="s">
        <v>204</v>
      </c>
    </row>
    <row r="31448" spans="11:12">
      <c r="K31448" s="435">
        <v>95828</v>
      </c>
      <c r="L31448" t="s">
        <v>204</v>
      </c>
    </row>
    <row r="31449" spans="11:12">
      <c r="K31449" s="435">
        <v>95829</v>
      </c>
      <c r="L31449" t="s">
        <v>204</v>
      </c>
    </row>
    <row r="31450" spans="11:12">
      <c r="K31450" s="435">
        <v>95830</v>
      </c>
      <c r="L31450" t="s">
        <v>204</v>
      </c>
    </row>
    <row r="31451" spans="11:12">
      <c r="K31451" s="435">
        <v>95831</v>
      </c>
      <c r="L31451" t="s">
        <v>204</v>
      </c>
    </row>
    <row r="31452" spans="11:12">
      <c r="K31452" s="435">
        <v>95832</v>
      </c>
      <c r="L31452" t="s">
        <v>204</v>
      </c>
    </row>
    <row r="31453" spans="11:12">
      <c r="K31453" s="435">
        <v>95833</v>
      </c>
      <c r="L31453" t="s">
        <v>204</v>
      </c>
    </row>
    <row r="31454" spans="11:12">
      <c r="K31454" s="435">
        <v>95834</v>
      </c>
      <c r="L31454" t="s">
        <v>204</v>
      </c>
    </row>
    <row r="31455" spans="11:12">
      <c r="K31455" s="435">
        <v>95835</v>
      </c>
      <c r="L31455" t="s">
        <v>204</v>
      </c>
    </row>
    <row r="31456" spans="11:12">
      <c r="K31456" s="435">
        <v>95837</v>
      </c>
      <c r="L31456" t="s">
        <v>204</v>
      </c>
    </row>
    <row r="31457" spans="11:12">
      <c r="K31457" s="435">
        <v>95838</v>
      </c>
      <c r="L31457" t="s">
        <v>204</v>
      </c>
    </row>
    <row r="31458" spans="11:12">
      <c r="K31458" s="435">
        <v>95841</v>
      </c>
      <c r="L31458" t="s">
        <v>204</v>
      </c>
    </row>
    <row r="31459" spans="11:12">
      <c r="K31459" s="435">
        <v>95842</v>
      </c>
      <c r="L31459" t="s">
        <v>204</v>
      </c>
    </row>
    <row r="31460" spans="11:12">
      <c r="K31460" s="435">
        <v>95843</v>
      </c>
      <c r="L31460" t="s">
        <v>204</v>
      </c>
    </row>
    <row r="31461" spans="11:12">
      <c r="K31461" s="435">
        <v>95864</v>
      </c>
      <c r="L31461" t="s">
        <v>204</v>
      </c>
    </row>
    <row r="31462" spans="11:12">
      <c r="K31462" s="435">
        <v>95901</v>
      </c>
      <c r="L31462" t="s">
        <v>204</v>
      </c>
    </row>
    <row r="31463" spans="11:12">
      <c r="K31463" s="435">
        <v>95903</v>
      </c>
      <c r="L31463" t="s">
        <v>204</v>
      </c>
    </row>
    <row r="31464" spans="11:12">
      <c r="K31464" s="435">
        <v>95910</v>
      </c>
      <c r="L31464" t="s">
        <v>212</v>
      </c>
    </row>
    <row r="31465" spans="11:12">
      <c r="K31465" s="435">
        <v>95912</v>
      </c>
      <c r="L31465" t="s">
        <v>204</v>
      </c>
    </row>
    <row r="31466" spans="11:12">
      <c r="K31466" s="435">
        <v>95914</v>
      </c>
      <c r="L31466" t="s">
        <v>204</v>
      </c>
    </row>
    <row r="31467" spans="11:12">
      <c r="K31467" s="435">
        <v>95915</v>
      </c>
      <c r="L31467" t="s">
        <v>216</v>
      </c>
    </row>
    <row r="31468" spans="11:12">
      <c r="K31468" s="435">
        <v>95916</v>
      </c>
      <c r="L31468" t="s">
        <v>216</v>
      </c>
    </row>
    <row r="31469" spans="11:12">
      <c r="K31469" s="435">
        <v>95917</v>
      </c>
      <c r="L31469" t="s">
        <v>204</v>
      </c>
    </row>
    <row r="31470" spans="11:12">
      <c r="K31470" s="435">
        <v>95918</v>
      </c>
      <c r="L31470" t="s">
        <v>204</v>
      </c>
    </row>
    <row r="31471" spans="11:12">
      <c r="K31471" s="435">
        <v>95919</v>
      </c>
      <c r="L31471" t="s">
        <v>204</v>
      </c>
    </row>
    <row r="31472" spans="11:12">
      <c r="K31472" s="435">
        <v>95920</v>
      </c>
      <c r="L31472" t="s">
        <v>204</v>
      </c>
    </row>
    <row r="31473" spans="11:12">
      <c r="K31473" s="435">
        <v>95922</v>
      </c>
      <c r="L31473" t="s">
        <v>216</v>
      </c>
    </row>
    <row r="31474" spans="11:12">
      <c r="K31474" s="435">
        <v>95923</v>
      </c>
      <c r="L31474" t="s">
        <v>216</v>
      </c>
    </row>
    <row r="31475" spans="11:12">
      <c r="K31475" s="435">
        <v>95925</v>
      </c>
      <c r="L31475" t="s">
        <v>212</v>
      </c>
    </row>
    <row r="31476" spans="11:12">
      <c r="K31476" s="435">
        <v>95926</v>
      </c>
      <c r="L31476" t="s">
        <v>204</v>
      </c>
    </row>
    <row r="31477" spans="11:12">
      <c r="K31477" s="435">
        <v>95928</v>
      </c>
      <c r="L31477" t="s">
        <v>204</v>
      </c>
    </row>
    <row r="31478" spans="11:12">
      <c r="K31478" s="435">
        <v>95930</v>
      </c>
      <c r="L31478" t="s">
        <v>204</v>
      </c>
    </row>
    <row r="31479" spans="11:12">
      <c r="K31479" s="435">
        <v>95932</v>
      </c>
      <c r="L31479" t="s">
        <v>204</v>
      </c>
    </row>
    <row r="31480" spans="11:12">
      <c r="K31480" s="435">
        <v>95934</v>
      </c>
      <c r="L31480" t="s">
        <v>216</v>
      </c>
    </row>
    <row r="31481" spans="11:12">
      <c r="K31481" s="435">
        <v>95935</v>
      </c>
      <c r="L31481" t="s">
        <v>204</v>
      </c>
    </row>
    <row r="31482" spans="11:12">
      <c r="K31482" s="435">
        <v>95936</v>
      </c>
      <c r="L31482" t="s">
        <v>216</v>
      </c>
    </row>
    <row r="31483" spans="11:12">
      <c r="K31483" s="435">
        <v>95937</v>
      </c>
      <c r="L31483" t="s">
        <v>204</v>
      </c>
    </row>
    <row r="31484" spans="11:12">
      <c r="K31484" s="435">
        <v>95938</v>
      </c>
      <c r="L31484" t="s">
        <v>204</v>
      </c>
    </row>
    <row r="31485" spans="11:12">
      <c r="K31485" s="435">
        <v>95939</v>
      </c>
      <c r="L31485" t="s">
        <v>216</v>
      </c>
    </row>
    <row r="31486" spans="11:12">
      <c r="K31486" s="435">
        <v>95941</v>
      </c>
      <c r="L31486" t="s">
        <v>204</v>
      </c>
    </row>
    <row r="31487" spans="11:12">
      <c r="K31487" s="435">
        <v>95942</v>
      </c>
      <c r="L31487" t="s">
        <v>216</v>
      </c>
    </row>
    <row r="31488" spans="11:12">
      <c r="K31488" s="435">
        <v>95943</v>
      </c>
      <c r="L31488" t="s">
        <v>204</v>
      </c>
    </row>
    <row r="31489" spans="11:12">
      <c r="K31489" s="435">
        <v>95944</v>
      </c>
      <c r="L31489" t="s">
        <v>216</v>
      </c>
    </row>
    <row r="31490" spans="11:12">
      <c r="K31490" s="435">
        <v>95945</v>
      </c>
      <c r="L31490" t="s">
        <v>212</v>
      </c>
    </row>
    <row r="31491" spans="11:12">
      <c r="K31491" s="435">
        <v>95946</v>
      </c>
      <c r="L31491" t="s">
        <v>204</v>
      </c>
    </row>
    <row r="31492" spans="11:12">
      <c r="K31492" s="435">
        <v>95947</v>
      </c>
      <c r="L31492" t="s">
        <v>216</v>
      </c>
    </row>
    <row r="31493" spans="11:12">
      <c r="K31493" s="435">
        <v>95948</v>
      </c>
      <c r="L31493" t="s">
        <v>204</v>
      </c>
    </row>
    <row r="31494" spans="11:12">
      <c r="K31494" s="435">
        <v>95949</v>
      </c>
      <c r="L31494" t="s">
        <v>204</v>
      </c>
    </row>
    <row r="31495" spans="11:12">
      <c r="K31495" s="435">
        <v>95950</v>
      </c>
      <c r="L31495" t="s">
        <v>204</v>
      </c>
    </row>
    <row r="31496" spans="11:12">
      <c r="K31496" s="435">
        <v>95951</v>
      </c>
      <c r="L31496" t="s">
        <v>204</v>
      </c>
    </row>
    <row r="31497" spans="11:12">
      <c r="K31497" s="435">
        <v>95953</v>
      </c>
      <c r="L31497" t="s">
        <v>204</v>
      </c>
    </row>
    <row r="31498" spans="11:12">
      <c r="K31498" s="435">
        <v>95954</v>
      </c>
      <c r="L31498" t="s">
        <v>204</v>
      </c>
    </row>
    <row r="31499" spans="11:12">
      <c r="K31499" s="435">
        <v>95955</v>
      </c>
      <c r="L31499" t="s">
        <v>204</v>
      </c>
    </row>
    <row r="31500" spans="11:12">
      <c r="K31500" s="435">
        <v>95956</v>
      </c>
      <c r="L31500" t="s">
        <v>216</v>
      </c>
    </row>
    <row r="31501" spans="11:12">
      <c r="K31501" s="435">
        <v>95957</v>
      </c>
      <c r="L31501" t="s">
        <v>204</v>
      </c>
    </row>
    <row r="31502" spans="11:12">
      <c r="K31502" s="435">
        <v>95959</v>
      </c>
      <c r="L31502" t="s">
        <v>216</v>
      </c>
    </row>
    <row r="31503" spans="11:12">
      <c r="K31503" s="435">
        <v>95960</v>
      </c>
      <c r="L31503" t="s">
        <v>204</v>
      </c>
    </row>
    <row r="31504" spans="11:12">
      <c r="K31504" s="435">
        <v>95961</v>
      </c>
      <c r="L31504" t="s">
        <v>204</v>
      </c>
    </row>
    <row r="31505" spans="11:12">
      <c r="K31505" s="435">
        <v>95962</v>
      </c>
      <c r="L31505" t="s">
        <v>204</v>
      </c>
    </row>
    <row r="31506" spans="11:12">
      <c r="K31506" s="435">
        <v>95963</v>
      </c>
      <c r="L31506" t="s">
        <v>204</v>
      </c>
    </row>
    <row r="31507" spans="11:12">
      <c r="K31507" s="435">
        <v>95965</v>
      </c>
      <c r="L31507" t="s">
        <v>204</v>
      </c>
    </row>
    <row r="31508" spans="11:12">
      <c r="K31508" s="435">
        <v>95966</v>
      </c>
      <c r="L31508" t="s">
        <v>204</v>
      </c>
    </row>
    <row r="31509" spans="11:12">
      <c r="K31509" s="435">
        <v>95968</v>
      </c>
      <c r="L31509" t="s">
        <v>204</v>
      </c>
    </row>
    <row r="31510" spans="11:12">
      <c r="K31510" s="435">
        <v>95969</v>
      </c>
      <c r="L31510" t="s">
        <v>204</v>
      </c>
    </row>
    <row r="31511" spans="11:12">
      <c r="K31511" s="435">
        <v>95970</v>
      </c>
      <c r="L31511" t="s">
        <v>204</v>
      </c>
    </row>
    <row r="31512" spans="11:12">
      <c r="K31512" s="435">
        <v>95971</v>
      </c>
      <c r="L31512" t="s">
        <v>216</v>
      </c>
    </row>
    <row r="31513" spans="11:12">
      <c r="K31513" s="435">
        <v>95973</v>
      </c>
      <c r="L31513" t="s">
        <v>204</v>
      </c>
    </row>
    <row r="31514" spans="11:12">
      <c r="K31514" s="435">
        <v>95974</v>
      </c>
      <c r="L31514" t="s">
        <v>204</v>
      </c>
    </row>
    <row r="31515" spans="11:12">
      <c r="K31515" s="435">
        <v>95975</v>
      </c>
      <c r="L31515" t="s">
        <v>204</v>
      </c>
    </row>
    <row r="31516" spans="11:12">
      <c r="K31516" s="435">
        <v>95977</v>
      </c>
      <c r="L31516" t="s">
        <v>204</v>
      </c>
    </row>
    <row r="31517" spans="11:12">
      <c r="K31517" s="435">
        <v>95978</v>
      </c>
      <c r="L31517" t="s">
        <v>204</v>
      </c>
    </row>
    <row r="31518" spans="11:12">
      <c r="K31518" s="435">
        <v>95979</v>
      </c>
      <c r="L31518" t="s">
        <v>204</v>
      </c>
    </row>
    <row r="31519" spans="11:12">
      <c r="K31519" s="435">
        <v>95981</v>
      </c>
      <c r="L31519" t="s">
        <v>216</v>
      </c>
    </row>
    <row r="31520" spans="11:12">
      <c r="K31520" s="435">
        <v>95982</v>
      </c>
      <c r="L31520" t="s">
        <v>204</v>
      </c>
    </row>
    <row r="31521" spans="11:12">
      <c r="K31521" s="435">
        <v>95983</v>
      </c>
      <c r="L31521" t="s">
        <v>216</v>
      </c>
    </row>
    <row r="31522" spans="11:12">
      <c r="K31522" s="435">
        <v>95984</v>
      </c>
      <c r="L31522" t="s">
        <v>216</v>
      </c>
    </row>
    <row r="31523" spans="11:12">
      <c r="K31523" s="435">
        <v>95986</v>
      </c>
      <c r="L31523" t="s">
        <v>216</v>
      </c>
    </row>
    <row r="31524" spans="11:12">
      <c r="K31524" s="435">
        <v>95987</v>
      </c>
      <c r="L31524" t="s">
        <v>204</v>
      </c>
    </row>
    <row r="31525" spans="11:12">
      <c r="K31525" s="435">
        <v>95988</v>
      </c>
      <c r="L31525" t="s">
        <v>204</v>
      </c>
    </row>
    <row r="31526" spans="11:12">
      <c r="K31526" s="435">
        <v>95991</v>
      </c>
      <c r="L31526" t="s">
        <v>204</v>
      </c>
    </row>
    <row r="31527" spans="11:12">
      <c r="K31527" s="435">
        <v>95993</v>
      </c>
      <c r="L31527" t="s">
        <v>204</v>
      </c>
    </row>
    <row r="31528" spans="11:12">
      <c r="K31528" s="435">
        <v>96001</v>
      </c>
      <c r="L31528" t="s">
        <v>204</v>
      </c>
    </row>
    <row r="31529" spans="11:12">
      <c r="K31529" s="435">
        <v>96002</v>
      </c>
      <c r="L31529" t="s">
        <v>204</v>
      </c>
    </row>
    <row r="31530" spans="11:12">
      <c r="K31530" s="435">
        <v>96003</v>
      </c>
      <c r="L31530" t="s">
        <v>204</v>
      </c>
    </row>
    <row r="31531" spans="11:12">
      <c r="K31531" s="435">
        <v>96006</v>
      </c>
      <c r="L31531" t="s">
        <v>216</v>
      </c>
    </row>
    <row r="31532" spans="11:12">
      <c r="K31532" s="435">
        <v>96007</v>
      </c>
      <c r="L31532" t="s">
        <v>204</v>
      </c>
    </row>
    <row r="31533" spans="11:12">
      <c r="K31533" s="435">
        <v>96008</v>
      </c>
      <c r="L31533" t="s">
        <v>204</v>
      </c>
    </row>
    <row r="31534" spans="11:12">
      <c r="K31534" s="435">
        <v>96009</v>
      </c>
      <c r="L31534" t="s">
        <v>216</v>
      </c>
    </row>
    <row r="31535" spans="11:12">
      <c r="K31535" s="435">
        <v>96010</v>
      </c>
      <c r="L31535" t="s">
        <v>216</v>
      </c>
    </row>
    <row r="31536" spans="11:12">
      <c r="K31536" s="435">
        <v>96011</v>
      </c>
      <c r="L31536" t="s">
        <v>212</v>
      </c>
    </row>
    <row r="31537" spans="11:12">
      <c r="K31537" s="435">
        <v>96013</v>
      </c>
      <c r="L31537" t="s">
        <v>212</v>
      </c>
    </row>
    <row r="31538" spans="11:12">
      <c r="K31538" s="435">
        <v>96014</v>
      </c>
      <c r="L31538" t="s">
        <v>216</v>
      </c>
    </row>
    <row r="31539" spans="11:12">
      <c r="K31539" s="435">
        <v>96015</v>
      </c>
      <c r="L31539" t="s">
        <v>216</v>
      </c>
    </row>
    <row r="31540" spans="11:12">
      <c r="K31540" s="435">
        <v>96016</v>
      </c>
      <c r="L31540" t="s">
        <v>212</v>
      </c>
    </row>
    <row r="31541" spans="11:12">
      <c r="K31541" s="435">
        <v>96017</v>
      </c>
      <c r="L31541" t="s">
        <v>212</v>
      </c>
    </row>
    <row r="31542" spans="11:12">
      <c r="K31542" s="435">
        <v>96019</v>
      </c>
      <c r="L31542" t="s">
        <v>204</v>
      </c>
    </row>
    <row r="31543" spans="11:12">
      <c r="K31543" s="435">
        <v>96020</v>
      </c>
      <c r="L31543" t="s">
        <v>216</v>
      </c>
    </row>
    <row r="31544" spans="11:12">
      <c r="K31544" s="435">
        <v>96021</v>
      </c>
      <c r="L31544" t="s">
        <v>204</v>
      </c>
    </row>
    <row r="31545" spans="11:12">
      <c r="K31545" s="435">
        <v>96022</v>
      </c>
      <c r="L31545" t="s">
        <v>204</v>
      </c>
    </row>
    <row r="31546" spans="11:12">
      <c r="K31546" s="435">
        <v>96023</v>
      </c>
      <c r="L31546" t="s">
        <v>216</v>
      </c>
    </row>
    <row r="31547" spans="11:12">
      <c r="K31547" s="435">
        <v>96024</v>
      </c>
      <c r="L31547" t="s">
        <v>212</v>
      </c>
    </row>
    <row r="31548" spans="11:12">
      <c r="K31548" s="435">
        <v>96025</v>
      </c>
      <c r="L31548" t="s">
        <v>212</v>
      </c>
    </row>
    <row r="31549" spans="11:12">
      <c r="K31549" s="435">
        <v>96027</v>
      </c>
      <c r="L31549" t="s">
        <v>216</v>
      </c>
    </row>
    <row r="31550" spans="11:12">
      <c r="K31550" s="435">
        <v>96028</v>
      </c>
      <c r="L31550" t="s">
        <v>212</v>
      </c>
    </row>
    <row r="31551" spans="11:12">
      <c r="K31551" s="435">
        <v>96029</v>
      </c>
      <c r="L31551" t="s">
        <v>204</v>
      </c>
    </row>
    <row r="31552" spans="11:12">
      <c r="K31552" s="435">
        <v>96031</v>
      </c>
      <c r="L31552" t="s">
        <v>216</v>
      </c>
    </row>
    <row r="31553" spans="11:12">
      <c r="K31553" s="435">
        <v>96032</v>
      </c>
      <c r="L31553" t="s">
        <v>216</v>
      </c>
    </row>
    <row r="31554" spans="11:12">
      <c r="K31554" s="435">
        <v>96033</v>
      </c>
      <c r="L31554" t="s">
        <v>212</v>
      </c>
    </row>
    <row r="31555" spans="11:12">
      <c r="K31555" s="435">
        <v>96034</v>
      </c>
      <c r="L31555" t="s">
        <v>212</v>
      </c>
    </row>
    <row r="31556" spans="11:12">
      <c r="K31556" s="435">
        <v>96035</v>
      </c>
      <c r="L31556" t="s">
        <v>204</v>
      </c>
    </row>
    <row r="31557" spans="11:12">
      <c r="K31557" s="435">
        <v>96037</v>
      </c>
      <c r="L31557" t="s">
        <v>212</v>
      </c>
    </row>
    <row r="31558" spans="11:12">
      <c r="K31558" s="435">
        <v>96038</v>
      </c>
      <c r="L31558" t="s">
        <v>212</v>
      </c>
    </row>
    <row r="31559" spans="11:12">
      <c r="K31559" s="435">
        <v>96039</v>
      </c>
      <c r="L31559" t="s">
        <v>212</v>
      </c>
    </row>
    <row r="31560" spans="11:12">
      <c r="K31560" s="435">
        <v>96040</v>
      </c>
      <c r="L31560" t="s">
        <v>216</v>
      </c>
    </row>
    <row r="31561" spans="11:12">
      <c r="K31561" s="435">
        <v>96041</v>
      </c>
      <c r="L31561" t="s">
        <v>212</v>
      </c>
    </row>
    <row r="31562" spans="11:12">
      <c r="K31562" s="435">
        <v>96044</v>
      </c>
      <c r="L31562" t="s">
        <v>212</v>
      </c>
    </row>
    <row r="31563" spans="11:12">
      <c r="K31563" s="435">
        <v>96046</v>
      </c>
      <c r="L31563" t="s">
        <v>212</v>
      </c>
    </row>
    <row r="31564" spans="11:12">
      <c r="K31564" s="435">
        <v>96047</v>
      </c>
      <c r="L31564" t="s">
        <v>204</v>
      </c>
    </row>
    <row r="31565" spans="11:12">
      <c r="K31565" s="435">
        <v>96048</v>
      </c>
      <c r="L31565" t="s">
        <v>212</v>
      </c>
    </row>
    <row r="31566" spans="11:12">
      <c r="K31566" s="435">
        <v>96049</v>
      </c>
      <c r="L31566" t="s">
        <v>212</v>
      </c>
    </row>
    <row r="31567" spans="11:12">
      <c r="K31567" s="435">
        <v>96050</v>
      </c>
      <c r="L31567" t="s">
        <v>212</v>
      </c>
    </row>
    <row r="31568" spans="11:12">
      <c r="K31568" s="435">
        <v>96051</v>
      </c>
      <c r="L31568" t="s">
        <v>212</v>
      </c>
    </row>
    <row r="31569" spans="11:12">
      <c r="K31569" s="435">
        <v>96052</v>
      </c>
      <c r="L31569" t="s">
        <v>212</v>
      </c>
    </row>
    <row r="31570" spans="11:12">
      <c r="K31570" s="435">
        <v>96054</v>
      </c>
      <c r="L31570" t="s">
        <v>216</v>
      </c>
    </row>
    <row r="31571" spans="11:12">
      <c r="K31571" s="435">
        <v>96055</v>
      </c>
      <c r="L31571" t="s">
        <v>204</v>
      </c>
    </row>
    <row r="31572" spans="11:12">
      <c r="K31572" s="435">
        <v>96056</v>
      </c>
      <c r="L31572" t="s">
        <v>216</v>
      </c>
    </row>
    <row r="31573" spans="11:12">
      <c r="K31573" s="435">
        <v>96057</v>
      </c>
      <c r="L31573" t="s">
        <v>216</v>
      </c>
    </row>
    <row r="31574" spans="11:12">
      <c r="K31574" s="435">
        <v>96058</v>
      </c>
      <c r="L31574" t="s">
        <v>216</v>
      </c>
    </row>
    <row r="31575" spans="11:12">
      <c r="K31575" s="435">
        <v>96059</v>
      </c>
      <c r="L31575" t="s">
        <v>212</v>
      </c>
    </row>
    <row r="31576" spans="11:12">
      <c r="K31576" s="435">
        <v>96061</v>
      </c>
      <c r="L31576" t="s">
        <v>216</v>
      </c>
    </row>
    <row r="31577" spans="11:12">
      <c r="K31577" s="435">
        <v>96062</v>
      </c>
      <c r="L31577" t="s">
        <v>204</v>
      </c>
    </row>
    <row r="31578" spans="11:12">
      <c r="K31578" s="435">
        <v>96063</v>
      </c>
      <c r="L31578" t="s">
        <v>204</v>
      </c>
    </row>
    <row r="31579" spans="11:12">
      <c r="K31579" s="435">
        <v>96064</v>
      </c>
      <c r="L31579" t="s">
        <v>212</v>
      </c>
    </row>
    <row r="31580" spans="11:12">
      <c r="K31580" s="435">
        <v>96065</v>
      </c>
      <c r="L31580" t="s">
        <v>212</v>
      </c>
    </row>
    <row r="31581" spans="11:12">
      <c r="K31581" s="435">
        <v>96067</v>
      </c>
      <c r="L31581" t="s">
        <v>216</v>
      </c>
    </row>
    <row r="31582" spans="11:12">
      <c r="K31582" s="435">
        <v>96068</v>
      </c>
      <c r="L31582" t="s">
        <v>216</v>
      </c>
    </row>
    <row r="31583" spans="11:12">
      <c r="K31583" s="435">
        <v>96069</v>
      </c>
      <c r="L31583" t="s">
        <v>204</v>
      </c>
    </row>
    <row r="31584" spans="11:12">
      <c r="K31584" s="435">
        <v>96071</v>
      </c>
      <c r="L31584" t="s">
        <v>216</v>
      </c>
    </row>
    <row r="31585" spans="11:12">
      <c r="K31585" s="435">
        <v>96073</v>
      </c>
      <c r="L31585" t="s">
        <v>204</v>
      </c>
    </row>
    <row r="31586" spans="11:12">
      <c r="K31586" s="435">
        <v>96074</v>
      </c>
      <c r="L31586" t="s">
        <v>204</v>
      </c>
    </row>
    <row r="31587" spans="11:12">
      <c r="K31587" s="435">
        <v>96075</v>
      </c>
      <c r="L31587" t="s">
        <v>212</v>
      </c>
    </row>
    <row r="31588" spans="11:12">
      <c r="K31588" s="435">
        <v>96076</v>
      </c>
      <c r="L31588" t="s">
        <v>216</v>
      </c>
    </row>
    <row r="31589" spans="11:12">
      <c r="K31589" s="435">
        <v>96080</v>
      </c>
      <c r="L31589" t="s">
        <v>204</v>
      </c>
    </row>
    <row r="31590" spans="11:12">
      <c r="K31590" s="435">
        <v>96084</v>
      </c>
      <c r="L31590" t="s">
        <v>212</v>
      </c>
    </row>
    <row r="31591" spans="11:12">
      <c r="K31591" s="435">
        <v>96085</v>
      </c>
      <c r="L31591" t="s">
        <v>212</v>
      </c>
    </row>
    <row r="31592" spans="11:12">
      <c r="K31592" s="435">
        <v>96086</v>
      </c>
      <c r="L31592" t="s">
        <v>212</v>
      </c>
    </row>
    <row r="31593" spans="11:12">
      <c r="K31593" s="435">
        <v>96087</v>
      </c>
      <c r="L31593" t="s">
        <v>212</v>
      </c>
    </row>
    <row r="31594" spans="11:12">
      <c r="K31594" s="435">
        <v>96088</v>
      </c>
      <c r="L31594" t="s">
        <v>212</v>
      </c>
    </row>
    <row r="31595" spans="11:12">
      <c r="K31595" s="435">
        <v>96090</v>
      </c>
      <c r="L31595" t="s">
        <v>204</v>
      </c>
    </row>
    <row r="31596" spans="11:12">
      <c r="K31596" s="435">
        <v>96091</v>
      </c>
      <c r="L31596" t="s">
        <v>216</v>
      </c>
    </row>
    <row r="31597" spans="11:12">
      <c r="K31597" s="435">
        <v>96092</v>
      </c>
      <c r="L31597" t="s">
        <v>204</v>
      </c>
    </row>
    <row r="31598" spans="11:12">
      <c r="K31598" s="435">
        <v>96093</v>
      </c>
      <c r="L31598" t="s">
        <v>216</v>
      </c>
    </row>
    <row r="31599" spans="11:12">
      <c r="K31599" s="435">
        <v>96094</v>
      </c>
      <c r="L31599" t="s">
        <v>216</v>
      </c>
    </row>
    <row r="31600" spans="11:12">
      <c r="K31600" s="435">
        <v>96096</v>
      </c>
      <c r="L31600" t="s">
        <v>212</v>
      </c>
    </row>
    <row r="31601" spans="11:12">
      <c r="K31601" s="435">
        <v>96097</v>
      </c>
      <c r="L31601" t="s">
        <v>216</v>
      </c>
    </row>
    <row r="31602" spans="11:12">
      <c r="K31602" s="435">
        <v>96101</v>
      </c>
      <c r="L31602" t="s">
        <v>216</v>
      </c>
    </row>
    <row r="31603" spans="11:12">
      <c r="K31603" s="435">
        <v>96103</v>
      </c>
      <c r="L31603" t="s">
        <v>216</v>
      </c>
    </row>
    <row r="31604" spans="11:12">
      <c r="K31604" s="435">
        <v>96104</v>
      </c>
      <c r="L31604" t="s">
        <v>216</v>
      </c>
    </row>
    <row r="31605" spans="11:12">
      <c r="K31605" s="435">
        <v>96105</v>
      </c>
      <c r="L31605" t="s">
        <v>216</v>
      </c>
    </row>
    <row r="31606" spans="11:12">
      <c r="K31606" s="435">
        <v>96106</v>
      </c>
      <c r="L31606" t="s">
        <v>216</v>
      </c>
    </row>
    <row r="31607" spans="11:12">
      <c r="K31607" s="435">
        <v>96107</v>
      </c>
      <c r="L31607" t="s">
        <v>216</v>
      </c>
    </row>
    <row r="31608" spans="11:12">
      <c r="K31608" s="435">
        <v>96108</v>
      </c>
      <c r="L31608" t="s">
        <v>216</v>
      </c>
    </row>
    <row r="31609" spans="11:12">
      <c r="K31609" s="435">
        <v>96109</v>
      </c>
      <c r="L31609" t="s">
        <v>216</v>
      </c>
    </row>
    <row r="31610" spans="11:12">
      <c r="K31610" s="435">
        <v>96110</v>
      </c>
      <c r="L31610" t="s">
        <v>216</v>
      </c>
    </row>
    <row r="31611" spans="11:12">
      <c r="K31611" s="435">
        <v>96111</v>
      </c>
      <c r="L31611" t="s">
        <v>216</v>
      </c>
    </row>
    <row r="31612" spans="11:12">
      <c r="K31612" s="435">
        <v>96112</v>
      </c>
      <c r="L31612" t="s">
        <v>216</v>
      </c>
    </row>
    <row r="31613" spans="11:12">
      <c r="K31613" s="435">
        <v>96113</v>
      </c>
      <c r="L31613" t="s">
        <v>216</v>
      </c>
    </row>
    <row r="31614" spans="11:12">
      <c r="K31614" s="435">
        <v>96114</v>
      </c>
      <c r="L31614" t="s">
        <v>216</v>
      </c>
    </row>
    <row r="31615" spans="11:12">
      <c r="K31615" s="435">
        <v>96115</v>
      </c>
      <c r="L31615" t="s">
        <v>216</v>
      </c>
    </row>
    <row r="31616" spans="11:12">
      <c r="K31616" s="435">
        <v>96116</v>
      </c>
      <c r="L31616" t="s">
        <v>216</v>
      </c>
    </row>
    <row r="31617" spans="11:12">
      <c r="K31617" s="435">
        <v>96117</v>
      </c>
      <c r="L31617" t="s">
        <v>216</v>
      </c>
    </row>
    <row r="31618" spans="11:12">
      <c r="K31618" s="435">
        <v>96118</v>
      </c>
      <c r="L31618" t="s">
        <v>216</v>
      </c>
    </row>
    <row r="31619" spans="11:12">
      <c r="K31619" s="435">
        <v>96119</v>
      </c>
      <c r="L31619" t="s">
        <v>216</v>
      </c>
    </row>
    <row r="31620" spans="11:12">
      <c r="K31620" s="435">
        <v>96120</v>
      </c>
      <c r="L31620" t="s">
        <v>216</v>
      </c>
    </row>
    <row r="31621" spans="11:12">
      <c r="K31621" s="435">
        <v>96121</v>
      </c>
      <c r="L31621" t="s">
        <v>216</v>
      </c>
    </row>
    <row r="31622" spans="11:12">
      <c r="K31622" s="435">
        <v>96122</v>
      </c>
      <c r="L31622" t="s">
        <v>216</v>
      </c>
    </row>
    <row r="31623" spans="11:12">
      <c r="K31623" s="435">
        <v>96123</v>
      </c>
      <c r="L31623" t="s">
        <v>216</v>
      </c>
    </row>
    <row r="31624" spans="11:12">
      <c r="K31624" s="435">
        <v>96124</v>
      </c>
      <c r="L31624" t="s">
        <v>216</v>
      </c>
    </row>
    <row r="31625" spans="11:12">
      <c r="K31625" s="435">
        <v>96125</v>
      </c>
      <c r="L31625" t="s">
        <v>216</v>
      </c>
    </row>
    <row r="31626" spans="11:12">
      <c r="K31626" s="435">
        <v>96126</v>
      </c>
      <c r="L31626" t="s">
        <v>216</v>
      </c>
    </row>
    <row r="31627" spans="11:12">
      <c r="K31627" s="435">
        <v>96128</v>
      </c>
      <c r="L31627" t="s">
        <v>216</v>
      </c>
    </row>
    <row r="31628" spans="11:12">
      <c r="K31628" s="435">
        <v>96129</v>
      </c>
      <c r="L31628" t="s">
        <v>216</v>
      </c>
    </row>
    <row r="31629" spans="11:12">
      <c r="K31629" s="435">
        <v>96130</v>
      </c>
      <c r="L31629" t="s">
        <v>216</v>
      </c>
    </row>
    <row r="31630" spans="11:12">
      <c r="K31630" s="435">
        <v>96132</v>
      </c>
      <c r="L31630" t="s">
        <v>216</v>
      </c>
    </row>
    <row r="31631" spans="11:12">
      <c r="K31631" s="435">
        <v>96133</v>
      </c>
      <c r="L31631" t="s">
        <v>216</v>
      </c>
    </row>
    <row r="31632" spans="11:12">
      <c r="K31632" s="435">
        <v>96134</v>
      </c>
      <c r="L31632" t="s">
        <v>216</v>
      </c>
    </row>
    <row r="31633" spans="11:12">
      <c r="K31633" s="435">
        <v>96135</v>
      </c>
      <c r="L31633" t="s">
        <v>216</v>
      </c>
    </row>
    <row r="31634" spans="11:12">
      <c r="K31634" s="435">
        <v>96136</v>
      </c>
      <c r="L31634" t="s">
        <v>216</v>
      </c>
    </row>
    <row r="31635" spans="11:12">
      <c r="K31635" s="435">
        <v>96137</v>
      </c>
      <c r="L31635" t="s">
        <v>216</v>
      </c>
    </row>
    <row r="31636" spans="11:12">
      <c r="K31636" s="435">
        <v>96140</v>
      </c>
      <c r="L31636" t="s">
        <v>216</v>
      </c>
    </row>
    <row r="31637" spans="11:12">
      <c r="K31637" s="435">
        <v>96141</v>
      </c>
      <c r="L31637" t="s">
        <v>216</v>
      </c>
    </row>
    <row r="31638" spans="11:12">
      <c r="K31638" s="435">
        <v>96142</v>
      </c>
      <c r="L31638" t="s">
        <v>216</v>
      </c>
    </row>
    <row r="31639" spans="11:12">
      <c r="K31639" s="435">
        <v>96143</v>
      </c>
      <c r="L31639" t="s">
        <v>216</v>
      </c>
    </row>
    <row r="31640" spans="11:12">
      <c r="K31640" s="435">
        <v>96145</v>
      </c>
      <c r="L31640" t="s">
        <v>216</v>
      </c>
    </row>
    <row r="31641" spans="11:12">
      <c r="K31641" s="435">
        <v>96146</v>
      </c>
      <c r="L31641" t="s">
        <v>216</v>
      </c>
    </row>
    <row r="31642" spans="11:12">
      <c r="K31642" s="435">
        <v>96148</v>
      </c>
      <c r="L31642" t="s">
        <v>216</v>
      </c>
    </row>
    <row r="31643" spans="11:12">
      <c r="K31643" s="435">
        <v>96150</v>
      </c>
      <c r="L31643" t="s">
        <v>216</v>
      </c>
    </row>
    <row r="31644" spans="11:12">
      <c r="K31644" s="435">
        <v>96155</v>
      </c>
      <c r="L31644" t="s">
        <v>216</v>
      </c>
    </row>
    <row r="31645" spans="11:12">
      <c r="K31645" s="435">
        <v>96161</v>
      </c>
      <c r="L31645" t="s">
        <v>216</v>
      </c>
    </row>
    <row r="31646" spans="11:12">
      <c r="K31646" s="435">
        <v>96701</v>
      </c>
      <c r="L31646" t="s">
        <v>196</v>
      </c>
    </row>
    <row r="31647" spans="11:12">
      <c r="K31647" s="435">
        <v>96703</v>
      </c>
      <c r="L31647" t="s">
        <v>196</v>
      </c>
    </row>
    <row r="31648" spans="11:12">
      <c r="K31648" s="435">
        <v>96704</v>
      </c>
      <c r="L31648" t="s">
        <v>196</v>
      </c>
    </row>
    <row r="31649" spans="11:12">
      <c r="K31649" s="435">
        <v>96705</v>
      </c>
      <c r="L31649" t="s">
        <v>196</v>
      </c>
    </row>
    <row r="31650" spans="11:12">
      <c r="K31650" s="435">
        <v>96706</v>
      </c>
      <c r="L31650" t="s">
        <v>196</v>
      </c>
    </row>
    <row r="31651" spans="11:12">
      <c r="K31651" s="435">
        <v>96707</v>
      </c>
      <c r="L31651" t="s">
        <v>196</v>
      </c>
    </row>
    <row r="31652" spans="11:12">
      <c r="K31652" s="435">
        <v>96708</v>
      </c>
      <c r="L31652" t="s">
        <v>196</v>
      </c>
    </row>
    <row r="31653" spans="11:12">
      <c r="K31653" s="435">
        <v>96710</v>
      </c>
      <c r="L31653" t="s">
        <v>196</v>
      </c>
    </row>
    <row r="31654" spans="11:12">
      <c r="K31654" s="435">
        <v>96712</v>
      </c>
      <c r="L31654" t="s">
        <v>196</v>
      </c>
    </row>
    <row r="31655" spans="11:12">
      <c r="K31655" s="435">
        <v>96713</v>
      </c>
      <c r="L31655" t="s">
        <v>196</v>
      </c>
    </row>
    <row r="31656" spans="11:12">
      <c r="K31656" s="435">
        <v>96714</v>
      </c>
      <c r="L31656" t="s">
        <v>196</v>
      </c>
    </row>
    <row r="31657" spans="11:12">
      <c r="K31657" s="435">
        <v>96716</v>
      </c>
      <c r="L31657" t="s">
        <v>196</v>
      </c>
    </row>
    <row r="31658" spans="11:12">
      <c r="K31658" s="435">
        <v>96717</v>
      </c>
      <c r="L31658" t="s">
        <v>196</v>
      </c>
    </row>
    <row r="31659" spans="11:12">
      <c r="K31659" s="435">
        <v>96719</v>
      </c>
      <c r="L31659" t="s">
        <v>196</v>
      </c>
    </row>
    <row r="31660" spans="11:12">
      <c r="K31660" s="435">
        <v>96720</v>
      </c>
      <c r="L31660" t="s">
        <v>196</v>
      </c>
    </row>
    <row r="31661" spans="11:12">
      <c r="K31661" s="435">
        <v>96722</v>
      </c>
      <c r="L31661" t="s">
        <v>196</v>
      </c>
    </row>
    <row r="31662" spans="11:12">
      <c r="K31662" s="435">
        <v>96725</v>
      </c>
      <c r="L31662" t="s">
        <v>196</v>
      </c>
    </row>
    <row r="31663" spans="11:12">
      <c r="K31663" s="435">
        <v>96726</v>
      </c>
      <c r="L31663" t="s">
        <v>196</v>
      </c>
    </row>
    <row r="31664" spans="11:12">
      <c r="K31664" s="435">
        <v>96727</v>
      </c>
      <c r="L31664" t="s">
        <v>196</v>
      </c>
    </row>
    <row r="31665" spans="11:12">
      <c r="K31665" s="435">
        <v>96728</v>
      </c>
      <c r="L31665" t="s">
        <v>196</v>
      </c>
    </row>
    <row r="31666" spans="11:12">
      <c r="K31666" s="435">
        <v>96729</v>
      </c>
      <c r="L31666" t="s">
        <v>196</v>
      </c>
    </row>
    <row r="31667" spans="11:12">
      <c r="K31667" s="435">
        <v>96730</v>
      </c>
      <c r="L31667" t="s">
        <v>196</v>
      </c>
    </row>
    <row r="31668" spans="11:12">
      <c r="K31668" s="435">
        <v>96731</v>
      </c>
      <c r="L31668" t="s">
        <v>196</v>
      </c>
    </row>
    <row r="31669" spans="11:12">
      <c r="K31669" s="435">
        <v>96732</v>
      </c>
      <c r="L31669" t="s">
        <v>196</v>
      </c>
    </row>
    <row r="31670" spans="11:12">
      <c r="K31670" s="435">
        <v>96734</v>
      </c>
      <c r="L31670" t="s">
        <v>196</v>
      </c>
    </row>
    <row r="31671" spans="11:12">
      <c r="K31671" s="435">
        <v>96737</v>
      </c>
      <c r="L31671" t="s">
        <v>196</v>
      </c>
    </row>
    <row r="31672" spans="11:12">
      <c r="K31672" s="435">
        <v>96738</v>
      </c>
      <c r="L31672" t="s">
        <v>196</v>
      </c>
    </row>
    <row r="31673" spans="11:12">
      <c r="K31673" s="435">
        <v>96740</v>
      </c>
      <c r="L31673" t="s">
        <v>196</v>
      </c>
    </row>
    <row r="31674" spans="11:12">
      <c r="K31674" s="435">
        <v>96741</v>
      </c>
      <c r="L31674" t="s">
        <v>196</v>
      </c>
    </row>
    <row r="31675" spans="11:12">
      <c r="K31675" s="435">
        <v>96742</v>
      </c>
      <c r="L31675" t="s">
        <v>196</v>
      </c>
    </row>
    <row r="31676" spans="11:12">
      <c r="K31676" s="435">
        <v>96743</v>
      </c>
      <c r="L31676" t="s">
        <v>196</v>
      </c>
    </row>
    <row r="31677" spans="11:12">
      <c r="K31677" s="435">
        <v>96744</v>
      </c>
      <c r="L31677" t="s">
        <v>196</v>
      </c>
    </row>
    <row r="31678" spans="11:12">
      <c r="K31678" s="435">
        <v>96746</v>
      </c>
      <c r="L31678" t="s">
        <v>196</v>
      </c>
    </row>
    <row r="31679" spans="11:12">
      <c r="K31679" s="435">
        <v>96747</v>
      </c>
      <c r="L31679" t="s">
        <v>196</v>
      </c>
    </row>
    <row r="31680" spans="11:12">
      <c r="K31680" s="435">
        <v>96748</v>
      </c>
      <c r="L31680" t="s">
        <v>196</v>
      </c>
    </row>
    <row r="31681" spans="11:12">
      <c r="K31681" s="435">
        <v>96749</v>
      </c>
      <c r="L31681" t="s">
        <v>196</v>
      </c>
    </row>
    <row r="31682" spans="11:12">
      <c r="K31682" s="435">
        <v>96750</v>
      </c>
      <c r="L31682" t="s">
        <v>196</v>
      </c>
    </row>
    <row r="31683" spans="11:12">
      <c r="K31683" s="435">
        <v>96751</v>
      </c>
      <c r="L31683" t="s">
        <v>196</v>
      </c>
    </row>
    <row r="31684" spans="11:12">
      <c r="K31684" s="435">
        <v>96752</v>
      </c>
      <c r="L31684" t="s">
        <v>196</v>
      </c>
    </row>
    <row r="31685" spans="11:12">
      <c r="K31685" s="435">
        <v>96753</v>
      </c>
      <c r="L31685" t="s">
        <v>196</v>
      </c>
    </row>
    <row r="31686" spans="11:12">
      <c r="K31686" s="435">
        <v>96754</v>
      </c>
      <c r="L31686" t="s">
        <v>196</v>
      </c>
    </row>
    <row r="31687" spans="11:12">
      <c r="K31687" s="435">
        <v>96755</v>
      </c>
      <c r="L31687" t="s">
        <v>196</v>
      </c>
    </row>
    <row r="31688" spans="11:12">
      <c r="K31688" s="435">
        <v>96756</v>
      </c>
      <c r="L31688" t="s">
        <v>196</v>
      </c>
    </row>
    <row r="31689" spans="11:12">
      <c r="K31689" s="435">
        <v>96757</v>
      </c>
      <c r="L31689" t="s">
        <v>196</v>
      </c>
    </row>
    <row r="31690" spans="11:12">
      <c r="K31690" s="435">
        <v>96759</v>
      </c>
      <c r="L31690" t="s">
        <v>196</v>
      </c>
    </row>
    <row r="31691" spans="11:12">
      <c r="K31691" s="435">
        <v>96760</v>
      </c>
      <c r="L31691" t="s">
        <v>196</v>
      </c>
    </row>
    <row r="31692" spans="11:12">
      <c r="K31692" s="435">
        <v>96762</v>
      </c>
      <c r="L31692" t="s">
        <v>196</v>
      </c>
    </row>
    <row r="31693" spans="11:12">
      <c r="K31693" s="435">
        <v>96764</v>
      </c>
      <c r="L31693" t="s">
        <v>196</v>
      </c>
    </row>
    <row r="31694" spans="11:12">
      <c r="K31694" s="435">
        <v>96765</v>
      </c>
      <c r="L31694" t="s">
        <v>196</v>
      </c>
    </row>
    <row r="31695" spans="11:12">
      <c r="K31695" s="435">
        <v>96766</v>
      </c>
      <c r="L31695" t="s">
        <v>196</v>
      </c>
    </row>
    <row r="31696" spans="11:12">
      <c r="K31696" s="435">
        <v>96768</v>
      </c>
      <c r="L31696" t="s">
        <v>196</v>
      </c>
    </row>
    <row r="31697" spans="11:12">
      <c r="K31697" s="435">
        <v>96769</v>
      </c>
      <c r="L31697" t="s">
        <v>196</v>
      </c>
    </row>
    <row r="31698" spans="11:12">
      <c r="K31698" s="435">
        <v>96770</v>
      </c>
      <c r="L31698" t="s">
        <v>196</v>
      </c>
    </row>
    <row r="31699" spans="11:12">
      <c r="K31699" s="435">
        <v>96771</v>
      </c>
      <c r="L31699" t="s">
        <v>196</v>
      </c>
    </row>
    <row r="31700" spans="11:12">
      <c r="K31700" s="435">
        <v>96772</v>
      </c>
      <c r="L31700" t="s">
        <v>196</v>
      </c>
    </row>
    <row r="31701" spans="11:12">
      <c r="K31701" s="435">
        <v>96773</v>
      </c>
      <c r="L31701" t="s">
        <v>196</v>
      </c>
    </row>
    <row r="31702" spans="11:12">
      <c r="K31702" s="435">
        <v>96774</v>
      </c>
      <c r="L31702" t="s">
        <v>196</v>
      </c>
    </row>
    <row r="31703" spans="11:12">
      <c r="K31703" s="435">
        <v>96776</v>
      </c>
      <c r="L31703" t="s">
        <v>196</v>
      </c>
    </row>
    <row r="31704" spans="11:12">
      <c r="K31704" s="435">
        <v>96777</v>
      </c>
      <c r="L31704" t="s">
        <v>196</v>
      </c>
    </row>
    <row r="31705" spans="11:12">
      <c r="K31705" s="435">
        <v>96778</v>
      </c>
      <c r="L31705" t="s">
        <v>196</v>
      </c>
    </row>
    <row r="31706" spans="11:12">
      <c r="K31706" s="435">
        <v>96779</v>
      </c>
      <c r="L31706" t="s">
        <v>196</v>
      </c>
    </row>
    <row r="31707" spans="11:12">
      <c r="K31707" s="435">
        <v>96780</v>
      </c>
      <c r="L31707" t="s">
        <v>196</v>
      </c>
    </row>
    <row r="31708" spans="11:12">
      <c r="K31708" s="435">
        <v>96781</v>
      </c>
      <c r="L31708" t="s">
        <v>196</v>
      </c>
    </row>
    <row r="31709" spans="11:12">
      <c r="K31709" s="435">
        <v>96782</v>
      </c>
      <c r="L31709" t="s">
        <v>196</v>
      </c>
    </row>
    <row r="31710" spans="11:12">
      <c r="K31710" s="435">
        <v>96783</v>
      </c>
      <c r="L31710" t="s">
        <v>196</v>
      </c>
    </row>
    <row r="31711" spans="11:12">
      <c r="K31711" s="435">
        <v>96785</v>
      </c>
      <c r="L31711" t="s">
        <v>196</v>
      </c>
    </row>
    <row r="31712" spans="11:12">
      <c r="K31712" s="435">
        <v>96786</v>
      </c>
      <c r="L31712" t="s">
        <v>196</v>
      </c>
    </row>
    <row r="31713" spans="11:12">
      <c r="K31713" s="435">
        <v>96789</v>
      </c>
      <c r="L31713" t="s">
        <v>196</v>
      </c>
    </row>
    <row r="31714" spans="11:12">
      <c r="K31714" s="435">
        <v>96790</v>
      </c>
      <c r="L31714" t="s">
        <v>196</v>
      </c>
    </row>
    <row r="31715" spans="11:12">
      <c r="K31715" s="435">
        <v>96791</v>
      </c>
      <c r="L31715" t="s">
        <v>196</v>
      </c>
    </row>
    <row r="31716" spans="11:12">
      <c r="K31716" s="435">
        <v>96792</v>
      </c>
      <c r="L31716" t="s">
        <v>196</v>
      </c>
    </row>
    <row r="31717" spans="11:12">
      <c r="K31717" s="435">
        <v>96793</v>
      </c>
      <c r="L31717" t="s">
        <v>196</v>
      </c>
    </row>
    <row r="31718" spans="11:12">
      <c r="K31718" s="435">
        <v>96795</v>
      </c>
      <c r="L31718" t="s">
        <v>196</v>
      </c>
    </row>
    <row r="31719" spans="11:12">
      <c r="K31719" s="435">
        <v>96796</v>
      </c>
      <c r="L31719" t="s">
        <v>196</v>
      </c>
    </row>
    <row r="31720" spans="11:12">
      <c r="K31720" s="435">
        <v>96797</v>
      </c>
      <c r="L31720" t="s">
        <v>196</v>
      </c>
    </row>
    <row r="31721" spans="11:12">
      <c r="K31721" s="435">
        <v>96813</v>
      </c>
      <c r="L31721" t="s">
        <v>196</v>
      </c>
    </row>
    <row r="31722" spans="11:12">
      <c r="K31722" s="435">
        <v>96814</v>
      </c>
      <c r="L31722" t="s">
        <v>196</v>
      </c>
    </row>
    <row r="31723" spans="11:12">
      <c r="K31723" s="435">
        <v>96815</v>
      </c>
      <c r="L31723" t="s">
        <v>196</v>
      </c>
    </row>
    <row r="31724" spans="11:12">
      <c r="K31724" s="435">
        <v>96816</v>
      </c>
      <c r="L31724" t="s">
        <v>196</v>
      </c>
    </row>
    <row r="31725" spans="11:12">
      <c r="K31725" s="435">
        <v>96817</v>
      </c>
      <c r="L31725" t="s">
        <v>196</v>
      </c>
    </row>
    <row r="31726" spans="11:12">
      <c r="K31726" s="435">
        <v>96818</v>
      </c>
      <c r="L31726" t="s">
        <v>196</v>
      </c>
    </row>
    <row r="31727" spans="11:12">
      <c r="K31727" s="435">
        <v>96819</v>
      </c>
      <c r="L31727" t="s">
        <v>196</v>
      </c>
    </row>
    <row r="31728" spans="11:12">
      <c r="K31728" s="435">
        <v>96821</v>
      </c>
      <c r="L31728" t="s">
        <v>196</v>
      </c>
    </row>
    <row r="31729" spans="11:12">
      <c r="K31729" s="435">
        <v>96822</v>
      </c>
      <c r="L31729" t="s">
        <v>196</v>
      </c>
    </row>
    <row r="31730" spans="11:12">
      <c r="K31730" s="435">
        <v>96825</v>
      </c>
      <c r="L31730" t="s">
        <v>196</v>
      </c>
    </row>
    <row r="31731" spans="11:12">
      <c r="K31731" s="435">
        <v>96826</v>
      </c>
      <c r="L31731" t="s">
        <v>196</v>
      </c>
    </row>
    <row r="31732" spans="11:12">
      <c r="K31732" s="435">
        <v>96850</v>
      </c>
      <c r="L31732" t="s">
        <v>196</v>
      </c>
    </row>
    <row r="31733" spans="11:12">
      <c r="K31733" s="435">
        <v>96853</v>
      </c>
      <c r="L31733" t="s">
        <v>196</v>
      </c>
    </row>
    <row r="31734" spans="11:12">
      <c r="K31734" s="435">
        <v>96857</v>
      </c>
      <c r="L31734" t="s">
        <v>196</v>
      </c>
    </row>
    <row r="31735" spans="11:12">
      <c r="K31735" s="435">
        <v>96859</v>
      </c>
      <c r="L31735" t="s">
        <v>196</v>
      </c>
    </row>
    <row r="31736" spans="11:12">
      <c r="K31736" s="435">
        <v>96860</v>
      </c>
      <c r="L31736" t="s">
        <v>196</v>
      </c>
    </row>
    <row r="31737" spans="11:12">
      <c r="K31737" s="435">
        <v>96863</v>
      </c>
      <c r="L31737" t="s">
        <v>196</v>
      </c>
    </row>
    <row r="31738" spans="11:12">
      <c r="K31738" s="435">
        <v>97001</v>
      </c>
      <c r="L31738" t="s">
        <v>216</v>
      </c>
    </row>
    <row r="31739" spans="11:12">
      <c r="K31739" s="435">
        <v>97002</v>
      </c>
      <c r="L31739" t="s">
        <v>212</v>
      </c>
    </row>
    <row r="31740" spans="11:12">
      <c r="K31740" s="435">
        <v>97004</v>
      </c>
      <c r="L31740" t="s">
        <v>212</v>
      </c>
    </row>
    <row r="31741" spans="11:12">
      <c r="K31741" s="435">
        <v>97005</v>
      </c>
      <c r="L31741" t="s">
        <v>212</v>
      </c>
    </row>
    <row r="31742" spans="11:12">
      <c r="K31742" s="435">
        <v>97006</v>
      </c>
      <c r="L31742" t="s">
        <v>212</v>
      </c>
    </row>
    <row r="31743" spans="11:12">
      <c r="K31743" s="435">
        <v>97007</v>
      </c>
      <c r="L31743" t="s">
        <v>212</v>
      </c>
    </row>
    <row r="31744" spans="11:12">
      <c r="K31744" s="435">
        <v>97008</v>
      </c>
      <c r="L31744" t="s">
        <v>212</v>
      </c>
    </row>
    <row r="31745" spans="11:12">
      <c r="K31745" s="435">
        <v>97009</v>
      </c>
      <c r="L31745" t="s">
        <v>212</v>
      </c>
    </row>
    <row r="31746" spans="11:12">
      <c r="K31746" s="435">
        <v>97011</v>
      </c>
      <c r="L31746" t="s">
        <v>212</v>
      </c>
    </row>
    <row r="31747" spans="11:12">
      <c r="K31747" s="435">
        <v>97013</v>
      </c>
      <c r="L31747" t="s">
        <v>212</v>
      </c>
    </row>
    <row r="31748" spans="11:12">
      <c r="K31748" s="435">
        <v>97014</v>
      </c>
      <c r="L31748" t="s">
        <v>212</v>
      </c>
    </row>
    <row r="31749" spans="11:12">
      <c r="K31749" s="435">
        <v>97015</v>
      </c>
      <c r="L31749" t="s">
        <v>212</v>
      </c>
    </row>
    <row r="31750" spans="11:12">
      <c r="K31750" s="435">
        <v>97016</v>
      </c>
      <c r="L31750" t="s">
        <v>212</v>
      </c>
    </row>
    <row r="31751" spans="11:12">
      <c r="K31751" s="435">
        <v>97017</v>
      </c>
      <c r="L31751" t="s">
        <v>212</v>
      </c>
    </row>
    <row r="31752" spans="11:12">
      <c r="K31752" s="435">
        <v>97018</v>
      </c>
      <c r="L31752" t="s">
        <v>212</v>
      </c>
    </row>
    <row r="31753" spans="11:12">
      <c r="K31753" s="435">
        <v>97019</v>
      </c>
      <c r="L31753" t="s">
        <v>212</v>
      </c>
    </row>
    <row r="31754" spans="11:12">
      <c r="K31754" s="435">
        <v>97020</v>
      </c>
      <c r="L31754" t="s">
        <v>212</v>
      </c>
    </row>
    <row r="31755" spans="11:12">
      <c r="K31755" s="435">
        <v>97021</v>
      </c>
      <c r="L31755" t="s">
        <v>216</v>
      </c>
    </row>
    <row r="31756" spans="11:12">
      <c r="K31756" s="435">
        <v>97022</v>
      </c>
      <c r="L31756" t="s">
        <v>212</v>
      </c>
    </row>
    <row r="31757" spans="11:12">
      <c r="K31757" s="435">
        <v>97023</v>
      </c>
      <c r="L31757" t="s">
        <v>212</v>
      </c>
    </row>
    <row r="31758" spans="11:12">
      <c r="K31758" s="435">
        <v>97024</v>
      </c>
      <c r="L31758" t="s">
        <v>212</v>
      </c>
    </row>
    <row r="31759" spans="11:12">
      <c r="K31759" s="435">
        <v>97026</v>
      </c>
      <c r="L31759" t="s">
        <v>212</v>
      </c>
    </row>
    <row r="31760" spans="11:12">
      <c r="K31760" s="435">
        <v>97027</v>
      </c>
      <c r="L31760" t="s">
        <v>212</v>
      </c>
    </row>
    <row r="31761" spans="11:12">
      <c r="K31761" s="435">
        <v>97028</v>
      </c>
      <c r="L31761" t="s">
        <v>216</v>
      </c>
    </row>
    <row r="31762" spans="11:12">
      <c r="K31762" s="435">
        <v>97029</v>
      </c>
      <c r="L31762" t="s">
        <v>216</v>
      </c>
    </row>
    <row r="31763" spans="11:12">
      <c r="K31763" s="435">
        <v>97030</v>
      </c>
      <c r="L31763" t="s">
        <v>212</v>
      </c>
    </row>
    <row r="31764" spans="11:12">
      <c r="K31764" s="435">
        <v>97031</v>
      </c>
      <c r="L31764" t="s">
        <v>216</v>
      </c>
    </row>
    <row r="31765" spans="11:12">
      <c r="K31765" s="435">
        <v>97032</v>
      </c>
      <c r="L31765" t="s">
        <v>212</v>
      </c>
    </row>
    <row r="31766" spans="11:12">
      <c r="K31766" s="435">
        <v>97033</v>
      </c>
      <c r="L31766" t="s">
        <v>216</v>
      </c>
    </row>
    <row r="31767" spans="11:12">
      <c r="K31767" s="435">
        <v>97034</v>
      </c>
      <c r="L31767" t="s">
        <v>212</v>
      </c>
    </row>
    <row r="31768" spans="11:12">
      <c r="K31768" s="435">
        <v>97035</v>
      </c>
      <c r="L31768" t="s">
        <v>212</v>
      </c>
    </row>
    <row r="31769" spans="11:12">
      <c r="K31769" s="435">
        <v>97037</v>
      </c>
      <c r="L31769" t="s">
        <v>216</v>
      </c>
    </row>
    <row r="31770" spans="11:12">
      <c r="K31770" s="435">
        <v>97038</v>
      </c>
      <c r="L31770" t="s">
        <v>212</v>
      </c>
    </row>
    <row r="31771" spans="11:12">
      <c r="K31771" s="435">
        <v>97039</v>
      </c>
      <c r="L31771" t="s">
        <v>216</v>
      </c>
    </row>
    <row r="31772" spans="11:12">
      <c r="K31772" s="435">
        <v>97040</v>
      </c>
      <c r="L31772" t="s">
        <v>216</v>
      </c>
    </row>
    <row r="31773" spans="11:12">
      <c r="K31773" s="435">
        <v>97041</v>
      </c>
      <c r="L31773" t="s">
        <v>216</v>
      </c>
    </row>
    <row r="31774" spans="11:12">
      <c r="K31774" s="435">
        <v>97042</v>
      </c>
      <c r="L31774" t="s">
        <v>212</v>
      </c>
    </row>
    <row r="31775" spans="11:12">
      <c r="K31775" s="435">
        <v>97045</v>
      </c>
      <c r="L31775" t="s">
        <v>212</v>
      </c>
    </row>
    <row r="31776" spans="11:12">
      <c r="K31776" s="435">
        <v>97048</v>
      </c>
      <c r="L31776" t="s">
        <v>212</v>
      </c>
    </row>
    <row r="31777" spans="11:12">
      <c r="K31777" s="435">
        <v>97049</v>
      </c>
      <c r="L31777" t="s">
        <v>216</v>
      </c>
    </row>
    <row r="31778" spans="11:12">
      <c r="K31778" s="435">
        <v>97050</v>
      </c>
      <c r="L31778" t="s">
        <v>216</v>
      </c>
    </row>
    <row r="31779" spans="11:12">
      <c r="K31779" s="435">
        <v>97051</v>
      </c>
      <c r="L31779" t="s">
        <v>212</v>
      </c>
    </row>
    <row r="31780" spans="11:12">
      <c r="K31780" s="435">
        <v>97053</v>
      </c>
      <c r="L31780" t="s">
        <v>212</v>
      </c>
    </row>
    <row r="31781" spans="11:12">
      <c r="K31781" s="435">
        <v>97054</v>
      </c>
      <c r="L31781" t="s">
        <v>212</v>
      </c>
    </row>
    <row r="31782" spans="11:12">
      <c r="K31782" s="435">
        <v>97055</v>
      </c>
      <c r="L31782" t="s">
        <v>212</v>
      </c>
    </row>
    <row r="31783" spans="11:12">
      <c r="K31783" s="435">
        <v>97056</v>
      </c>
      <c r="L31783" t="s">
        <v>212</v>
      </c>
    </row>
    <row r="31784" spans="11:12">
      <c r="K31784" s="435">
        <v>97057</v>
      </c>
      <c r="L31784" t="s">
        <v>216</v>
      </c>
    </row>
    <row r="31785" spans="11:12">
      <c r="K31785" s="435">
        <v>97058</v>
      </c>
      <c r="L31785" t="s">
        <v>216</v>
      </c>
    </row>
    <row r="31786" spans="11:12">
      <c r="K31786" s="435">
        <v>97060</v>
      </c>
      <c r="L31786" t="s">
        <v>212</v>
      </c>
    </row>
    <row r="31787" spans="11:12">
      <c r="K31787" s="435">
        <v>97062</v>
      </c>
      <c r="L31787" t="s">
        <v>212</v>
      </c>
    </row>
    <row r="31788" spans="11:12">
      <c r="K31788" s="435">
        <v>97063</v>
      </c>
      <c r="L31788" t="s">
        <v>216</v>
      </c>
    </row>
    <row r="31789" spans="11:12">
      <c r="K31789" s="435">
        <v>97064</v>
      </c>
      <c r="L31789" t="s">
        <v>212</v>
      </c>
    </row>
    <row r="31790" spans="11:12">
      <c r="K31790" s="435">
        <v>97065</v>
      </c>
      <c r="L31790" t="s">
        <v>216</v>
      </c>
    </row>
    <row r="31791" spans="11:12">
      <c r="K31791" s="435">
        <v>97067</v>
      </c>
      <c r="L31791" t="s">
        <v>212</v>
      </c>
    </row>
    <row r="31792" spans="11:12">
      <c r="K31792" s="435">
        <v>97068</v>
      </c>
      <c r="L31792" t="s">
        <v>212</v>
      </c>
    </row>
    <row r="31793" spans="11:12">
      <c r="K31793" s="435">
        <v>97070</v>
      </c>
      <c r="L31793" t="s">
        <v>212</v>
      </c>
    </row>
    <row r="31794" spans="11:12">
      <c r="K31794" s="435">
        <v>97071</v>
      </c>
      <c r="L31794" t="s">
        <v>212</v>
      </c>
    </row>
    <row r="31795" spans="11:12">
      <c r="K31795" s="435">
        <v>97080</v>
      </c>
      <c r="L31795" t="s">
        <v>212</v>
      </c>
    </row>
    <row r="31796" spans="11:12">
      <c r="K31796" s="435">
        <v>97086</v>
      </c>
      <c r="L31796" t="s">
        <v>212</v>
      </c>
    </row>
    <row r="31797" spans="11:12">
      <c r="K31797" s="435">
        <v>97089</v>
      </c>
      <c r="L31797" t="s">
        <v>212</v>
      </c>
    </row>
    <row r="31798" spans="11:12">
      <c r="K31798" s="435">
        <v>97101</v>
      </c>
      <c r="L31798" t="s">
        <v>212</v>
      </c>
    </row>
    <row r="31799" spans="11:12">
      <c r="K31799" s="435">
        <v>97102</v>
      </c>
      <c r="L31799" t="s">
        <v>212</v>
      </c>
    </row>
    <row r="31800" spans="11:12">
      <c r="K31800" s="435">
        <v>97103</v>
      </c>
      <c r="L31800" t="s">
        <v>212</v>
      </c>
    </row>
    <row r="31801" spans="11:12">
      <c r="K31801" s="435">
        <v>97106</v>
      </c>
      <c r="L31801" t="s">
        <v>212</v>
      </c>
    </row>
    <row r="31802" spans="11:12">
      <c r="K31802" s="435">
        <v>97107</v>
      </c>
      <c r="L31802" t="s">
        <v>212</v>
      </c>
    </row>
    <row r="31803" spans="11:12">
      <c r="K31803" s="435">
        <v>97108</v>
      </c>
      <c r="L31803" t="s">
        <v>212</v>
      </c>
    </row>
    <row r="31804" spans="11:12">
      <c r="K31804" s="435">
        <v>97109</v>
      </c>
      <c r="L31804" t="s">
        <v>212</v>
      </c>
    </row>
    <row r="31805" spans="11:12">
      <c r="K31805" s="435">
        <v>97110</v>
      </c>
      <c r="L31805" t="s">
        <v>212</v>
      </c>
    </row>
    <row r="31806" spans="11:12">
      <c r="K31806" s="435">
        <v>97111</v>
      </c>
      <c r="L31806" t="s">
        <v>212</v>
      </c>
    </row>
    <row r="31807" spans="11:12">
      <c r="K31807" s="435">
        <v>97112</v>
      </c>
      <c r="L31807" t="s">
        <v>212</v>
      </c>
    </row>
    <row r="31808" spans="11:12">
      <c r="K31808" s="435">
        <v>97113</v>
      </c>
      <c r="L31808" t="s">
        <v>212</v>
      </c>
    </row>
    <row r="31809" spans="11:12">
      <c r="K31809" s="435">
        <v>97114</v>
      </c>
      <c r="L31809" t="s">
        <v>212</v>
      </c>
    </row>
    <row r="31810" spans="11:12">
      <c r="K31810" s="435">
        <v>97115</v>
      </c>
      <c r="L31810" t="s">
        <v>212</v>
      </c>
    </row>
    <row r="31811" spans="11:12">
      <c r="K31811" s="435">
        <v>97116</v>
      </c>
      <c r="L31811" t="s">
        <v>212</v>
      </c>
    </row>
    <row r="31812" spans="11:12">
      <c r="K31812" s="435">
        <v>97117</v>
      </c>
      <c r="L31812" t="s">
        <v>212</v>
      </c>
    </row>
    <row r="31813" spans="11:12">
      <c r="K31813" s="435">
        <v>97118</v>
      </c>
      <c r="L31813" t="s">
        <v>212</v>
      </c>
    </row>
    <row r="31814" spans="11:12">
      <c r="K31814" s="435">
        <v>97119</v>
      </c>
      <c r="L31814" t="s">
        <v>212</v>
      </c>
    </row>
    <row r="31815" spans="11:12">
      <c r="K31815" s="435">
        <v>97121</v>
      </c>
      <c r="L31815" t="s">
        <v>212</v>
      </c>
    </row>
    <row r="31816" spans="11:12">
      <c r="K31816" s="435">
        <v>97122</v>
      </c>
      <c r="L31816" t="s">
        <v>212</v>
      </c>
    </row>
    <row r="31817" spans="11:12">
      <c r="K31817" s="435">
        <v>97123</v>
      </c>
      <c r="L31817" t="s">
        <v>212</v>
      </c>
    </row>
    <row r="31818" spans="11:12">
      <c r="K31818" s="435">
        <v>97124</v>
      </c>
      <c r="L31818" t="s">
        <v>212</v>
      </c>
    </row>
    <row r="31819" spans="11:12">
      <c r="K31819" s="435">
        <v>97125</v>
      </c>
      <c r="L31819" t="s">
        <v>212</v>
      </c>
    </row>
    <row r="31820" spans="11:12">
      <c r="K31820" s="435">
        <v>97127</v>
      </c>
      <c r="L31820" t="s">
        <v>212</v>
      </c>
    </row>
    <row r="31821" spans="11:12">
      <c r="K31821" s="435">
        <v>97128</v>
      </c>
      <c r="L31821" t="s">
        <v>212</v>
      </c>
    </row>
    <row r="31822" spans="11:12">
      <c r="K31822" s="435">
        <v>97130</v>
      </c>
      <c r="L31822" t="s">
        <v>212</v>
      </c>
    </row>
    <row r="31823" spans="11:12">
      <c r="K31823" s="435">
        <v>97131</v>
      </c>
      <c r="L31823" t="s">
        <v>212</v>
      </c>
    </row>
    <row r="31824" spans="11:12">
      <c r="K31824" s="435">
        <v>97132</v>
      </c>
      <c r="L31824" t="s">
        <v>212</v>
      </c>
    </row>
    <row r="31825" spans="11:12">
      <c r="K31825" s="435">
        <v>97133</v>
      </c>
      <c r="L31825" t="s">
        <v>212</v>
      </c>
    </row>
    <row r="31826" spans="11:12">
      <c r="K31826" s="435">
        <v>97134</v>
      </c>
      <c r="L31826" t="s">
        <v>212</v>
      </c>
    </row>
    <row r="31827" spans="11:12">
      <c r="K31827" s="435">
        <v>97135</v>
      </c>
      <c r="L31827" t="s">
        <v>212</v>
      </c>
    </row>
    <row r="31828" spans="11:12">
      <c r="K31828" s="435">
        <v>97136</v>
      </c>
      <c r="L31828" t="s">
        <v>212</v>
      </c>
    </row>
    <row r="31829" spans="11:12">
      <c r="K31829" s="435">
        <v>97137</v>
      </c>
      <c r="L31829" t="s">
        <v>212</v>
      </c>
    </row>
    <row r="31830" spans="11:12">
      <c r="K31830" s="435">
        <v>97138</v>
      </c>
      <c r="L31830" t="s">
        <v>212</v>
      </c>
    </row>
    <row r="31831" spans="11:12">
      <c r="K31831" s="435">
        <v>97140</v>
      </c>
      <c r="L31831" t="s">
        <v>212</v>
      </c>
    </row>
    <row r="31832" spans="11:12">
      <c r="K31832" s="435">
        <v>97141</v>
      </c>
      <c r="L31832" t="s">
        <v>212</v>
      </c>
    </row>
    <row r="31833" spans="11:12">
      <c r="K31833" s="435">
        <v>97144</v>
      </c>
      <c r="L31833" t="s">
        <v>212</v>
      </c>
    </row>
    <row r="31834" spans="11:12">
      <c r="K31834" s="435">
        <v>97145</v>
      </c>
      <c r="L31834" t="s">
        <v>212</v>
      </c>
    </row>
    <row r="31835" spans="11:12">
      <c r="K31835" s="435">
        <v>97146</v>
      </c>
      <c r="L31835" t="s">
        <v>212</v>
      </c>
    </row>
    <row r="31836" spans="11:12">
      <c r="K31836" s="435">
        <v>97147</v>
      </c>
      <c r="L31836" t="s">
        <v>212</v>
      </c>
    </row>
    <row r="31837" spans="11:12">
      <c r="K31837" s="435">
        <v>97148</v>
      </c>
      <c r="L31837" t="s">
        <v>212</v>
      </c>
    </row>
    <row r="31838" spans="11:12">
      <c r="K31838" s="435">
        <v>97149</v>
      </c>
      <c r="L31838" t="s">
        <v>212</v>
      </c>
    </row>
    <row r="31839" spans="11:12">
      <c r="K31839" s="435">
        <v>97201</v>
      </c>
      <c r="L31839" t="s">
        <v>212</v>
      </c>
    </row>
    <row r="31840" spans="11:12">
      <c r="K31840" s="435">
        <v>97202</v>
      </c>
      <c r="L31840" t="s">
        <v>212</v>
      </c>
    </row>
    <row r="31841" spans="11:12">
      <c r="K31841" s="435">
        <v>97203</v>
      </c>
      <c r="L31841" t="s">
        <v>212</v>
      </c>
    </row>
    <row r="31842" spans="11:12">
      <c r="K31842" s="435">
        <v>97204</v>
      </c>
      <c r="L31842" t="s">
        <v>212</v>
      </c>
    </row>
    <row r="31843" spans="11:12">
      <c r="K31843" s="435">
        <v>97205</v>
      </c>
      <c r="L31843" t="s">
        <v>212</v>
      </c>
    </row>
    <row r="31844" spans="11:12">
      <c r="K31844" s="435">
        <v>97206</v>
      </c>
      <c r="L31844" t="s">
        <v>212</v>
      </c>
    </row>
    <row r="31845" spans="11:12">
      <c r="K31845" s="435">
        <v>97208</v>
      </c>
      <c r="L31845" t="s">
        <v>212</v>
      </c>
    </row>
    <row r="31846" spans="11:12">
      <c r="K31846" s="435">
        <v>97209</v>
      </c>
      <c r="L31846" t="s">
        <v>212</v>
      </c>
    </row>
    <row r="31847" spans="11:12">
      <c r="K31847" s="435">
        <v>97210</v>
      </c>
      <c r="L31847" t="s">
        <v>212</v>
      </c>
    </row>
    <row r="31848" spans="11:12">
      <c r="K31848" s="435">
        <v>97211</v>
      </c>
      <c r="L31848" t="s">
        <v>212</v>
      </c>
    </row>
    <row r="31849" spans="11:12">
      <c r="K31849" s="435">
        <v>97212</v>
      </c>
      <c r="L31849" t="s">
        <v>212</v>
      </c>
    </row>
    <row r="31850" spans="11:12">
      <c r="K31850" s="435">
        <v>97213</v>
      </c>
      <c r="L31850" t="s">
        <v>212</v>
      </c>
    </row>
    <row r="31851" spans="11:12">
      <c r="K31851" s="435">
        <v>97214</v>
      </c>
      <c r="L31851" t="s">
        <v>212</v>
      </c>
    </row>
    <row r="31852" spans="11:12">
      <c r="K31852" s="435">
        <v>97215</v>
      </c>
      <c r="L31852" t="s">
        <v>212</v>
      </c>
    </row>
    <row r="31853" spans="11:12">
      <c r="K31853" s="435">
        <v>97216</v>
      </c>
      <c r="L31853" t="s">
        <v>212</v>
      </c>
    </row>
    <row r="31854" spans="11:12">
      <c r="K31854" s="435">
        <v>97217</v>
      </c>
      <c r="L31854" t="s">
        <v>212</v>
      </c>
    </row>
    <row r="31855" spans="11:12">
      <c r="K31855" s="435">
        <v>97218</v>
      </c>
      <c r="L31855" t="s">
        <v>212</v>
      </c>
    </row>
    <row r="31856" spans="11:12">
      <c r="K31856" s="435">
        <v>97219</v>
      </c>
      <c r="L31856" t="s">
        <v>212</v>
      </c>
    </row>
    <row r="31857" spans="11:12">
      <c r="K31857" s="435">
        <v>97220</v>
      </c>
      <c r="L31857" t="s">
        <v>212</v>
      </c>
    </row>
    <row r="31858" spans="11:12">
      <c r="K31858" s="435">
        <v>97221</v>
      </c>
      <c r="L31858" t="s">
        <v>212</v>
      </c>
    </row>
    <row r="31859" spans="11:12">
      <c r="K31859" s="435">
        <v>97222</v>
      </c>
      <c r="L31859" t="s">
        <v>212</v>
      </c>
    </row>
    <row r="31860" spans="11:12">
      <c r="K31860" s="435">
        <v>97223</v>
      </c>
      <c r="L31860" t="s">
        <v>212</v>
      </c>
    </row>
    <row r="31861" spans="11:12">
      <c r="K31861" s="435">
        <v>97224</v>
      </c>
      <c r="L31861" t="s">
        <v>212</v>
      </c>
    </row>
    <row r="31862" spans="11:12">
      <c r="K31862" s="435">
        <v>97225</v>
      </c>
      <c r="L31862" t="s">
        <v>212</v>
      </c>
    </row>
    <row r="31863" spans="11:12">
      <c r="K31863" s="435">
        <v>97227</v>
      </c>
      <c r="L31863" t="s">
        <v>212</v>
      </c>
    </row>
    <row r="31864" spans="11:12">
      <c r="K31864" s="435">
        <v>97229</v>
      </c>
      <c r="L31864" t="s">
        <v>212</v>
      </c>
    </row>
    <row r="31865" spans="11:12">
      <c r="K31865" s="435">
        <v>97230</v>
      </c>
      <c r="L31865" t="s">
        <v>212</v>
      </c>
    </row>
    <row r="31866" spans="11:12">
      <c r="K31866" s="435">
        <v>97231</v>
      </c>
      <c r="L31866" t="s">
        <v>212</v>
      </c>
    </row>
    <row r="31867" spans="11:12">
      <c r="K31867" s="435">
        <v>97232</v>
      </c>
      <c r="L31867" t="s">
        <v>212</v>
      </c>
    </row>
    <row r="31868" spans="11:12">
      <c r="K31868" s="435">
        <v>97233</v>
      </c>
      <c r="L31868" t="s">
        <v>212</v>
      </c>
    </row>
    <row r="31869" spans="11:12">
      <c r="K31869" s="435">
        <v>97236</v>
      </c>
      <c r="L31869" t="s">
        <v>212</v>
      </c>
    </row>
    <row r="31870" spans="11:12">
      <c r="K31870" s="435">
        <v>97239</v>
      </c>
      <c r="L31870" t="s">
        <v>212</v>
      </c>
    </row>
    <row r="31871" spans="11:12">
      <c r="K31871" s="435">
        <v>97266</v>
      </c>
      <c r="L31871" t="s">
        <v>212</v>
      </c>
    </row>
    <row r="31872" spans="11:12">
      <c r="K31872" s="435">
        <v>97267</v>
      </c>
      <c r="L31872" t="s">
        <v>212</v>
      </c>
    </row>
    <row r="31873" spans="11:12">
      <c r="K31873" s="435">
        <v>97301</v>
      </c>
      <c r="L31873" t="s">
        <v>212</v>
      </c>
    </row>
    <row r="31874" spans="11:12">
      <c r="K31874" s="435">
        <v>97302</v>
      </c>
      <c r="L31874" t="s">
        <v>212</v>
      </c>
    </row>
    <row r="31875" spans="11:12">
      <c r="K31875" s="435">
        <v>97303</v>
      </c>
      <c r="L31875" t="s">
        <v>212</v>
      </c>
    </row>
    <row r="31876" spans="11:12">
      <c r="K31876" s="435">
        <v>97304</v>
      </c>
      <c r="L31876" t="s">
        <v>212</v>
      </c>
    </row>
    <row r="31877" spans="11:12">
      <c r="K31877" s="435">
        <v>97305</v>
      </c>
      <c r="L31877" t="s">
        <v>212</v>
      </c>
    </row>
    <row r="31878" spans="11:12">
      <c r="K31878" s="435">
        <v>97306</v>
      </c>
      <c r="L31878" t="s">
        <v>212</v>
      </c>
    </row>
    <row r="31879" spans="11:12">
      <c r="K31879" s="435">
        <v>97317</v>
      </c>
      <c r="L31879" t="s">
        <v>212</v>
      </c>
    </row>
    <row r="31880" spans="11:12">
      <c r="K31880" s="435">
        <v>97321</v>
      </c>
      <c r="L31880" t="s">
        <v>212</v>
      </c>
    </row>
    <row r="31881" spans="11:12">
      <c r="K31881" s="435">
        <v>97322</v>
      </c>
      <c r="L31881" t="s">
        <v>212</v>
      </c>
    </row>
    <row r="31882" spans="11:12">
      <c r="K31882" s="435">
        <v>97324</v>
      </c>
      <c r="L31882" t="s">
        <v>212</v>
      </c>
    </row>
    <row r="31883" spans="11:12">
      <c r="K31883" s="435">
        <v>97325</v>
      </c>
      <c r="L31883" t="s">
        <v>212</v>
      </c>
    </row>
    <row r="31884" spans="11:12">
      <c r="K31884" s="435">
        <v>97326</v>
      </c>
      <c r="L31884" t="s">
        <v>212</v>
      </c>
    </row>
    <row r="31885" spans="11:12">
      <c r="K31885" s="435">
        <v>97327</v>
      </c>
      <c r="L31885" t="s">
        <v>212</v>
      </c>
    </row>
    <row r="31886" spans="11:12">
      <c r="K31886" s="435">
        <v>97329</v>
      </c>
      <c r="L31886" t="s">
        <v>212</v>
      </c>
    </row>
    <row r="31887" spans="11:12">
      <c r="K31887" s="435">
        <v>97330</v>
      </c>
      <c r="L31887" t="s">
        <v>212</v>
      </c>
    </row>
    <row r="31888" spans="11:12">
      <c r="K31888" s="435">
        <v>97331</v>
      </c>
      <c r="L31888" t="s">
        <v>212</v>
      </c>
    </row>
    <row r="31889" spans="11:12">
      <c r="K31889" s="435">
        <v>97333</v>
      </c>
      <c r="L31889" t="s">
        <v>212</v>
      </c>
    </row>
    <row r="31890" spans="11:12">
      <c r="K31890" s="435">
        <v>97338</v>
      </c>
      <c r="L31890" t="s">
        <v>212</v>
      </c>
    </row>
    <row r="31891" spans="11:12">
      <c r="K31891" s="435">
        <v>97341</v>
      </c>
      <c r="L31891" t="s">
        <v>212</v>
      </c>
    </row>
    <row r="31892" spans="11:12">
      <c r="K31892" s="435">
        <v>97342</v>
      </c>
      <c r="L31892" t="s">
        <v>216</v>
      </c>
    </row>
    <row r="31893" spans="11:12">
      <c r="K31893" s="435">
        <v>97343</v>
      </c>
      <c r="L31893" t="s">
        <v>212</v>
      </c>
    </row>
    <row r="31894" spans="11:12">
      <c r="K31894" s="435">
        <v>97344</v>
      </c>
      <c r="L31894" t="s">
        <v>212</v>
      </c>
    </row>
    <row r="31895" spans="11:12">
      <c r="K31895" s="435">
        <v>97345</v>
      </c>
      <c r="L31895" t="s">
        <v>212</v>
      </c>
    </row>
    <row r="31896" spans="11:12">
      <c r="K31896" s="435">
        <v>97346</v>
      </c>
      <c r="L31896" t="s">
        <v>212</v>
      </c>
    </row>
    <row r="31897" spans="11:12">
      <c r="K31897" s="435">
        <v>97347</v>
      </c>
      <c r="L31897" t="s">
        <v>212</v>
      </c>
    </row>
    <row r="31898" spans="11:12">
      <c r="K31898" s="435">
        <v>97348</v>
      </c>
      <c r="L31898" t="s">
        <v>212</v>
      </c>
    </row>
    <row r="31899" spans="11:12">
      <c r="K31899" s="435">
        <v>97350</v>
      </c>
      <c r="L31899" t="s">
        <v>212</v>
      </c>
    </row>
    <row r="31900" spans="11:12">
      <c r="K31900" s="435">
        <v>97351</v>
      </c>
      <c r="L31900" t="s">
        <v>212</v>
      </c>
    </row>
    <row r="31901" spans="11:12">
      <c r="K31901" s="435">
        <v>97352</v>
      </c>
      <c r="L31901" t="s">
        <v>212</v>
      </c>
    </row>
    <row r="31902" spans="11:12">
      <c r="K31902" s="435">
        <v>97355</v>
      </c>
      <c r="L31902" t="s">
        <v>212</v>
      </c>
    </row>
    <row r="31903" spans="11:12">
      <c r="K31903" s="435">
        <v>97357</v>
      </c>
      <c r="L31903" t="s">
        <v>212</v>
      </c>
    </row>
    <row r="31904" spans="11:12">
      <c r="K31904" s="435">
        <v>97358</v>
      </c>
      <c r="L31904" t="s">
        <v>212</v>
      </c>
    </row>
    <row r="31905" spans="11:12">
      <c r="K31905" s="435">
        <v>97360</v>
      </c>
      <c r="L31905" t="s">
        <v>212</v>
      </c>
    </row>
    <row r="31906" spans="11:12">
      <c r="K31906" s="435">
        <v>97361</v>
      </c>
      <c r="L31906" t="s">
        <v>212</v>
      </c>
    </row>
    <row r="31907" spans="11:12">
      <c r="K31907" s="435">
        <v>97362</v>
      </c>
      <c r="L31907" t="s">
        <v>212</v>
      </c>
    </row>
    <row r="31908" spans="11:12">
      <c r="K31908" s="435">
        <v>97364</v>
      </c>
      <c r="L31908" t="s">
        <v>212</v>
      </c>
    </row>
    <row r="31909" spans="11:12">
      <c r="K31909" s="435">
        <v>97365</v>
      </c>
      <c r="L31909" t="s">
        <v>212</v>
      </c>
    </row>
    <row r="31910" spans="11:12">
      <c r="K31910" s="435">
        <v>97366</v>
      </c>
      <c r="L31910" t="s">
        <v>212</v>
      </c>
    </row>
    <row r="31911" spans="11:12">
      <c r="K31911" s="435">
        <v>97367</v>
      </c>
      <c r="L31911" t="s">
        <v>212</v>
      </c>
    </row>
    <row r="31912" spans="11:12">
      <c r="K31912" s="435">
        <v>97368</v>
      </c>
      <c r="L31912" t="s">
        <v>212</v>
      </c>
    </row>
    <row r="31913" spans="11:12">
      <c r="K31913" s="435">
        <v>97369</v>
      </c>
      <c r="L31913" t="s">
        <v>212</v>
      </c>
    </row>
    <row r="31914" spans="11:12">
      <c r="K31914" s="435">
        <v>97370</v>
      </c>
      <c r="L31914" t="s">
        <v>212</v>
      </c>
    </row>
    <row r="31915" spans="11:12">
      <c r="K31915" s="435">
        <v>97371</v>
      </c>
      <c r="L31915" t="s">
        <v>212</v>
      </c>
    </row>
    <row r="31916" spans="11:12">
      <c r="K31916" s="435">
        <v>97373</v>
      </c>
      <c r="L31916" t="s">
        <v>212</v>
      </c>
    </row>
    <row r="31917" spans="11:12">
      <c r="K31917" s="435">
        <v>97374</v>
      </c>
      <c r="L31917" t="s">
        <v>212</v>
      </c>
    </row>
    <row r="31918" spans="11:12">
      <c r="K31918" s="435">
        <v>97375</v>
      </c>
      <c r="L31918" t="s">
        <v>212</v>
      </c>
    </row>
    <row r="31919" spans="11:12">
      <c r="K31919" s="435">
        <v>97376</v>
      </c>
      <c r="L31919" t="s">
        <v>212</v>
      </c>
    </row>
    <row r="31920" spans="11:12">
      <c r="K31920" s="435">
        <v>97377</v>
      </c>
      <c r="L31920" t="s">
        <v>212</v>
      </c>
    </row>
    <row r="31921" spans="11:12">
      <c r="K31921" s="435">
        <v>97378</v>
      </c>
      <c r="L31921" t="s">
        <v>212</v>
      </c>
    </row>
    <row r="31922" spans="11:12">
      <c r="K31922" s="435">
        <v>97380</v>
      </c>
      <c r="L31922" t="s">
        <v>212</v>
      </c>
    </row>
    <row r="31923" spans="11:12">
      <c r="K31923" s="435">
        <v>97381</v>
      </c>
      <c r="L31923" t="s">
        <v>212</v>
      </c>
    </row>
    <row r="31924" spans="11:12">
      <c r="K31924" s="435">
        <v>97383</v>
      </c>
      <c r="L31924" t="s">
        <v>212</v>
      </c>
    </row>
    <row r="31925" spans="11:12">
      <c r="K31925" s="435">
        <v>97384</v>
      </c>
      <c r="L31925" t="s">
        <v>212</v>
      </c>
    </row>
    <row r="31926" spans="11:12">
      <c r="K31926" s="435">
        <v>97385</v>
      </c>
      <c r="L31926" t="s">
        <v>212</v>
      </c>
    </row>
    <row r="31927" spans="11:12">
      <c r="K31927" s="435">
        <v>97386</v>
      </c>
      <c r="L31927" t="s">
        <v>212</v>
      </c>
    </row>
    <row r="31928" spans="11:12">
      <c r="K31928" s="435">
        <v>97388</v>
      </c>
      <c r="L31928" t="s">
        <v>212</v>
      </c>
    </row>
    <row r="31929" spans="11:12">
      <c r="K31929" s="435">
        <v>97389</v>
      </c>
      <c r="L31929" t="s">
        <v>212</v>
      </c>
    </row>
    <row r="31930" spans="11:12">
      <c r="K31930" s="435">
        <v>97390</v>
      </c>
      <c r="L31930" t="s">
        <v>212</v>
      </c>
    </row>
    <row r="31931" spans="11:12">
      <c r="K31931" s="435">
        <v>97391</v>
      </c>
      <c r="L31931" t="s">
        <v>212</v>
      </c>
    </row>
    <row r="31932" spans="11:12">
      <c r="K31932" s="435">
        <v>97392</v>
      </c>
      <c r="L31932" t="s">
        <v>212</v>
      </c>
    </row>
    <row r="31933" spans="11:12">
      <c r="K31933" s="435">
        <v>97394</v>
      </c>
      <c r="L31933" t="s">
        <v>212</v>
      </c>
    </row>
    <row r="31934" spans="11:12">
      <c r="K31934" s="435">
        <v>97396</v>
      </c>
      <c r="L31934" t="s">
        <v>212</v>
      </c>
    </row>
    <row r="31935" spans="11:12">
      <c r="K31935" s="435">
        <v>97401</v>
      </c>
      <c r="L31935" t="s">
        <v>212</v>
      </c>
    </row>
    <row r="31936" spans="11:12">
      <c r="K31936" s="435">
        <v>97402</v>
      </c>
      <c r="L31936" t="s">
        <v>212</v>
      </c>
    </row>
    <row r="31937" spans="11:12">
      <c r="K31937" s="435">
        <v>97403</v>
      </c>
      <c r="L31937" t="s">
        <v>212</v>
      </c>
    </row>
    <row r="31938" spans="11:12">
      <c r="K31938" s="435">
        <v>97404</v>
      </c>
      <c r="L31938" t="s">
        <v>212</v>
      </c>
    </row>
    <row r="31939" spans="11:12">
      <c r="K31939" s="435">
        <v>97405</v>
      </c>
      <c r="L31939" t="s">
        <v>212</v>
      </c>
    </row>
    <row r="31940" spans="11:12">
      <c r="K31940" s="435">
        <v>97406</v>
      </c>
      <c r="L31940" t="s">
        <v>212</v>
      </c>
    </row>
    <row r="31941" spans="11:12">
      <c r="K31941" s="435">
        <v>97408</v>
      </c>
      <c r="L31941" t="s">
        <v>212</v>
      </c>
    </row>
    <row r="31942" spans="11:12">
      <c r="K31942" s="435">
        <v>97410</v>
      </c>
      <c r="L31942" t="s">
        <v>212</v>
      </c>
    </row>
    <row r="31943" spans="11:12">
      <c r="K31943" s="435">
        <v>97411</v>
      </c>
      <c r="L31943" t="s">
        <v>212</v>
      </c>
    </row>
    <row r="31944" spans="11:12">
      <c r="K31944" s="435">
        <v>97412</v>
      </c>
      <c r="L31944" t="s">
        <v>212</v>
      </c>
    </row>
    <row r="31945" spans="11:12">
      <c r="K31945" s="435">
        <v>97413</v>
      </c>
      <c r="L31945" t="s">
        <v>220</v>
      </c>
    </row>
    <row r="31946" spans="11:12">
      <c r="K31946" s="435">
        <v>97414</v>
      </c>
      <c r="L31946" t="s">
        <v>212</v>
      </c>
    </row>
    <row r="31947" spans="11:12">
      <c r="K31947" s="435">
        <v>97415</v>
      </c>
      <c r="L31947" t="s">
        <v>212</v>
      </c>
    </row>
    <row r="31948" spans="11:12">
      <c r="K31948" s="435">
        <v>97416</v>
      </c>
      <c r="L31948" t="s">
        <v>212</v>
      </c>
    </row>
    <row r="31949" spans="11:12">
      <c r="K31949" s="435">
        <v>97417</v>
      </c>
      <c r="L31949" t="s">
        <v>212</v>
      </c>
    </row>
    <row r="31950" spans="11:12">
      <c r="K31950" s="435">
        <v>97419</v>
      </c>
      <c r="L31950" t="s">
        <v>212</v>
      </c>
    </row>
    <row r="31951" spans="11:12">
      <c r="K31951" s="435">
        <v>97420</v>
      </c>
      <c r="L31951" t="s">
        <v>212</v>
      </c>
    </row>
    <row r="31952" spans="11:12">
      <c r="K31952" s="435">
        <v>97423</v>
      </c>
      <c r="L31952" t="s">
        <v>212</v>
      </c>
    </row>
    <row r="31953" spans="11:12">
      <c r="K31953" s="435">
        <v>97424</v>
      </c>
      <c r="L31953" t="s">
        <v>212</v>
      </c>
    </row>
    <row r="31954" spans="11:12">
      <c r="K31954" s="435">
        <v>97426</v>
      </c>
      <c r="L31954" t="s">
        <v>212</v>
      </c>
    </row>
    <row r="31955" spans="11:12">
      <c r="K31955" s="435">
        <v>97429</v>
      </c>
      <c r="L31955" t="s">
        <v>212</v>
      </c>
    </row>
    <row r="31956" spans="11:12">
      <c r="K31956" s="435">
        <v>97430</v>
      </c>
      <c r="L31956" t="s">
        <v>212</v>
      </c>
    </row>
    <row r="31957" spans="11:12">
      <c r="K31957" s="435">
        <v>97431</v>
      </c>
      <c r="L31957" t="s">
        <v>212</v>
      </c>
    </row>
    <row r="31958" spans="11:12">
      <c r="K31958" s="435">
        <v>97434</v>
      </c>
      <c r="L31958" t="s">
        <v>212</v>
      </c>
    </row>
    <row r="31959" spans="11:12">
      <c r="K31959" s="435">
        <v>97435</v>
      </c>
      <c r="L31959" t="s">
        <v>212</v>
      </c>
    </row>
    <row r="31960" spans="11:12">
      <c r="K31960" s="435">
        <v>97436</v>
      </c>
      <c r="L31960" t="s">
        <v>212</v>
      </c>
    </row>
    <row r="31961" spans="11:12">
      <c r="K31961" s="435">
        <v>97437</v>
      </c>
      <c r="L31961" t="s">
        <v>212</v>
      </c>
    </row>
    <row r="31962" spans="11:12">
      <c r="K31962" s="435">
        <v>97438</v>
      </c>
      <c r="L31962" t="s">
        <v>212</v>
      </c>
    </row>
    <row r="31963" spans="11:12">
      <c r="K31963" s="435">
        <v>97439</v>
      </c>
      <c r="L31963" t="s">
        <v>212</v>
      </c>
    </row>
    <row r="31964" spans="11:12">
      <c r="K31964" s="435">
        <v>97441</v>
      </c>
      <c r="L31964" t="s">
        <v>212</v>
      </c>
    </row>
    <row r="31965" spans="11:12">
      <c r="K31965" s="435">
        <v>97442</v>
      </c>
      <c r="L31965" t="s">
        <v>212</v>
      </c>
    </row>
    <row r="31966" spans="11:12">
      <c r="K31966" s="435">
        <v>97443</v>
      </c>
      <c r="L31966" t="s">
        <v>212</v>
      </c>
    </row>
    <row r="31967" spans="11:12">
      <c r="K31967" s="435">
        <v>97444</v>
      </c>
      <c r="L31967" t="s">
        <v>212</v>
      </c>
    </row>
    <row r="31968" spans="11:12">
      <c r="K31968" s="435">
        <v>97446</v>
      </c>
      <c r="L31968" t="s">
        <v>212</v>
      </c>
    </row>
    <row r="31969" spans="11:12">
      <c r="K31969" s="435">
        <v>97447</v>
      </c>
      <c r="L31969" t="s">
        <v>212</v>
      </c>
    </row>
    <row r="31970" spans="11:12">
      <c r="K31970" s="435">
        <v>97448</v>
      </c>
      <c r="L31970" t="s">
        <v>212</v>
      </c>
    </row>
    <row r="31971" spans="11:12">
      <c r="K31971" s="435">
        <v>97449</v>
      </c>
      <c r="L31971" t="s">
        <v>212</v>
      </c>
    </row>
    <row r="31972" spans="11:12">
      <c r="K31972" s="435">
        <v>97450</v>
      </c>
      <c r="L31972" t="s">
        <v>212</v>
      </c>
    </row>
    <row r="31973" spans="11:12">
      <c r="K31973" s="435">
        <v>97451</v>
      </c>
      <c r="L31973" t="s">
        <v>212</v>
      </c>
    </row>
    <row r="31974" spans="11:12">
      <c r="K31974" s="435">
        <v>97452</v>
      </c>
      <c r="L31974" t="s">
        <v>212</v>
      </c>
    </row>
    <row r="31975" spans="11:12">
      <c r="K31975" s="435">
        <v>97453</v>
      </c>
      <c r="L31975" t="s">
        <v>212</v>
      </c>
    </row>
    <row r="31976" spans="11:12">
      <c r="K31976" s="435">
        <v>97454</v>
      </c>
      <c r="L31976" t="s">
        <v>212</v>
      </c>
    </row>
    <row r="31977" spans="11:12">
      <c r="K31977" s="435">
        <v>97455</v>
      </c>
      <c r="L31977" t="s">
        <v>212</v>
      </c>
    </row>
    <row r="31978" spans="11:12">
      <c r="K31978" s="435">
        <v>97456</v>
      </c>
      <c r="L31978" t="s">
        <v>212</v>
      </c>
    </row>
    <row r="31979" spans="11:12">
      <c r="K31979" s="435">
        <v>97457</v>
      </c>
      <c r="L31979" t="s">
        <v>212</v>
      </c>
    </row>
    <row r="31980" spans="11:12">
      <c r="K31980" s="435">
        <v>97458</v>
      </c>
      <c r="L31980" t="s">
        <v>212</v>
      </c>
    </row>
    <row r="31981" spans="11:12">
      <c r="K31981" s="435">
        <v>97459</v>
      </c>
      <c r="L31981" t="s">
        <v>212</v>
      </c>
    </row>
    <row r="31982" spans="11:12">
      <c r="K31982" s="435">
        <v>97461</v>
      </c>
      <c r="L31982" t="s">
        <v>212</v>
      </c>
    </row>
    <row r="31983" spans="11:12">
      <c r="K31983" s="435">
        <v>97462</v>
      </c>
      <c r="L31983" t="s">
        <v>212</v>
      </c>
    </row>
    <row r="31984" spans="11:12">
      <c r="K31984" s="435">
        <v>97463</v>
      </c>
      <c r="L31984" t="s">
        <v>212</v>
      </c>
    </row>
    <row r="31985" spans="11:12">
      <c r="K31985" s="435">
        <v>97465</v>
      </c>
      <c r="L31985" t="s">
        <v>212</v>
      </c>
    </row>
    <row r="31986" spans="11:12">
      <c r="K31986" s="435">
        <v>97466</v>
      </c>
      <c r="L31986" t="s">
        <v>212</v>
      </c>
    </row>
    <row r="31987" spans="11:12">
      <c r="K31987" s="435">
        <v>97467</v>
      </c>
      <c r="L31987" t="s">
        <v>212</v>
      </c>
    </row>
    <row r="31988" spans="11:12">
      <c r="K31988" s="435">
        <v>97469</v>
      </c>
      <c r="L31988" t="s">
        <v>212</v>
      </c>
    </row>
    <row r="31989" spans="11:12">
      <c r="K31989" s="435">
        <v>97470</v>
      </c>
      <c r="L31989" t="s">
        <v>212</v>
      </c>
    </row>
    <row r="31990" spans="11:12">
      <c r="K31990" s="435">
        <v>97471</v>
      </c>
      <c r="L31990" t="s">
        <v>212</v>
      </c>
    </row>
    <row r="31991" spans="11:12">
      <c r="K31991" s="435">
        <v>97473</v>
      </c>
      <c r="L31991" t="s">
        <v>212</v>
      </c>
    </row>
    <row r="31992" spans="11:12">
      <c r="K31992" s="435">
        <v>97476</v>
      </c>
      <c r="L31992" t="s">
        <v>212</v>
      </c>
    </row>
    <row r="31993" spans="11:12">
      <c r="K31993" s="435">
        <v>97477</v>
      </c>
      <c r="L31993" t="s">
        <v>212</v>
      </c>
    </row>
    <row r="31994" spans="11:12">
      <c r="K31994" s="435">
        <v>97478</v>
      </c>
      <c r="L31994" t="s">
        <v>212</v>
      </c>
    </row>
    <row r="31995" spans="11:12">
      <c r="K31995" s="435">
        <v>97479</v>
      </c>
      <c r="L31995" t="s">
        <v>212</v>
      </c>
    </row>
    <row r="31996" spans="11:12">
      <c r="K31996" s="435">
        <v>97480</v>
      </c>
      <c r="L31996" t="s">
        <v>212</v>
      </c>
    </row>
    <row r="31997" spans="11:12">
      <c r="K31997" s="435">
        <v>97481</v>
      </c>
      <c r="L31997" t="s">
        <v>212</v>
      </c>
    </row>
    <row r="31998" spans="11:12">
      <c r="K31998" s="435">
        <v>97484</v>
      </c>
      <c r="L31998" t="s">
        <v>212</v>
      </c>
    </row>
    <row r="31999" spans="11:12">
      <c r="K31999" s="435">
        <v>97486</v>
      </c>
      <c r="L31999" t="s">
        <v>212</v>
      </c>
    </row>
    <row r="32000" spans="11:12">
      <c r="K32000" s="435">
        <v>97487</v>
      </c>
      <c r="L32000" t="s">
        <v>212</v>
      </c>
    </row>
    <row r="32001" spans="11:12">
      <c r="K32001" s="435">
        <v>97488</v>
      </c>
      <c r="L32001" t="s">
        <v>212</v>
      </c>
    </row>
    <row r="32002" spans="11:12">
      <c r="K32002" s="435">
        <v>97489</v>
      </c>
      <c r="L32002" t="s">
        <v>212</v>
      </c>
    </row>
    <row r="32003" spans="11:12">
      <c r="K32003" s="435">
        <v>97490</v>
      </c>
      <c r="L32003" t="s">
        <v>212</v>
      </c>
    </row>
    <row r="32004" spans="11:12">
      <c r="K32004" s="435">
        <v>97492</v>
      </c>
      <c r="L32004" t="s">
        <v>212</v>
      </c>
    </row>
    <row r="32005" spans="11:12">
      <c r="K32005" s="435">
        <v>97493</v>
      </c>
      <c r="L32005" t="s">
        <v>212</v>
      </c>
    </row>
    <row r="32006" spans="11:12">
      <c r="K32006" s="435">
        <v>97494</v>
      </c>
      <c r="L32006" t="s">
        <v>212</v>
      </c>
    </row>
    <row r="32007" spans="11:12">
      <c r="K32007" s="435">
        <v>97495</v>
      </c>
      <c r="L32007" t="s">
        <v>212</v>
      </c>
    </row>
    <row r="32008" spans="11:12">
      <c r="K32008" s="435">
        <v>97496</v>
      </c>
      <c r="L32008" t="s">
        <v>212</v>
      </c>
    </row>
    <row r="32009" spans="11:12">
      <c r="K32009" s="435">
        <v>97497</v>
      </c>
      <c r="L32009" t="s">
        <v>212</v>
      </c>
    </row>
    <row r="32010" spans="11:12">
      <c r="K32010" s="435">
        <v>97498</v>
      </c>
      <c r="L32010" t="s">
        <v>212</v>
      </c>
    </row>
    <row r="32011" spans="11:12">
      <c r="K32011" s="435">
        <v>97499</v>
      </c>
      <c r="L32011" t="s">
        <v>212</v>
      </c>
    </row>
    <row r="32012" spans="11:12">
      <c r="K32012" s="435">
        <v>97501</v>
      </c>
      <c r="L32012" t="s">
        <v>212</v>
      </c>
    </row>
    <row r="32013" spans="11:12">
      <c r="K32013" s="435">
        <v>97502</v>
      </c>
      <c r="L32013" t="s">
        <v>212</v>
      </c>
    </row>
    <row r="32014" spans="11:12">
      <c r="K32014" s="435">
        <v>97503</v>
      </c>
      <c r="L32014" t="s">
        <v>212</v>
      </c>
    </row>
    <row r="32015" spans="11:12">
      <c r="K32015" s="435">
        <v>97504</v>
      </c>
      <c r="L32015" t="s">
        <v>212</v>
      </c>
    </row>
    <row r="32016" spans="11:12">
      <c r="K32016" s="435">
        <v>97520</v>
      </c>
      <c r="L32016" t="s">
        <v>212</v>
      </c>
    </row>
    <row r="32017" spans="11:12">
      <c r="K32017" s="435">
        <v>97522</v>
      </c>
      <c r="L32017" t="s">
        <v>216</v>
      </c>
    </row>
    <row r="32018" spans="11:12">
      <c r="K32018" s="435">
        <v>97523</v>
      </c>
      <c r="L32018" t="s">
        <v>212</v>
      </c>
    </row>
    <row r="32019" spans="11:12">
      <c r="K32019" s="435">
        <v>97524</v>
      </c>
      <c r="L32019" t="s">
        <v>212</v>
      </c>
    </row>
    <row r="32020" spans="11:12">
      <c r="K32020" s="435">
        <v>97525</v>
      </c>
      <c r="L32020" t="s">
        <v>212</v>
      </c>
    </row>
    <row r="32021" spans="11:12">
      <c r="K32021" s="435">
        <v>97526</v>
      </c>
      <c r="L32021" t="s">
        <v>212</v>
      </c>
    </row>
    <row r="32022" spans="11:12">
      <c r="K32022" s="435">
        <v>97527</v>
      </c>
      <c r="L32022" t="s">
        <v>212</v>
      </c>
    </row>
    <row r="32023" spans="11:12">
      <c r="K32023" s="435">
        <v>97530</v>
      </c>
      <c r="L32023" t="s">
        <v>212</v>
      </c>
    </row>
    <row r="32024" spans="11:12">
      <c r="K32024" s="435">
        <v>97531</v>
      </c>
      <c r="L32024" t="s">
        <v>212</v>
      </c>
    </row>
    <row r="32025" spans="11:12">
      <c r="K32025" s="435">
        <v>97532</v>
      </c>
      <c r="L32025" t="s">
        <v>212</v>
      </c>
    </row>
    <row r="32026" spans="11:12">
      <c r="K32026" s="435">
        <v>97534</v>
      </c>
      <c r="L32026" t="s">
        <v>212</v>
      </c>
    </row>
    <row r="32027" spans="11:12">
      <c r="K32027" s="435">
        <v>97535</v>
      </c>
      <c r="L32027" t="s">
        <v>212</v>
      </c>
    </row>
    <row r="32028" spans="11:12">
      <c r="K32028" s="435">
        <v>97536</v>
      </c>
      <c r="L32028" t="s">
        <v>216</v>
      </c>
    </row>
    <row r="32029" spans="11:12">
      <c r="K32029" s="435">
        <v>97537</v>
      </c>
      <c r="L32029" t="s">
        <v>212</v>
      </c>
    </row>
    <row r="32030" spans="11:12">
      <c r="K32030" s="435">
        <v>97538</v>
      </c>
      <c r="L32030" t="s">
        <v>212</v>
      </c>
    </row>
    <row r="32031" spans="11:12">
      <c r="K32031" s="435">
        <v>97539</v>
      </c>
      <c r="L32031" t="s">
        <v>212</v>
      </c>
    </row>
    <row r="32032" spans="11:12">
      <c r="K32032" s="435">
        <v>97540</v>
      </c>
      <c r="L32032" t="s">
        <v>212</v>
      </c>
    </row>
    <row r="32033" spans="11:12">
      <c r="K32033" s="435">
        <v>97541</v>
      </c>
      <c r="L32033" t="s">
        <v>212</v>
      </c>
    </row>
    <row r="32034" spans="11:12">
      <c r="K32034" s="435">
        <v>97543</v>
      </c>
      <c r="L32034" t="s">
        <v>212</v>
      </c>
    </row>
    <row r="32035" spans="11:12">
      <c r="K32035" s="435">
        <v>97544</v>
      </c>
      <c r="L32035" t="s">
        <v>212</v>
      </c>
    </row>
    <row r="32036" spans="11:12">
      <c r="K32036" s="435">
        <v>97601</v>
      </c>
      <c r="L32036" t="s">
        <v>216</v>
      </c>
    </row>
    <row r="32037" spans="11:12">
      <c r="K32037" s="435">
        <v>97603</v>
      </c>
      <c r="L32037" t="s">
        <v>216</v>
      </c>
    </row>
    <row r="32038" spans="11:12">
      <c r="K32038" s="435">
        <v>97604</v>
      </c>
      <c r="L32038" t="s">
        <v>216</v>
      </c>
    </row>
    <row r="32039" spans="11:12">
      <c r="K32039" s="435">
        <v>97620</v>
      </c>
      <c r="L32039" t="s">
        <v>216</v>
      </c>
    </row>
    <row r="32040" spans="11:12">
      <c r="K32040" s="435">
        <v>97621</v>
      </c>
      <c r="L32040" t="s">
        <v>216</v>
      </c>
    </row>
    <row r="32041" spans="11:12">
      <c r="K32041" s="435">
        <v>97622</v>
      </c>
      <c r="L32041" t="s">
        <v>216</v>
      </c>
    </row>
    <row r="32042" spans="11:12">
      <c r="K32042" s="435">
        <v>97623</v>
      </c>
      <c r="L32042" t="s">
        <v>216</v>
      </c>
    </row>
    <row r="32043" spans="11:12">
      <c r="K32043" s="435">
        <v>97624</v>
      </c>
      <c r="L32043" t="s">
        <v>216</v>
      </c>
    </row>
    <row r="32044" spans="11:12">
      <c r="K32044" s="435">
        <v>97625</v>
      </c>
      <c r="L32044" t="s">
        <v>216</v>
      </c>
    </row>
    <row r="32045" spans="11:12">
      <c r="K32045" s="435">
        <v>97626</v>
      </c>
      <c r="L32045" t="s">
        <v>216</v>
      </c>
    </row>
    <row r="32046" spans="11:12">
      <c r="K32046" s="435">
        <v>97627</v>
      </c>
      <c r="L32046" t="s">
        <v>216</v>
      </c>
    </row>
    <row r="32047" spans="11:12">
      <c r="K32047" s="435">
        <v>97630</v>
      </c>
      <c r="L32047" t="s">
        <v>216</v>
      </c>
    </row>
    <row r="32048" spans="11:12">
      <c r="K32048" s="435">
        <v>97632</v>
      </c>
      <c r="L32048" t="s">
        <v>216</v>
      </c>
    </row>
    <row r="32049" spans="11:12">
      <c r="K32049" s="435">
        <v>97633</v>
      </c>
      <c r="L32049" t="s">
        <v>216</v>
      </c>
    </row>
    <row r="32050" spans="11:12">
      <c r="K32050" s="435">
        <v>97634</v>
      </c>
      <c r="L32050" t="s">
        <v>216</v>
      </c>
    </row>
    <row r="32051" spans="11:12">
      <c r="K32051" s="435">
        <v>97635</v>
      </c>
      <c r="L32051" t="s">
        <v>216</v>
      </c>
    </row>
    <row r="32052" spans="11:12">
      <c r="K32052" s="435">
        <v>97636</v>
      </c>
      <c r="L32052" t="s">
        <v>216</v>
      </c>
    </row>
    <row r="32053" spans="11:12">
      <c r="K32053" s="435">
        <v>97637</v>
      </c>
      <c r="L32053" t="s">
        <v>216</v>
      </c>
    </row>
    <row r="32054" spans="11:12">
      <c r="K32054" s="435">
        <v>97638</v>
      </c>
      <c r="L32054" t="s">
        <v>216</v>
      </c>
    </row>
    <row r="32055" spans="11:12">
      <c r="K32055" s="435">
        <v>97639</v>
      </c>
      <c r="L32055" t="s">
        <v>216</v>
      </c>
    </row>
    <row r="32056" spans="11:12">
      <c r="K32056" s="435">
        <v>97640</v>
      </c>
      <c r="L32056" t="s">
        <v>216</v>
      </c>
    </row>
    <row r="32057" spans="11:12">
      <c r="K32057" s="435">
        <v>97641</v>
      </c>
      <c r="L32057" t="s">
        <v>216</v>
      </c>
    </row>
    <row r="32058" spans="11:12">
      <c r="K32058" s="435">
        <v>97701</v>
      </c>
      <c r="L32058" t="s">
        <v>216</v>
      </c>
    </row>
    <row r="32059" spans="11:12">
      <c r="K32059" s="435">
        <v>97702</v>
      </c>
      <c r="L32059" t="s">
        <v>216</v>
      </c>
    </row>
    <row r="32060" spans="11:12">
      <c r="K32060" s="435">
        <v>97707</v>
      </c>
      <c r="L32060" t="s">
        <v>216</v>
      </c>
    </row>
    <row r="32061" spans="11:12">
      <c r="K32061" s="435">
        <v>97710</v>
      </c>
      <c r="L32061" t="s">
        <v>216</v>
      </c>
    </row>
    <row r="32062" spans="11:12">
      <c r="K32062" s="435">
        <v>97711</v>
      </c>
      <c r="L32062" t="s">
        <v>216</v>
      </c>
    </row>
    <row r="32063" spans="11:12">
      <c r="K32063" s="435">
        <v>97712</v>
      </c>
      <c r="L32063" t="s">
        <v>216</v>
      </c>
    </row>
    <row r="32064" spans="11:12">
      <c r="K32064" s="435">
        <v>97720</v>
      </c>
      <c r="L32064" t="s">
        <v>216</v>
      </c>
    </row>
    <row r="32065" spans="11:12">
      <c r="K32065" s="435">
        <v>97721</v>
      </c>
      <c r="L32065" t="s">
        <v>216</v>
      </c>
    </row>
    <row r="32066" spans="11:12">
      <c r="K32066" s="435">
        <v>97722</v>
      </c>
      <c r="L32066" t="s">
        <v>216</v>
      </c>
    </row>
    <row r="32067" spans="11:12">
      <c r="K32067" s="435">
        <v>97730</v>
      </c>
      <c r="L32067" t="s">
        <v>216</v>
      </c>
    </row>
    <row r="32068" spans="11:12">
      <c r="K32068" s="435">
        <v>97731</v>
      </c>
      <c r="L32068" t="s">
        <v>216</v>
      </c>
    </row>
    <row r="32069" spans="11:12">
      <c r="K32069" s="435">
        <v>97732</v>
      </c>
      <c r="L32069" t="s">
        <v>216</v>
      </c>
    </row>
    <row r="32070" spans="11:12">
      <c r="K32070" s="435">
        <v>97733</v>
      </c>
      <c r="L32070" t="s">
        <v>216</v>
      </c>
    </row>
    <row r="32071" spans="11:12">
      <c r="K32071" s="435">
        <v>97734</v>
      </c>
      <c r="L32071" t="s">
        <v>216</v>
      </c>
    </row>
    <row r="32072" spans="11:12">
      <c r="K32072" s="435">
        <v>97735</v>
      </c>
      <c r="L32072" t="s">
        <v>216</v>
      </c>
    </row>
    <row r="32073" spans="11:12">
      <c r="K32073" s="435">
        <v>97736</v>
      </c>
      <c r="L32073" t="s">
        <v>216</v>
      </c>
    </row>
    <row r="32074" spans="11:12">
      <c r="K32074" s="435">
        <v>97737</v>
      </c>
      <c r="L32074" t="s">
        <v>216</v>
      </c>
    </row>
    <row r="32075" spans="11:12">
      <c r="K32075" s="435">
        <v>97738</v>
      </c>
      <c r="L32075" t="s">
        <v>216</v>
      </c>
    </row>
    <row r="32076" spans="11:12">
      <c r="K32076" s="435">
        <v>97739</v>
      </c>
      <c r="L32076" t="s">
        <v>216</v>
      </c>
    </row>
    <row r="32077" spans="11:12">
      <c r="K32077" s="435">
        <v>97741</v>
      </c>
      <c r="L32077" t="s">
        <v>216</v>
      </c>
    </row>
    <row r="32078" spans="11:12">
      <c r="K32078" s="435">
        <v>97750</v>
      </c>
      <c r="L32078" t="s">
        <v>216</v>
      </c>
    </row>
    <row r="32079" spans="11:12">
      <c r="K32079" s="435">
        <v>97751</v>
      </c>
      <c r="L32079" t="s">
        <v>216</v>
      </c>
    </row>
    <row r="32080" spans="11:12">
      <c r="K32080" s="435">
        <v>97752</v>
      </c>
      <c r="L32080" t="s">
        <v>216</v>
      </c>
    </row>
    <row r="32081" spans="11:12">
      <c r="K32081" s="435">
        <v>97753</v>
      </c>
      <c r="L32081" t="s">
        <v>216</v>
      </c>
    </row>
    <row r="32082" spans="11:12">
      <c r="K32082" s="435">
        <v>97754</v>
      </c>
      <c r="L32082" t="s">
        <v>216</v>
      </c>
    </row>
    <row r="32083" spans="11:12">
      <c r="K32083" s="435">
        <v>97756</v>
      </c>
      <c r="L32083" t="s">
        <v>216</v>
      </c>
    </row>
    <row r="32084" spans="11:12">
      <c r="K32084" s="435">
        <v>97758</v>
      </c>
      <c r="L32084" t="s">
        <v>216</v>
      </c>
    </row>
    <row r="32085" spans="11:12">
      <c r="K32085" s="435">
        <v>97759</v>
      </c>
      <c r="L32085" t="s">
        <v>216</v>
      </c>
    </row>
    <row r="32086" spans="11:12">
      <c r="K32086" s="435">
        <v>97760</v>
      </c>
      <c r="L32086" t="s">
        <v>216</v>
      </c>
    </row>
    <row r="32087" spans="11:12">
      <c r="K32087" s="435">
        <v>97761</v>
      </c>
      <c r="L32087" t="s">
        <v>216</v>
      </c>
    </row>
    <row r="32088" spans="11:12">
      <c r="K32088" s="435">
        <v>97801</v>
      </c>
      <c r="L32088" t="s">
        <v>216</v>
      </c>
    </row>
    <row r="32089" spans="11:12">
      <c r="K32089" s="435">
        <v>97810</v>
      </c>
      <c r="L32089" t="s">
        <v>216</v>
      </c>
    </row>
    <row r="32090" spans="11:12">
      <c r="K32090" s="435">
        <v>97812</v>
      </c>
      <c r="L32090" t="s">
        <v>216</v>
      </c>
    </row>
    <row r="32091" spans="11:12">
      <c r="K32091" s="435">
        <v>97813</v>
      </c>
      <c r="L32091" t="s">
        <v>216</v>
      </c>
    </row>
    <row r="32092" spans="11:12">
      <c r="K32092" s="435">
        <v>97814</v>
      </c>
      <c r="L32092" t="s">
        <v>216</v>
      </c>
    </row>
    <row r="32093" spans="11:12">
      <c r="K32093" s="435">
        <v>97817</v>
      </c>
      <c r="L32093" t="s">
        <v>220</v>
      </c>
    </row>
    <row r="32094" spans="11:12">
      <c r="K32094" s="435">
        <v>97818</v>
      </c>
      <c r="L32094" t="s">
        <v>216</v>
      </c>
    </row>
    <row r="32095" spans="11:12">
      <c r="K32095" s="435">
        <v>97819</v>
      </c>
      <c r="L32095" t="s">
        <v>216</v>
      </c>
    </row>
    <row r="32096" spans="11:12">
      <c r="K32096" s="435">
        <v>97820</v>
      </c>
      <c r="L32096" t="s">
        <v>216</v>
      </c>
    </row>
    <row r="32097" spans="11:12">
      <c r="K32097" s="435">
        <v>97823</v>
      </c>
      <c r="L32097" t="s">
        <v>216</v>
      </c>
    </row>
    <row r="32098" spans="11:12">
      <c r="K32098" s="435">
        <v>97824</v>
      </c>
      <c r="L32098" t="s">
        <v>220</v>
      </c>
    </row>
    <row r="32099" spans="11:12">
      <c r="K32099" s="435">
        <v>97825</v>
      </c>
      <c r="L32099" t="s">
        <v>216</v>
      </c>
    </row>
    <row r="32100" spans="11:12">
      <c r="K32100" s="435">
        <v>97826</v>
      </c>
      <c r="L32100" t="s">
        <v>216</v>
      </c>
    </row>
    <row r="32101" spans="11:12">
      <c r="K32101" s="435">
        <v>97827</v>
      </c>
      <c r="L32101" t="s">
        <v>216</v>
      </c>
    </row>
    <row r="32102" spans="11:12">
      <c r="K32102" s="435">
        <v>97828</v>
      </c>
      <c r="L32102" t="s">
        <v>220</v>
      </c>
    </row>
    <row r="32103" spans="11:12">
      <c r="K32103" s="435">
        <v>97830</v>
      </c>
      <c r="L32103" t="s">
        <v>216</v>
      </c>
    </row>
    <row r="32104" spans="11:12">
      <c r="K32104" s="435">
        <v>97833</v>
      </c>
      <c r="L32104" t="s">
        <v>216</v>
      </c>
    </row>
    <row r="32105" spans="11:12">
      <c r="K32105" s="435">
        <v>97834</v>
      </c>
      <c r="L32105" t="s">
        <v>216</v>
      </c>
    </row>
    <row r="32106" spans="11:12">
      <c r="K32106" s="435">
        <v>97835</v>
      </c>
      <c r="L32106" t="s">
        <v>216</v>
      </c>
    </row>
    <row r="32107" spans="11:12">
      <c r="K32107" s="435">
        <v>97836</v>
      </c>
      <c r="L32107" t="s">
        <v>216</v>
      </c>
    </row>
    <row r="32108" spans="11:12">
      <c r="K32108" s="435">
        <v>97837</v>
      </c>
      <c r="L32108" t="s">
        <v>220</v>
      </c>
    </row>
    <row r="32109" spans="11:12">
      <c r="K32109" s="435">
        <v>97838</v>
      </c>
      <c r="L32109" t="s">
        <v>216</v>
      </c>
    </row>
    <row r="32110" spans="11:12">
      <c r="K32110" s="435">
        <v>97839</v>
      </c>
      <c r="L32110" t="s">
        <v>216</v>
      </c>
    </row>
    <row r="32111" spans="11:12">
      <c r="K32111" s="435">
        <v>97840</v>
      </c>
      <c r="L32111" t="s">
        <v>216</v>
      </c>
    </row>
    <row r="32112" spans="11:12">
      <c r="K32112" s="435">
        <v>97841</v>
      </c>
      <c r="L32112" t="s">
        <v>216</v>
      </c>
    </row>
    <row r="32113" spans="11:12">
      <c r="K32113" s="435">
        <v>97842</v>
      </c>
      <c r="L32113" t="s">
        <v>220</v>
      </c>
    </row>
    <row r="32114" spans="11:12">
      <c r="K32114" s="435">
        <v>97843</v>
      </c>
      <c r="L32114" t="s">
        <v>216</v>
      </c>
    </row>
    <row r="32115" spans="11:12">
      <c r="K32115" s="435">
        <v>97844</v>
      </c>
      <c r="L32115" t="s">
        <v>216</v>
      </c>
    </row>
    <row r="32116" spans="11:12">
      <c r="K32116" s="435">
        <v>97845</v>
      </c>
      <c r="L32116" t="s">
        <v>216</v>
      </c>
    </row>
    <row r="32117" spans="11:12">
      <c r="K32117" s="435">
        <v>97846</v>
      </c>
      <c r="L32117" t="s">
        <v>220</v>
      </c>
    </row>
    <row r="32118" spans="11:12">
      <c r="K32118" s="435">
        <v>97848</v>
      </c>
      <c r="L32118" t="s">
        <v>216</v>
      </c>
    </row>
    <row r="32119" spans="11:12">
      <c r="K32119" s="435">
        <v>97850</v>
      </c>
      <c r="L32119" t="s">
        <v>216</v>
      </c>
    </row>
    <row r="32120" spans="11:12">
      <c r="K32120" s="435">
        <v>97856</v>
      </c>
      <c r="L32120" t="s">
        <v>220</v>
      </c>
    </row>
    <row r="32121" spans="11:12">
      <c r="K32121" s="435">
        <v>97857</v>
      </c>
      <c r="L32121" t="s">
        <v>220</v>
      </c>
    </row>
    <row r="32122" spans="11:12">
      <c r="K32122" s="435">
        <v>97859</v>
      </c>
      <c r="L32122" t="s">
        <v>220</v>
      </c>
    </row>
    <row r="32123" spans="11:12">
      <c r="K32123" s="435">
        <v>97862</v>
      </c>
      <c r="L32123" t="s">
        <v>216</v>
      </c>
    </row>
    <row r="32124" spans="11:12">
      <c r="K32124" s="435">
        <v>97864</v>
      </c>
      <c r="L32124" t="s">
        <v>216</v>
      </c>
    </row>
    <row r="32125" spans="11:12">
      <c r="K32125" s="435">
        <v>97865</v>
      </c>
      <c r="L32125" t="s">
        <v>216</v>
      </c>
    </row>
    <row r="32126" spans="11:12">
      <c r="K32126" s="435">
        <v>97867</v>
      </c>
      <c r="L32126" t="s">
        <v>220</v>
      </c>
    </row>
    <row r="32127" spans="11:12">
      <c r="K32127" s="435">
        <v>97868</v>
      </c>
      <c r="L32127" t="s">
        <v>220</v>
      </c>
    </row>
    <row r="32128" spans="11:12">
      <c r="K32128" s="435">
        <v>97869</v>
      </c>
      <c r="L32128" t="s">
        <v>220</v>
      </c>
    </row>
    <row r="32129" spans="11:12">
      <c r="K32129" s="435">
        <v>97870</v>
      </c>
      <c r="L32129" t="s">
        <v>216</v>
      </c>
    </row>
    <row r="32130" spans="11:12">
      <c r="K32130" s="435">
        <v>97873</v>
      </c>
      <c r="L32130" t="s">
        <v>220</v>
      </c>
    </row>
    <row r="32131" spans="11:12">
      <c r="K32131" s="435">
        <v>97874</v>
      </c>
      <c r="L32131" t="s">
        <v>216</v>
      </c>
    </row>
    <row r="32132" spans="11:12">
      <c r="K32132" s="435">
        <v>97875</v>
      </c>
      <c r="L32132" t="s">
        <v>216</v>
      </c>
    </row>
    <row r="32133" spans="11:12">
      <c r="K32133" s="435">
        <v>97876</v>
      </c>
      <c r="L32133" t="s">
        <v>220</v>
      </c>
    </row>
    <row r="32134" spans="11:12">
      <c r="K32134" s="435">
        <v>97877</v>
      </c>
      <c r="L32134" t="s">
        <v>220</v>
      </c>
    </row>
    <row r="32135" spans="11:12">
      <c r="K32135" s="435">
        <v>97880</v>
      </c>
      <c r="L32135" t="s">
        <v>220</v>
      </c>
    </row>
    <row r="32136" spans="11:12">
      <c r="K32136" s="435">
        <v>97882</v>
      </c>
      <c r="L32136" t="s">
        <v>216</v>
      </c>
    </row>
    <row r="32137" spans="11:12">
      <c r="K32137" s="435">
        <v>97883</v>
      </c>
      <c r="L32137" t="s">
        <v>216</v>
      </c>
    </row>
    <row r="32138" spans="11:12">
      <c r="K32138" s="435">
        <v>97884</v>
      </c>
      <c r="L32138" t="s">
        <v>220</v>
      </c>
    </row>
    <row r="32139" spans="11:12">
      <c r="K32139" s="435">
        <v>97885</v>
      </c>
      <c r="L32139" t="s">
        <v>220</v>
      </c>
    </row>
    <row r="32140" spans="11:12">
      <c r="K32140" s="435">
        <v>97886</v>
      </c>
      <c r="L32140" t="s">
        <v>216</v>
      </c>
    </row>
    <row r="32141" spans="11:12">
      <c r="K32141" s="435">
        <v>97901</v>
      </c>
      <c r="L32141" t="s">
        <v>216</v>
      </c>
    </row>
    <row r="32142" spans="11:12">
      <c r="K32142" s="435">
        <v>97903</v>
      </c>
      <c r="L32142" t="s">
        <v>216</v>
      </c>
    </row>
    <row r="32143" spans="11:12">
      <c r="K32143" s="435">
        <v>97904</v>
      </c>
      <c r="L32143" t="s">
        <v>216</v>
      </c>
    </row>
    <row r="32144" spans="11:12">
      <c r="K32144" s="435">
        <v>97905</v>
      </c>
      <c r="L32144" t="s">
        <v>216</v>
      </c>
    </row>
    <row r="32145" spans="11:12">
      <c r="K32145" s="435">
        <v>97906</v>
      </c>
      <c r="L32145" t="s">
        <v>216</v>
      </c>
    </row>
    <row r="32146" spans="11:12">
      <c r="K32146" s="435">
        <v>97907</v>
      </c>
      <c r="L32146" t="s">
        <v>216</v>
      </c>
    </row>
    <row r="32147" spans="11:12">
      <c r="K32147" s="435">
        <v>97908</v>
      </c>
      <c r="L32147" t="s">
        <v>216</v>
      </c>
    </row>
    <row r="32148" spans="11:12">
      <c r="K32148" s="435">
        <v>97909</v>
      </c>
      <c r="L32148" t="s">
        <v>216</v>
      </c>
    </row>
    <row r="32149" spans="11:12">
      <c r="K32149" s="435">
        <v>97910</v>
      </c>
      <c r="L32149" t="s">
        <v>216</v>
      </c>
    </row>
    <row r="32150" spans="11:12">
      <c r="K32150" s="435">
        <v>97911</v>
      </c>
      <c r="L32150" t="s">
        <v>216</v>
      </c>
    </row>
    <row r="32151" spans="11:12">
      <c r="K32151" s="435">
        <v>97913</v>
      </c>
      <c r="L32151" t="s">
        <v>216</v>
      </c>
    </row>
    <row r="32152" spans="11:12">
      <c r="K32152" s="435">
        <v>97914</v>
      </c>
      <c r="L32152" t="s">
        <v>216</v>
      </c>
    </row>
    <row r="32153" spans="11:12">
      <c r="K32153" s="435">
        <v>97918</v>
      </c>
      <c r="L32153" t="s">
        <v>216</v>
      </c>
    </row>
    <row r="32154" spans="11:12">
      <c r="K32154" s="435">
        <v>97920</v>
      </c>
      <c r="L32154" t="s">
        <v>216</v>
      </c>
    </row>
    <row r="32155" spans="11:12">
      <c r="K32155" s="435">
        <v>98001</v>
      </c>
      <c r="L32155" t="s">
        <v>212</v>
      </c>
    </row>
    <row r="32156" spans="11:12">
      <c r="K32156" s="435">
        <v>98002</v>
      </c>
      <c r="L32156" t="s">
        <v>212</v>
      </c>
    </row>
    <row r="32157" spans="11:12">
      <c r="K32157" s="435">
        <v>98003</v>
      </c>
      <c r="L32157" t="s">
        <v>212</v>
      </c>
    </row>
    <row r="32158" spans="11:12">
      <c r="K32158" s="435">
        <v>98004</v>
      </c>
      <c r="L32158" t="s">
        <v>212</v>
      </c>
    </row>
    <row r="32159" spans="11:12">
      <c r="K32159" s="435">
        <v>98005</v>
      </c>
      <c r="L32159" t="s">
        <v>212</v>
      </c>
    </row>
    <row r="32160" spans="11:12">
      <c r="K32160" s="435">
        <v>98006</v>
      </c>
      <c r="L32160" t="s">
        <v>212</v>
      </c>
    </row>
    <row r="32161" spans="11:12">
      <c r="K32161" s="435">
        <v>98007</v>
      </c>
      <c r="L32161" t="s">
        <v>212</v>
      </c>
    </row>
    <row r="32162" spans="11:12">
      <c r="K32162" s="435">
        <v>98008</v>
      </c>
      <c r="L32162" t="s">
        <v>212</v>
      </c>
    </row>
    <row r="32163" spans="11:12">
      <c r="K32163" s="435">
        <v>98010</v>
      </c>
      <c r="L32163" t="s">
        <v>212</v>
      </c>
    </row>
    <row r="32164" spans="11:12">
      <c r="K32164" s="435">
        <v>98011</v>
      </c>
      <c r="L32164" t="s">
        <v>212</v>
      </c>
    </row>
    <row r="32165" spans="11:12">
      <c r="K32165" s="435">
        <v>98012</v>
      </c>
      <c r="L32165" t="s">
        <v>212</v>
      </c>
    </row>
    <row r="32166" spans="11:12">
      <c r="K32166" s="435">
        <v>98014</v>
      </c>
      <c r="L32166" t="s">
        <v>212</v>
      </c>
    </row>
    <row r="32167" spans="11:12">
      <c r="K32167" s="435">
        <v>98019</v>
      </c>
      <c r="L32167" t="s">
        <v>212</v>
      </c>
    </row>
    <row r="32168" spans="11:12">
      <c r="K32168" s="435">
        <v>98020</v>
      </c>
      <c r="L32168" t="s">
        <v>212</v>
      </c>
    </row>
    <row r="32169" spans="11:12">
      <c r="K32169" s="435">
        <v>98021</v>
      </c>
      <c r="L32169" t="s">
        <v>212</v>
      </c>
    </row>
    <row r="32170" spans="11:12">
      <c r="K32170" s="435">
        <v>98022</v>
      </c>
      <c r="L32170" t="s">
        <v>212</v>
      </c>
    </row>
    <row r="32171" spans="11:12">
      <c r="K32171" s="435">
        <v>98023</v>
      </c>
      <c r="L32171" t="s">
        <v>212</v>
      </c>
    </row>
    <row r="32172" spans="11:12">
      <c r="K32172" s="435">
        <v>98024</v>
      </c>
      <c r="L32172" t="s">
        <v>212</v>
      </c>
    </row>
    <row r="32173" spans="11:12">
      <c r="K32173" s="435">
        <v>98026</v>
      </c>
      <c r="L32173" t="s">
        <v>212</v>
      </c>
    </row>
    <row r="32174" spans="11:12">
      <c r="K32174" s="435">
        <v>98027</v>
      </c>
      <c r="L32174" t="s">
        <v>212</v>
      </c>
    </row>
    <row r="32175" spans="11:12">
      <c r="K32175" s="435">
        <v>98028</v>
      </c>
      <c r="L32175" t="s">
        <v>212</v>
      </c>
    </row>
    <row r="32176" spans="11:12">
      <c r="K32176" s="435">
        <v>98029</v>
      </c>
      <c r="L32176" t="s">
        <v>212</v>
      </c>
    </row>
    <row r="32177" spans="11:12">
      <c r="K32177" s="435">
        <v>98030</v>
      </c>
      <c r="L32177" t="s">
        <v>212</v>
      </c>
    </row>
    <row r="32178" spans="11:12">
      <c r="K32178" s="435">
        <v>98031</v>
      </c>
      <c r="L32178" t="s">
        <v>212</v>
      </c>
    </row>
    <row r="32179" spans="11:12">
      <c r="K32179" s="435">
        <v>98032</v>
      </c>
      <c r="L32179" t="s">
        <v>212</v>
      </c>
    </row>
    <row r="32180" spans="11:12">
      <c r="K32180" s="435">
        <v>98033</v>
      </c>
      <c r="L32180" t="s">
        <v>212</v>
      </c>
    </row>
    <row r="32181" spans="11:12">
      <c r="K32181" s="435">
        <v>98034</v>
      </c>
      <c r="L32181" t="s">
        <v>212</v>
      </c>
    </row>
    <row r="32182" spans="11:12">
      <c r="K32182" s="435">
        <v>98036</v>
      </c>
      <c r="L32182" t="s">
        <v>212</v>
      </c>
    </row>
    <row r="32183" spans="11:12">
      <c r="K32183" s="435">
        <v>98037</v>
      </c>
      <c r="L32183" t="s">
        <v>212</v>
      </c>
    </row>
    <row r="32184" spans="11:12">
      <c r="K32184" s="435">
        <v>98038</v>
      </c>
      <c r="L32184" t="s">
        <v>212</v>
      </c>
    </row>
    <row r="32185" spans="11:12">
      <c r="K32185" s="435">
        <v>98039</v>
      </c>
      <c r="L32185" t="s">
        <v>212</v>
      </c>
    </row>
    <row r="32186" spans="11:12">
      <c r="K32186" s="435">
        <v>98040</v>
      </c>
      <c r="L32186" t="s">
        <v>212</v>
      </c>
    </row>
    <row r="32187" spans="11:12">
      <c r="K32187" s="435">
        <v>98042</v>
      </c>
      <c r="L32187" t="s">
        <v>212</v>
      </c>
    </row>
    <row r="32188" spans="11:12">
      <c r="K32188" s="435">
        <v>98043</v>
      </c>
      <c r="L32188" t="s">
        <v>212</v>
      </c>
    </row>
    <row r="32189" spans="11:12">
      <c r="K32189" s="435">
        <v>98045</v>
      </c>
      <c r="L32189" t="s">
        <v>212</v>
      </c>
    </row>
    <row r="32190" spans="11:12">
      <c r="K32190" s="435">
        <v>98047</v>
      </c>
      <c r="L32190" t="s">
        <v>212</v>
      </c>
    </row>
    <row r="32191" spans="11:12">
      <c r="K32191" s="435">
        <v>98050</v>
      </c>
      <c r="L32191" t="s">
        <v>212</v>
      </c>
    </row>
    <row r="32192" spans="11:12">
      <c r="K32192" s="435">
        <v>98051</v>
      </c>
      <c r="L32192" t="s">
        <v>212</v>
      </c>
    </row>
    <row r="32193" spans="11:12">
      <c r="K32193" s="435">
        <v>98052</v>
      </c>
      <c r="L32193" t="s">
        <v>212</v>
      </c>
    </row>
    <row r="32194" spans="11:12">
      <c r="K32194" s="435">
        <v>98053</v>
      </c>
      <c r="L32194" t="s">
        <v>212</v>
      </c>
    </row>
    <row r="32195" spans="11:12">
      <c r="K32195" s="435">
        <v>98055</v>
      </c>
      <c r="L32195" t="s">
        <v>212</v>
      </c>
    </row>
    <row r="32196" spans="11:12">
      <c r="K32196" s="435">
        <v>98056</v>
      </c>
      <c r="L32196" t="s">
        <v>212</v>
      </c>
    </row>
    <row r="32197" spans="11:12">
      <c r="K32197" s="435">
        <v>98057</v>
      </c>
      <c r="L32197" t="s">
        <v>212</v>
      </c>
    </row>
    <row r="32198" spans="11:12">
      <c r="K32198" s="435">
        <v>98058</v>
      </c>
      <c r="L32198" t="s">
        <v>212</v>
      </c>
    </row>
    <row r="32199" spans="11:12">
      <c r="K32199" s="435">
        <v>98059</v>
      </c>
      <c r="L32199" t="s">
        <v>212</v>
      </c>
    </row>
    <row r="32200" spans="11:12">
      <c r="K32200" s="435">
        <v>98065</v>
      </c>
      <c r="L32200" t="s">
        <v>212</v>
      </c>
    </row>
    <row r="32201" spans="11:12">
      <c r="K32201" s="435">
        <v>98068</v>
      </c>
      <c r="L32201" t="s">
        <v>216</v>
      </c>
    </row>
    <row r="32202" spans="11:12">
      <c r="K32202" s="435">
        <v>98070</v>
      </c>
      <c r="L32202" t="s">
        <v>212</v>
      </c>
    </row>
    <row r="32203" spans="11:12">
      <c r="K32203" s="435">
        <v>98072</v>
      </c>
      <c r="L32203" t="s">
        <v>212</v>
      </c>
    </row>
    <row r="32204" spans="11:12">
      <c r="K32204" s="435">
        <v>98074</v>
      </c>
      <c r="L32204" t="s">
        <v>212</v>
      </c>
    </row>
    <row r="32205" spans="11:12">
      <c r="K32205" s="435">
        <v>98075</v>
      </c>
      <c r="L32205" t="s">
        <v>212</v>
      </c>
    </row>
    <row r="32206" spans="11:12">
      <c r="K32206" s="435">
        <v>98077</v>
      </c>
      <c r="L32206" t="s">
        <v>212</v>
      </c>
    </row>
    <row r="32207" spans="11:12">
      <c r="K32207" s="435">
        <v>98087</v>
      </c>
      <c r="L32207" t="s">
        <v>212</v>
      </c>
    </row>
    <row r="32208" spans="11:12">
      <c r="K32208" s="435">
        <v>98092</v>
      </c>
      <c r="L32208" t="s">
        <v>212</v>
      </c>
    </row>
    <row r="32209" spans="11:12">
      <c r="K32209" s="435">
        <v>98101</v>
      </c>
      <c r="L32209" t="s">
        <v>212</v>
      </c>
    </row>
    <row r="32210" spans="11:12">
      <c r="K32210" s="435">
        <v>98102</v>
      </c>
      <c r="L32210" t="s">
        <v>212</v>
      </c>
    </row>
    <row r="32211" spans="11:12">
      <c r="K32211" s="435">
        <v>98103</v>
      </c>
      <c r="L32211" t="s">
        <v>212</v>
      </c>
    </row>
    <row r="32212" spans="11:12">
      <c r="K32212" s="435">
        <v>98104</v>
      </c>
      <c r="L32212" t="s">
        <v>212</v>
      </c>
    </row>
    <row r="32213" spans="11:12">
      <c r="K32213" s="435">
        <v>98105</v>
      </c>
      <c r="L32213" t="s">
        <v>212</v>
      </c>
    </row>
    <row r="32214" spans="11:12">
      <c r="K32214" s="435">
        <v>98106</v>
      </c>
      <c r="L32214" t="s">
        <v>212</v>
      </c>
    </row>
    <row r="32215" spans="11:12">
      <c r="K32215" s="435">
        <v>98107</v>
      </c>
      <c r="L32215" t="s">
        <v>212</v>
      </c>
    </row>
    <row r="32216" spans="11:12">
      <c r="K32216" s="435">
        <v>98108</v>
      </c>
      <c r="L32216" t="s">
        <v>212</v>
      </c>
    </row>
    <row r="32217" spans="11:12">
      <c r="K32217" s="435">
        <v>98109</v>
      </c>
      <c r="L32217" t="s">
        <v>212</v>
      </c>
    </row>
    <row r="32218" spans="11:12">
      <c r="K32218" s="435">
        <v>98110</v>
      </c>
      <c r="L32218" t="s">
        <v>212</v>
      </c>
    </row>
    <row r="32219" spans="11:12">
      <c r="K32219" s="435">
        <v>98112</v>
      </c>
      <c r="L32219" t="s">
        <v>212</v>
      </c>
    </row>
    <row r="32220" spans="11:12">
      <c r="K32220" s="435">
        <v>98115</v>
      </c>
      <c r="L32220" t="s">
        <v>212</v>
      </c>
    </row>
    <row r="32221" spans="11:12">
      <c r="K32221" s="435">
        <v>98116</v>
      </c>
      <c r="L32221" t="s">
        <v>212</v>
      </c>
    </row>
    <row r="32222" spans="11:12">
      <c r="K32222" s="435">
        <v>98117</v>
      </c>
      <c r="L32222" t="s">
        <v>212</v>
      </c>
    </row>
    <row r="32223" spans="11:12">
      <c r="K32223" s="435">
        <v>98118</v>
      </c>
      <c r="L32223" t="s">
        <v>212</v>
      </c>
    </row>
    <row r="32224" spans="11:12">
      <c r="K32224" s="435">
        <v>98119</v>
      </c>
      <c r="L32224" t="s">
        <v>212</v>
      </c>
    </row>
    <row r="32225" spans="11:12">
      <c r="K32225" s="435">
        <v>98121</v>
      </c>
      <c r="L32225" t="s">
        <v>212</v>
      </c>
    </row>
    <row r="32226" spans="11:12">
      <c r="K32226" s="435">
        <v>98122</v>
      </c>
      <c r="L32226" t="s">
        <v>212</v>
      </c>
    </row>
    <row r="32227" spans="11:12">
      <c r="K32227" s="435">
        <v>98125</v>
      </c>
      <c r="L32227" t="s">
        <v>212</v>
      </c>
    </row>
    <row r="32228" spans="11:12">
      <c r="K32228" s="435">
        <v>98126</v>
      </c>
      <c r="L32228" t="s">
        <v>212</v>
      </c>
    </row>
    <row r="32229" spans="11:12">
      <c r="K32229" s="435">
        <v>98133</v>
      </c>
      <c r="L32229" t="s">
        <v>212</v>
      </c>
    </row>
    <row r="32230" spans="11:12">
      <c r="K32230" s="435">
        <v>98134</v>
      </c>
      <c r="L32230" t="s">
        <v>212</v>
      </c>
    </row>
    <row r="32231" spans="11:12">
      <c r="K32231" s="435">
        <v>98136</v>
      </c>
      <c r="L32231" t="s">
        <v>212</v>
      </c>
    </row>
    <row r="32232" spans="11:12">
      <c r="K32232" s="435">
        <v>98144</v>
      </c>
      <c r="L32232" t="s">
        <v>212</v>
      </c>
    </row>
    <row r="32233" spans="11:12">
      <c r="K32233" s="435">
        <v>98146</v>
      </c>
      <c r="L32233" t="s">
        <v>212</v>
      </c>
    </row>
    <row r="32234" spans="11:12">
      <c r="K32234" s="435">
        <v>98148</v>
      </c>
      <c r="L32234" t="s">
        <v>212</v>
      </c>
    </row>
    <row r="32235" spans="11:12">
      <c r="K32235" s="435">
        <v>98154</v>
      </c>
      <c r="L32235" t="s">
        <v>212</v>
      </c>
    </row>
    <row r="32236" spans="11:12">
      <c r="K32236" s="435">
        <v>98155</v>
      </c>
      <c r="L32236" t="s">
        <v>212</v>
      </c>
    </row>
    <row r="32237" spans="11:12">
      <c r="K32237" s="435">
        <v>98158</v>
      </c>
      <c r="L32237" t="s">
        <v>212</v>
      </c>
    </row>
    <row r="32238" spans="11:12">
      <c r="K32238" s="435">
        <v>98164</v>
      </c>
      <c r="L32238" t="s">
        <v>212</v>
      </c>
    </row>
    <row r="32239" spans="11:12">
      <c r="K32239" s="435">
        <v>98166</v>
      </c>
      <c r="L32239" t="s">
        <v>212</v>
      </c>
    </row>
    <row r="32240" spans="11:12">
      <c r="K32240" s="435">
        <v>98168</v>
      </c>
      <c r="L32240" t="s">
        <v>212</v>
      </c>
    </row>
    <row r="32241" spans="11:12">
      <c r="K32241" s="435">
        <v>98174</v>
      </c>
      <c r="L32241" t="s">
        <v>212</v>
      </c>
    </row>
    <row r="32242" spans="11:12">
      <c r="K32242" s="435">
        <v>98177</v>
      </c>
      <c r="L32242" t="s">
        <v>212</v>
      </c>
    </row>
    <row r="32243" spans="11:12">
      <c r="K32243" s="435">
        <v>98178</v>
      </c>
      <c r="L32243" t="s">
        <v>212</v>
      </c>
    </row>
    <row r="32244" spans="11:12">
      <c r="K32244" s="435">
        <v>98188</v>
      </c>
      <c r="L32244" t="s">
        <v>212</v>
      </c>
    </row>
    <row r="32245" spans="11:12">
      <c r="K32245" s="435">
        <v>98195</v>
      </c>
      <c r="L32245" t="s">
        <v>212</v>
      </c>
    </row>
    <row r="32246" spans="11:12">
      <c r="K32246" s="435">
        <v>98198</v>
      </c>
      <c r="L32246" t="s">
        <v>212</v>
      </c>
    </row>
    <row r="32247" spans="11:12">
      <c r="K32247" s="435">
        <v>98199</v>
      </c>
      <c r="L32247" t="s">
        <v>212</v>
      </c>
    </row>
    <row r="32248" spans="11:12">
      <c r="K32248" s="435">
        <v>98201</v>
      </c>
      <c r="L32248" t="s">
        <v>212</v>
      </c>
    </row>
    <row r="32249" spans="11:12">
      <c r="K32249" s="435">
        <v>98203</v>
      </c>
      <c r="L32249" t="s">
        <v>212</v>
      </c>
    </row>
    <row r="32250" spans="11:12">
      <c r="K32250" s="435">
        <v>98204</v>
      </c>
      <c r="L32250" t="s">
        <v>212</v>
      </c>
    </row>
    <row r="32251" spans="11:12">
      <c r="K32251" s="435">
        <v>98205</v>
      </c>
      <c r="L32251" t="s">
        <v>212</v>
      </c>
    </row>
    <row r="32252" spans="11:12">
      <c r="K32252" s="435">
        <v>98207</v>
      </c>
      <c r="L32252" t="s">
        <v>212</v>
      </c>
    </row>
    <row r="32253" spans="11:12">
      <c r="K32253" s="435">
        <v>98208</v>
      </c>
      <c r="L32253" t="s">
        <v>212</v>
      </c>
    </row>
    <row r="32254" spans="11:12">
      <c r="K32254" s="435">
        <v>98220</v>
      </c>
      <c r="L32254" t="s">
        <v>212</v>
      </c>
    </row>
    <row r="32255" spans="11:12">
      <c r="K32255" s="435">
        <v>98221</v>
      </c>
      <c r="L32255" t="s">
        <v>212</v>
      </c>
    </row>
    <row r="32256" spans="11:12">
      <c r="K32256" s="435">
        <v>98222</v>
      </c>
      <c r="L32256" t="s">
        <v>212</v>
      </c>
    </row>
    <row r="32257" spans="11:12">
      <c r="K32257" s="435">
        <v>98223</v>
      </c>
      <c r="L32257" t="s">
        <v>212</v>
      </c>
    </row>
    <row r="32258" spans="11:12">
      <c r="K32258" s="435">
        <v>98224</v>
      </c>
      <c r="L32258" t="s">
        <v>212</v>
      </c>
    </row>
    <row r="32259" spans="11:12">
      <c r="K32259" s="435">
        <v>98225</v>
      </c>
      <c r="L32259" t="s">
        <v>212</v>
      </c>
    </row>
    <row r="32260" spans="11:12">
      <c r="K32260" s="435">
        <v>98226</v>
      </c>
      <c r="L32260" t="s">
        <v>212</v>
      </c>
    </row>
    <row r="32261" spans="11:12">
      <c r="K32261" s="435">
        <v>98229</v>
      </c>
      <c r="L32261" t="s">
        <v>212</v>
      </c>
    </row>
    <row r="32262" spans="11:12">
      <c r="K32262" s="435">
        <v>98230</v>
      </c>
      <c r="L32262" t="s">
        <v>212</v>
      </c>
    </row>
    <row r="32263" spans="11:12">
      <c r="K32263" s="435">
        <v>98232</v>
      </c>
      <c r="L32263" t="s">
        <v>212</v>
      </c>
    </row>
    <row r="32264" spans="11:12">
      <c r="K32264" s="435">
        <v>98233</v>
      </c>
      <c r="L32264" t="s">
        <v>212</v>
      </c>
    </row>
    <row r="32265" spans="11:12">
      <c r="K32265" s="435">
        <v>98235</v>
      </c>
      <c r="L32265" t="s">
        <v>212</v>
      </c>
    </row>
    <row r="32266" spans="11:12">
      <c r="K32266" s="435">
        <v>98236</v>
      </c>
      <c r="L32266" t="s">
        <v>212</v>
      </c>
    </row>
    <row r="32267" spans="11:12">
      <c r="K32267" s="435">
        <v>98237</v>
      </c>
      <c r="L32267" t="s">
        <v>212</v>
      </c>
    </row>
    <row r="32268" spans="11:12">
      <c r="K32268" s="435">
        <v>98238</v>
      </c>
      <c r="L32268" t="s">
        <v>212</v>
      </c>
    </row>
    <row r="32269" spans="11:12">
      <c r="K32269" s="435">
        <v>98239</v>
      </c>
      <c r="L32269" t="s">
        <v>212</v>
      </c>
    </row>
    <row r="32270" spans="11:12">
      <c r="K32270" s="435">
        <v>98240</v>
      </c>
      <c r="L32270" t="s">
        <v>212</v>
      </c>
    </row>
    <row r="32271" spans="11:12">
      <c r="K32271" s="435">
        <v>98241</v>
      </c>
      <c r="L32271" t="s">
        <v>216</v>
      </c>
    </row>
    <row r="32272" spans="11:12">
      <c r="K32272" s="435">
        <v>98243</v>
      </c>
      <c r="L32272" t="s">
        <v>212</v>
      </c>
    </row>
    <row r="32273" spans="11:12">
      <c r="K32273" s="435">
        <v>98244</v>
      </c>
      <c r="L32273" t="s">
        <v>212</v>
      </c>
    </row>
    <row r="32274" spans="11:12">
      <c r="K32274" s="435">
        <v>98245</v>
      </c>
      <c r="L32274" t="s">
        <v>212</v>
      </c>
    </row>
    <row r="32275" spans="11:12">
      <c r="K32275" s="435">
        <v>98247</v>
      </c>
      <c r="L32275" t="s">
        <v>212</v>
      </c>
    </row>
    <row r="32276" spans="11:12">
      <c r="K32276" s="435">
        <v>98248</v>
      </c>
      <c r="L32276" t="s">
        <v>212</v>
      </c>
    </row>
    <row r="32277" spans="11:12">
      <c r="K32277" s="435">
        <v>98249</v>
      </c>
      <c r="L32277" t="s">
        <v>212</v>
      </c>
    </row>
    <row r="32278" spans="11:12">
      <c r="K32278" s="435">
        <v>98250</v>
      </c>
      <c r="L32278" t="s">
        <v>212</v>
      </c>
    </row>
    <row r="32279" spans="11:12">
      <c r="K32279" s="435">
        <v>98251</v>
      </c>
      <c r="L32279" t="s">
        <v>212</v>
      </c>
    </row>
    <row r="32280" spans="11:12">
      <c r="K32280" s="435">
        <v>98252</v>
      </c>
      <c r="L32280" t="s">
        <v>212</v>
      </c>
    </row>
    <row r="32281" spans="11:12">
      <c r="K32281" s="435">
        <v>98253</v>
      </c>
      <c r="L32281" t="s">
        <v>212</v>
      </c>
    </row>
    <row r="32282" spans="11:12">
      <c r="K32282" s="435">
        <v>98255</v>
      </c>
      <c r="L32282" t="s">
        <v>212</v>
      </c>
    </row>
    <row r="32283" spans="11:12">
      <c r="K32283" s="435">
        <v>98256</v>
      </c>
      <c r="L32283" t="s">
        <v>216</v>
      </c>
    </row>
    <row r="32284" spans="11:12">
      <c r="K32284" s="435">
        <v>98257</v>
      </c>
      <c r="L32284" t="s">
        <v>212</v>
      </c>
    </row>
    <row r="32285" spans="11:12">
      <c r="K32285" s="435">
        <v>98258</v>
      </c>
      <c r="L32285" t="s">
        <v>212</v>
      </c>
    </row>
    <row r="32286" spans="11:12">
      <c r="K32286" s="435">
        <v>98260</v>
      </c>
      <c r="L32286" t="s">
        <v>212</v>
      </c>
    </row>
    <row r="32287" spans="11:12">
      <c r="K32287" s="435">
        <v>98261</v>
      </c>
      <c r="L32287" t="s">
        <v>212</v>
      </c>
    </row>
    <row r="32288" spans="11:12">
      <c r="K32288" s="435">
        <v>98262</v>
      </c>
      <c r="L32288" t="s">
        <v>212</v>
      </c>
    </row>
    <row r="32289" spans="11:12">
      <c r="K32289" s="435">
        <v>98263</v>
      </c>
      <c r="L32289" t="s">
        <v>212</v>
      </c>
    </row>
    <row r="32290" spans="11:12">
      <c r="K32290" s="435">
        <v>98264</v>
      </c>
      <c r="L32290" t="s">
        <v>212</v>
      </c>
    </row>
    <row r="32291" spans="11:12">
      <c r="K32291" s="435">
        <v>98266</v>
      </c>
      <c r="L32291" t="s">
        <v>212</v>
      </c>
    </row>
    <row r="32292" spans="11:12">
      <c r="K32292" s="435">
        <v>98267</v>
      </c>
      <c r="L32292" t="s">
        <v>216</v>
      </c>
    </row>
    <row r="32293" spans="11:12">
      <c r="K32293" s="435">
        <v>98270</v>
      </c>
      <c r="L32293" t="s">
        <v>212</v>
      </c>
    </row>
    <row r="32294" spans="11:12">
      <c r="K32294" s="435">
        <v>98271</v>
      </c>
      <c r="L32294" t="s">
        <v>212</v>
      </c>
    </row>
    <row r="32295" spans="11:12">
      <c r="K32295" s="435">
        <v>98272</v>
      </c>
      <c r="L32295" t="s">
        <v>212</v>
      </c>
    </row>
    <row r="32296" spans="11:12">
      <c r="K32296" s="435">
        <v>98273</v>
      </c>
      <c r="L32296" t="s">
        <v>212</v>
      </c>
    </row>
    <row r="32297" spans="11:12">
      <c r="K32297" s="435">
        <v>98274</v>
      </c>
      <c r="L32297" t="s">
        <v>212</v>
      </c>
    </row>
    <row r="32298" spans="11:12">
      <c r="K32298" s="435">
        <v>98275</v>
      </c>
      <c r="L32298" t="s">
        <v>212</v>
      </c>
    </row>
    <row r="32299" spans="11:12">
      <c r="K32299" s="435">
        <v>98276</v>
      </c>
      <c r="L32299" t="s">
        <v>212</v>
      </c>
    </row>
    <row r="32300" spans="11:12">
      <c r="K32300" s="435">
        <v>98277</v>
      </c>
      <c r="L32300" t="s">
        <v>212</v>
      </c>
    </row>
    <row r="32301" spans="11:12">
      <c r="K32301" s="435">
        <v>98278</v>
      </c>
      <c r="L32301" t="s">
        <v>212</v>
      </c>
    </row>
    <row r="32302" spans="11:12">
      <c r="K32302" s="435">
        <v>98279</v>
      </c>
      <c r="L32302" t="s">
        <v>212</v>
      </c>
    </row>
    <row r="32303" spans="11:12">
      <c r="K32303" s="435">
        <v>98280</v>
      </c>
      <c r="L32303" t="s">
        <v>212</v>
      </c>
    </row>
    <row r="32304" spans="11:12">
      <c r="K32304" s="435">
        <v>98281</v>
      </c>
      <c r="L32304" t="s">
        <v>212</v>
      </c>
    </row>
    <row r="32305" spans="11:12">
      <c r="K32305" s="435">
        <v>98282</v>
      </c>
      <c r="L32305" t="s">
        <v>212</v>
      </c>
    </row>
    <row r="32306" spans="11:12">
      <c r="K32306" s="435">
        <v>98283</v>
      </c>
      <c r="L32306" t="s">
        <v>216</v>
      </c>
    </row>
    <row r="32307" spans="11:12">
      <c r="K32307" s="435">
        <v>98284</v>
      </c>
      <c r="L32307" t="s">
        <v>212</v>
      </c>
    </row>
    <row r="32308" spans="11:12">
      <c r="K32308" s="435">
        <v>98286</v>
      </c>
      <c r="L32308" t="s">
        <v>212</v>
      </c>
    </row>
    <row r="32309" spans="11:12">
      <c r="K32309" s="435">
        <v>98288</v>
      </c>
      <c r="L32309" t="s">
        <v>216</v>
      </c>
    </row>
    <row r="32310" spans="11:12">
      <c r="K32310" s="435">
        <v>98290</v>
      </c>
      <c r="L32310" t="s">
        <v>212</v>
      </c>
    </row>
    <row r="32311" spans="11:12">
      <c r="K32311" s="435">
        <v>98292</v>
      </c>
      <c r="L32311" t="s">
        <v>212</v>
      </c>
    </row>
    <row r="32312" spans="11:12">
      <c r="K32312" s="435">
        <v>98294</v>
      </c>
      <c r="L32312" t="s">
        <v>212</v>
      </c>
    </row>
    <row r="32313" spans="11:12">
      <c r="K32313" s="435">
        <v>98295</v>
      </c>
      <c r="L32313" t="s">
        <v>212</v>
      </c>
    </row>
    <row r="32314" spans="11:12">
      <c r="K32314" s="435">
        <v>98296</v>
      </c>
      <c r="L32314" t="s">
        <v>212</v>
      </c>
    </row>
    <row r="32315" spans="11:12">
      <c r="K32315" s="435">
        <v>98297</v>
      </c>
      <c r="L32315" t="s">
        <v>212</v>
      </c>
    </row>
    <row r="32316" spans="11:12">
      <c r="K32316" s="435">
        <v>98303</v>
      </c>
      <c r="L32316" t="s">
        <v>212</v>
      </c>
    </row>
    <row r="32317" spans="11:12">
      <c r="K32317" s="435">
        <v>98304</v>
      </c>
      <c r="L32317" t="s">
        <v>220</v>
      </c>
    </row>
    <row r="32318" spans="11:12">
      <c r="K32318" s="435">
        <v>98305</v>
      </c>
      <c r="L32318" t="s">
        <v>212</v>
      </c>
    </row>
    <row r="32319" spans="11:12">
      <c r="K32319" s="435">
        <v>98310</v>
      </c>
      <c r="L32319" t="s">
        <v>212</v>
      </c>
    </row>
    <row r="32320" spans="11:12">
      <c r="K32320" s="435">
        <v>98311</v>
      </c>
      <c r="L32320" t="s">
        <v>212</v>
      </c>
    </row>
    <row r="32321" spans="11:12">
      <c r="K32321" s="435">
        <v>98312</v>
      </c>
      <c r="L32321" t="s">
        <v>212</v>
      </c>
    </row>
    <row r="32322" spans="11:12">
      <c r="K32322" s="435">
        <v>98314</v>
      </c>
      <c r="L32322" t="s">
        <v>212</v>
      </c>
    </row>
    <row r="32323" spans="11:12">
      <c r="K32323" s="435">
        <v>98315</v>
      </c>
      <c r="L32323" t="s">
        <v>212</v>
      </c>
    </row>
    <row r="32324" spans="11:12">
      <c r="K32324" s="435">
        <v>98320</v>
      </c>
      <c r="L32324" t="s">
        <v>212</v>
      </c>
    </row>
    <row r="32325" spans="11:12">
      <c r="K32325" s="435">
        <v>98321</v>
      </c>
      <c r="L32325" t="s">
        <v>212</v>
      </c>
    </row>
    <row r="32326" spans="11:12">
      <c r="K32326" s="435">
        <v>98323</v>
      </c>
      <c r="L32326" t="s">
        <v>212</v>
      </c>
    </row>
    <row r="32327" spans="11:12">
      <c r="K32327" s="435">
        <v>98325</v>
      </c>
      <c r="L32327" t="s">
        <v>212</v>
      </c>
    </row>
    <row r="32328" spans="11:12">
      <c r="K32328" s="435">
        <v>98326</v>
      </c>
      <c r="L32328" t="s">
        <v>212</v>
      </c>
    </row>
    <row r="32329" spans="11:12">
      <c r="K32329" s="435">
        <v>98327</v>
      </c>
      <c r="L32329" t="s">
        <v>212</v>
      </c>
    </row>
    <row r="32330" spans="11:12">
      <c r="K32330" s="435">
        <v>98328</v>
      </c>
      <c r="L32330" t="s">
        <v>212</v>
      </c>
    </row>
    <row r="32331" spans="11:12">
      <c r="K32331" s="435">
        <v>98329</v>
      </c>
      <c r="L32331" t="s">
        <v>212</v>
      </c>
    </row>
    <row r="32332" spans="11:12">
      <c r="K32332" s="435">
        <v>98330</v>
      </c>
      <c r="L32332" t="s">
        <v>212</v>
      </c>
    </row>
    <row r="32333" spans="11:12">
      <c r="K32333" s="435">
        <v>98331</v>
      </c>
      <c r="L32333" t="s">
        <v>212</v>
      </c>
    </row>
    <row r="32334" spans="11:12">
      <c r="K32334" s="435">
        <v>98332</v>
      </c>
      <c r="L32334" t="s">
        <v>212</v>
      </c>
    </row>
    <row r="32335" spans="11:12">
      <c r="K32335" s="435">
        <v>98333</v>
      </c>
      <c r="L32335" t="s">
        <v>212</v>
      </c>
    </row>
    <row r="32336" spans="11:12">
      <c r="K32336" s="435">
        <v>98335</v>
      </c>
      <c r="L32336" t="s">
        <v>212</v>
      </c>
    </row>
    <row r="32337" spans="11:12">
      <c r="K32337" s="435">
        <v>98336</v>
      </c>
      <c r="L32337" t="s">
        <v>212</v>
      </c>
    </row>
    <row r="32338" spans="11:12">
      <c r="K32338" s="435">
        <v>98337</v>
      </c>
      <c r="L32338" t="s">
        <v>212</v>
      </c>
    </row>
    <row r="32339" spans="11:12">
      <c r="K32339" s="435">
        <v>98338</v>
      </c>
      <c r="L32339" t="s">
        <v>212</v>
      </c>
    </row>
    <row r="32340" spans="11:12">
      <c r="K32340" s="435">
        <v>98339</v>
      </c>
      <c r="L32340" t="s">
        <v>212</v>
      </c>
    </row>
    <row r="32341" spans="11:12">
      <c r="K32341" s="435">
        <v>98340</v>
      </c>
      <c r="L32341" t="s">
        <v>212</v>
      </c>
    </row>
    <row r="32342" spans="11:12">
      <c r="K32342" s="435">
        <v>98342</v>
      </c>
      <c r="L32342" t="s">
        <v>212</v>
      </c>
    </row>
    <row r="32343" spans="11:12">
      <c r="K32343" s="435">
        <v>98345</v>
      </c>
      <c r="L32343" t="s">
        <v>212</v>
      </c>
    </row>
    <row r="32344" spans="11:12">
      <c r="K32344" s="435">
        <v>98346</v>
      </c>
      <c r="L32344" t="s">
        <v>212</v>
      </c>
    </row>
    <row r="32345" spans="11:12">
      <c r="K32345" s="435">
        <v>98349</v>
      </c>
      <c r="L32345" t="s">
        <v>212</v>
      </c>
    </row>
    <row r="32346" spans="11:12">
      <c r="K32346" s="435">
        <v>98350</v>
      </c>
      <c r="L32346" t="s">
        <v>212</v>
      </c>
    </row>
    <row r="32347" spans="11:12">
      <c r="K32347" s="435">
        <v>98351</v>
      </c>
      <c r="L32347" t="s">
        <v>212</v>
      </c>
    </row>
    <row r="32348" spans="11:12">
      <c r="K32348" s="435">
        <v>98353</v>
      </c>
      <c r="L32348" t="s">
        <v>212</v>
      </c>
    </row>
    <row r="32349" spans="11:12">
      <c r="K32349" s="435">
        <v>98354</v>
      </c>
      <c r="L32349" t="s">
        <v>212</v>
      </c>
    </row>
    <row r="32350" spans="11:12">
      <c r="K32350" s="435">
        <v>98355</v>
      </c>
      <c r="L32350" t="s">
        <v>212</v>
      </c>
    </row>
    <row r="32351" spans="11:12">
      <c r="K32351" s="435">
        <v>98356</v>
      </c>
      <c r="L32351" t="s">
        <v>212</v>
      </c>
    </row>
    <row r="32352" spans="11:12">
      <c r="K32352" s="435">
        <v>98357</v>
      </c>
      <c r="L32352" t="s">
        <v>212</v>
      </c>
    </row>
    <row r="32353" spans="11:12">
      <c r="K32353" s="435">
        <v>98358</v>
      </c>
      <c r="L32353" t="s">
        <v>212</v>
      </c>
    </row>
    <row r="32354" spans="11:12">
      <c r="K32354" s="435">
        <v>98359</v>
      </c>
      <c r="L32354" t="s">
        <v>212</v>
      </c>
    </row>
    <row r="32355" spans="11:12">
      <c r="K32355" s="435">
        <v>98360</v>
      </c>
      <c r="L32355" t="s">
        <v>212</v>
      </c>
    </row>
    <row r="32356" spans="11:12">
      <c r="K32356" s="435">
        <v>98361</v>
      </c>
      <c r="L32356" t="s">
        <v>216</v>
      </c>
    </row>
    <row r="32357" spans="11:12">
      <c r="K32357" s="435">
        <v>98362</v>
      </c>
      <c r="L32357" t="s">
        <v>212</v>
      </c>
    </row>
    <row r="32358" spans="11:12">
      <c r="K32358" s="435">
        <v>98363</v>
      </c>
      <c r="L32358" t="s">
        <v>212</v>
      </c>
    </row>
    <row r="32359" spans="11:12">
      <c r="K32359" s="435">
        <v>98364</v>
      </c>
      <c r="L32359" t="s">
        <v>212</v>
      </c>
    </row>
    <row r="32360" spans="11:12">
      <c r="K32360" s="435">
        <v>98365</v>
      </c>
      <c r="L32360" t="s">
        <v>212</v>
      </c>
    </row>
    <row r="32361" spans="11:12">
      <c r="K32361" s="435">
        <v>98366</v>
      </c>
      <c r="L32361" t="s">
        <v>212</v>
      </c>
    </row>
    <row r="32362" spans="11:12">
      <c r="K32362" s="435">
        <v>98367</v>
      </c>
      <c r="L32362" t="s">
        <v>212</v>
      </c>
    </row>
    <row r="32363" spans="11:12">
      <c r="K32363" s="435">
        <v>98368</v>
      </c>
      <c r="L32363" t="s">
        <v>212</v>
      </c>
    </row>
    <row r="32364" spans="11:12">
      <c r="K32364" s="435">
        <v>98370</v>
      </c>
      <c r="L32364" t="s">
        <v>212</v>
      </c>
    </row>
    <row r="32365" spans="11:12">
      <c r="K32365" s="435">
        <v>98371</v>
      </c>
      <c r="L32365" t="s">
        <v>212</v>
      </c>
    </row>
    <row r="32366" spans="11:12">
      <c r="K32366" s="435">
        <v>98372</v>
      </c>
      <c r="L32366" t="s">
        <v>212</v>
      </c>
    </row>
    <row r="32367" spans="11:12">
      <c r="K32367" s="435">
        <v>98373</v>
      </c>
      <c r="L32367" t="s">
        <v>212</v>
      </c>
    </row>
    <row r="32368" spans="11:12">
      <c r="K32368" s="435">
        <v>98374</v>
      </c>
      <c r="L32368" t="s">
        <v>212</v>
      </c>
    </row>
    <row r="32369" spans="11:12">
      <c r="K32369" s="435">
        <v>98375</v>
      </c>
      <c r="L32369" t="s">
        <v>212</v>
      </c>
    </row>
    <row r="32370" spans="11:12">
      <c r="K32370" s="435">
        <v>98376</v>
      </c>
      <c r="L32370" t="s">
        <v>212</v>
      </c>
    </row>
    <row r="32371" spans="11:12">
      <c r="K32371" s="435">
        <v>98377</v>
      </c>
      <c r="L32371" t="s">
        <v>216</v>
      </c>
    </row>
    <row r="32372" spans="11:12">
      <c r="K32372" s="435">
        <v>98380</v>
      </c>
      <c r="L32372" t="s">
        <v>212</v>
      </c>
    </row>
    <row r="32373" spans="11:12">
      <c r="K32373" s="435">
        <v>98381</v>
      </c>
      <c r="L32373" t="s">
        <v>212</v>
      </c>
    </row>
    <row r="32374" spans="11:12">
      <c r="K32374" s="435">
        <v>98382</v>
      </c>
      <c r="L32374" t="s">
        <v>212</v>
      </c>
    </row>
    <row r="32375" spans="11:12">
      <c r="K32375" s="435">
        <v>98383</v>
      </c>
      <c r="L32375" t="s">
        <v>212</v>
      </c>
    </row>
    <row r="32376" spans="11:12">
      <c r="K32376" s="435">
        <v>98385</v>
      </c>
      <c r="L32376" t="s">
        <v>212</v>
      </c>
    </row>
    <row r="32377" spans="11:12">
      <c r="K32377" s="435">
        <v>98387</v>
      </c>
      <c r="L32377" t="s">
        <v>212</v>
      </c>
    </row>
    <row r="32378" spans="11:12">
      <c r="K32378" s="435">
        <v>98388</v>
      </c>
      <c r="L32378" t="s">
        <v>212</v>
      </c>
    </row>
    <row r="32379" spans="11:12">
      <c r="K32379" s="435">
        <v>98390</v>
      </c>
      <c r="L32379" t="s">
        <v>212</v>
      </c>
    </row>
    <row r="32380" spans="11:12">
      <c r="K32380" s="435">
        <v>98391</v>
      </c>
      <c r="L32380" t="s">
        <v>212</v>
      </c>
    </row>
    <row r="32381" spans="11:12">
      <c r="K32381" s="435">
        <v>98392</v>
      </c>
      <c r="L32381" t="s">
        <v>212</v>
      </c>
    </row>
    <row r="32382" spans="11:12">
      <c r="K32382" s="435">
        <v>98394</v>
      </c>
      <c r="L32382" t="s">
        <v>212</v>
      </c>
    </row>
    <row r="32383" spans="11:12">
      <c r="K32383" s="435">
        <v>98396</v>
      </c>
      <c r="L32383" t="s">
        <v>212</v>
      </c>
    </row>
    <row r="32384" spans="11:12">
      <c r="K32384" s="435">
        <v>98402</v>
      </c>
      <c r="L32384" t="s">
        <v>212</v>
      </c>
    </row>
    <row r="32385" spans="11:12">
      <c r="K32385" s="435">
        <v>98403</v>
      </c>
      <c r="L32385" t="s">
        <v>212</v>
      </c>
    </row>
    <row r="32386" spans="11:12">
      <c r="K32386" s="435">
        <v>98404</v>
      </c>
      <c r="L32386" t="s">
        <v>212</v>
      </c>
    </row>
    <row r="32387" spans="11:12">
      <c r="K32387" s="435">
        <v>98405</v>
      </c>
      <c r="L32387" t="s">
        <v>212</v>
      </c>
    </row>
    <row r="32388" spans="11:12">
      <c r="K32388" s="435">
        <v>98406</v>
      </c>
      <c r="L32388" t="s">
        <v>212</v>
      </c>
    </row>
    <row r="32389" spans="11:12">
      <c r="K32389" s="435">
        <v>98407</v>
      </c>
      <c r="L32389" t="s">
        <v>212</v>
      </c>
    </row>
    <row r="32390" spans="11:12">
      <c r="K32390" s="435">
        <v>98408</v>
      </c>
      <c r="L32390" t="s">
        <v>212</v>
      </c>
    </row>
    <row r="32391" spans="11:12">
      <c r="K32391" s="435">
        <v>98409</v>
      </c>
      <c r="L32391" t="s">
        <v>212</v>
      </c>
    </row>
    <row r="32392" spans="11:12">
      <c r="K32392" s="435">
        <v>98416</v>
      </c>
      <c r="L32392" t="s">
        <v>212</v>
      </c>
    </row>
    <row r="32393" spans="11:12">
      <c r="K32393" s="435">
        <v>98418</v>
      </c>
      <c r="L32393" t="s">
        <v>212</v>
      </c>
    </row>
    <row r="32394" spans="11:12">
      <c r="K32394" s="435">
        <v>98421</v>
      </c>
      <c r="L32394" t="s">
        <v>212</v>
      </c>
    </row>
    <row r="32395" spans="11:12">
      <c r="K32395" s="435">
        <v>98422</v>
      </c>
      <c r="L32395" t="s">
        <v>212</v>
      </c>
    </row>
    <row r="32396" spans="11:12">
      <c r="K32396" s="435">
        <v>98424</v>
      </c>
      <c r="L32396" t="s">
        <v>212</v>
      </c>
    </row>
    <row r="32397" spans="11:12">
      <c r="K32397" s="435">
        <v>98430</v>
      </c>
      <c r="L32397" t="s">
        <v>212</v>
      </c>
    </row>
    <row r="32398" spans="11:12">
      <c r="K32398" s="435">
        <v>98433</v>
      </c>
      <c r="L32398" t="s">
        <v>212</v>
      </c>
    </row>
    <row r="32399" spans="11:12">
      <c r="K32399" s="435">
        <v>98438</v>
      </c>
      <c r="L32399" t="s">
        <v>212</v>
      </c>
    </row>
    <row r="32400" spans="11:12">
      <c r="K32400" s="435">
        <v>98439</v>
      </c>
      <c r="L32400" t="s">
        <v>212</v>
      </c>
    </row>
    <row r="32401" spans="11:12">
      <c r="K32401" s="435">
        <v>98443</v>
      </c>
      <c r="L32401" t="s">
        <v>212</v>
      </c>
    </row>
    <row r="32402" spans="11:12">
      <c r="K32402" s="435">
        <v>98444</v>
      </c>
      <c r="L32402" t="s">
        <v>212</v>
      </c>
    </row>
    <row r="32403" spans="11:12">
      <c r="K32403" s="435">
        <v>98445</v>
      </c>
      <c r="L32403" t="s">
        <v>212</v>
      </c>
    </row>
    <row r="32404" spans="11:12">
      <c r="K32404" s="435">
        <v>98446</v>
      </c>
      <c r="L32404" t="s">
        <v>212</v>
      </c>
    </row>
    <row r="32405" spans="11:12">
      <c r="K32405" s="435">
        <v>98447</v>
      </c>
      <c r="L32405" t="s">
        <v>212</v>
      </c>
    </row>
    <row r="32406" spans="11:12">
      <c r="K32406" s="435">
        <v>98465</v>
      </c>
      <c r="L32406" t="s">
        <v>212</v>
      </c>
    </row>
    <row r="32407" spans="11:12">
      <c r="K32407" s="435">
        <v>98466</v>
      </c>
      <c r="L32407" t="s">
        <v>212</v>
      </c>
    </row>
    <row r="32408" spans="11:12">
      <c r="K32408" s="435">
        <v>98467</v>
      </c>
      <c r="L32408" t="s">
        <v>212</v>
      </c>
    </row>
    <row r="32409" spans="11:12">
      <c r="K32409" s="435">
        <v>98498</v>
      </c>
      <c r="L32409" t="s">
        <v>212</v>
      </c>
    </row>
    <row r="32410" spans="11:12">
      <c r="K32410" s="435">
        <v>98499</v>
      </c>
      <c r="L32410" t="s">
        <v>212</v>
      </c>
    </row>
    <row r="32411" spans="11:12">
      <c r="K32411" s="435">
        <v>98501</v>
      </c>
      <c r="L32411" t="s">
        <v>212</v>
      </c>
    </row>
    <row r="32412" spans="11:12">
      <c r="K32412" s="435">
        <v>98502</v>
      </c>
      <c r="L32412" t="s">
        <v>212</v>
      </c>
    </row>
    <row r="32413" spans="11:12">
      <c r="K32413" s="435">
        <v>98503</v>
      </c>
      <c r="L32413" t="s">
        <v>212</v>
      </c>
    </row>
    <row r="32414" spans="11:12">
      <c r="K32414" s="435">
        <v>98506</v>
      </c>
      <c r="L32414" t="s">
        <v>212</v>
      </c>
    </row>
    <row r="32415" spans="11:12">
      <c r="K32415" s="435">
        <v>98512</v>
      </c>
      <c r="L32415" t="s">
        <v>212</v>
      </c>
    </row>
    <row r="32416" spans="11:12">
      <c r="K32416" s="435">
        <v>98513</v>
      </c>
      <c r="L32416" t="s">
        <v>212</v>
      </c>
    </row>
    <row r="32417" spans="11:12">
      <c r="K32417" s="435">
        <v>98516</v>
      </c>
      <c r="L32417" t="s">
        <v>212</v>
      </c>
    </row>
    <row r="32418" spans="11:12">
      <c r="K32418" s="435">
        <v>98520</v>
      </c>
      <c r="L32418" t="s">
        <v>212</v>
      </c>
    </row>
    <row r="32419" spans="11:12">
      <c r="K32419" s="435">
        <v>98524</v>
      </c>
      <c r="L32419" t="s">
        <v>212</v>
      </c>
    </row>
    <row r="32420" spans="11:12">
      <c r="K32420" s="435">
        <v>98526</v>
      </c>
      <c r="L32420" t="s">
        <v>212</v>
      </c>
    </row>
    <row r="32421" spans="11:12">
      <c r="K32421" s="435">
        <v>98527</v>
      </c>
      <c r="L32421" t="s">
        <v>212</v>
      </c>
    </row>
    <row r="32422" spans="11:12">
      <c r="K32422" s="435">
        <v>98528</v>
      </c>
      <c r="L32422" t="s">
        <v>212</v>
      </c>
    </row>
    <row r="32423" spans="11:12">
      <c r="K32423" s="435">
        <v>98530</v>
      </c>
      <c r="L32423" t="s">
        <v>212</v>
      </c>
    </row>
    <row r="32424" spans="11:12">
      <c r="K32424" s="435">
        <v>98531</v>
      </c>
      <c r="L32424" t="s">
        <v>212</v>
      </c>
    </row>
    <row r="32425" spans="11:12">
      <c r="K32425" s="435">
        <v>98532</v>
      </c>
      <c r="L32425" t="s">
        <v>212</v>
      </c>
    </row>
    <row r="32426" spans="11:12">
      <c r="K32426" s="435">
        <v>98533</v>
      </c>
      <c r="L32426" t="s">
        <v>212</v>
      </c>
    </row>
    <row r="32427" spans="11:12">
      <c r="K32427" s="435">
        <v>98535</v>
      </c>
      <c r="L32427" t="s">
        <v>212</v>
      </c>
    </row>
    <row r="32428" spans="11:12">
      <c r="K32428" s="435">
        <v>98536</v>
      </c>
      <c r="L32428" t="s">
        <v>212</v>
      </c>
    </row>
    <row r="32429" spans="11:12">
      <c r="K32429" s="435">
        <v>98537</v>
      </c>
      <c r="L32429" t="s">
        <v>212</v>
      </c>
    </row>
    <row r="32430" spans="11:12">
      <c r="K32430" s="435">
        <v>98538</v>
      </c>
      <c r="L32430" t="s">
        <v>212</v>
      </c>
    </row>
    <row r="32431" spans="11:12">
      <c r="K32431" s="435">
        <v>98541</v>
      </c>
      <c r="L32431" t="s">
        <v>212</v>
      </c>
    </row>
    <row r="32432" spans="11:12">
      <c r="K32432" s="435">
        <v>98542</v>
      </c>
      <c r="L32432" t="s">
        <v>212</v>
      </c>
    </row>
    <row r="32433" spans="11:12">
      <c r="K32433" s="435">
        <v>98544</v>
      </c>
      <c r="L32433" t="s">
        <v>212</v>
      </c>
    </row>
    <row r="32434" spans="11:12">
      <c r="K32434" s="435">
        <v>98546</v>
      </c>
      <c r="L32434" t="s">
        <v>212</v>
      </c>
    </row>
    <row r="32435" spans="11:12">
      <c r="K32435" s="435">
        <v>98547</v>
      </c>
      <c r="L32435" t="s">
        <v>212</v>
      </c>
    </row>
    <row r="32436" spans="11:12">
      <c r="K32436" s="435">
        <v>98548</v>
      </c>
      <c r="L32436" t="s">
        <v>212</v>
      </c>
    </row>
    <row r="32437" spans="11:12">
      <c r="K32437" s="435">
        <v>98550</v>
      </c>
      <c r="L32437" t="s">
        <v>212</v>
      </c>
    </row>
    <row r="32438" spans="11:12">
      <c r="K32438" s="435">
        <v>98552</v>
      </c>
      <c r="L32438" t="s">
        <v>212</v>
      </c>
    </row>
    <row r="32439" spans="11:12">
      <c r="K32439" s="435">
        <v>98555</v>
      </c>
      <c r="L32439" t="s">
        <v>212</v>
      </c>
    </row>
    <row r="32440" spans="11:12">
      <c r="K32440" s="435">
        <v>98557</v>
      </c>
      <c r="L32440" t="s">
        <v>212</v>
      </c>
    </row>
    <row r="32441" spans="11:12">
      <c r="K32441" s="435">
        <v>98558</v>
      </c>
      <c r="L32441" t="s">
        <v>212</v>
      </c>
    </row>
    <row r="32442" spans="11:12">
      <c r="K32442" s="435">
        <v>98559</v>
      </c>
      <c r="L32442" t="s">
        <v>212</v>
      </c>
    </row>
    <row r="32443" spans="11:12">
      <c r="K32443" s="435">
        <v>98560</v>
      </c>
      <c r="L32443" t="s">
        <v>212</v>
      </c>
    </row>
    <row r="32444" spans="11:12">
      <c r="K32444" s="435">
        <v>98562</v>
      </c>
      <c r="L32444" t="s">
        <v>212</v>
      </c>
    </row>
    <row r="32445" spans="11:12">
      <c r="K32445" s="435">
        <v>98563</v>
      </c>
      <c r="L32445" t="s">
        <v>212</v>
      </c>
    </row>
    <row r="32446" spans="11:12">
      <c r="K32446" s="435">
        <v>98564</v>
      </c>
      <c r="L32446" t="s">
        <v>212</v>
      </c>
    </row>
    <row r="32447" spans="11:12">
      <c r="K32447" s="435">
        <v>98565</v>
      </c>
      <c r="L32447" t="s">
        <v>212</v>
      </c>
    </row>
    <row r="32448" spans="11:12">
      <c r="K32448" s="435">
        <v>98568</v>
      </c>
      <c r="L32448" t="s">
        <v>212</v>
      </c>
    </row>
    <row r="32449" spans="11:12">
      <c r="K32449" s="435">
        <v>98569</v>
      </c>
      <c r="L32449" t="s">
        <v>212</v>
      </c>
    </row>
    <row r="32450" spans="11:12">
      <c r="K32450" s="435">
        <v>98570</v>
      </c>
      <c r="L32450" t="s">
        <v>212</v>
      </c>
    </row>
    <row r="32451" spans="11:12">
      <c r="K32451" s="435">
        <v>98571</v>
      </c>
      <c r="L32451" t="s">
        <v>212</v>
      </c>
    </row>
    <row r="32452" spans="11:12">
      <c r="K32452" s="435">
        <v>98572</v>
      </c>
      <c r="L32452" t="s">
        <v>212</v>
      </c>
    </row>
    <row r="32453" spans="11:12">
      <c r="K32453" s="435">
        <v>98575</v>
      </c>
      <c r="L32453" t="s">
        <v>212</v>
      </c>
    </row>
    <row r="32454" spans="11:12">
      <c r="K32454" s="435">
        <v>98576</v>
      </c>
      <c r="L32454" t="s">
        <v>212</v>
      </c>
    </row>
    <row r="32455" spans="11:12">
      <c r="K32455" s="435">
        <v>98577</v>
      </c>
      <c r="L32455" t="s">
        <v>212</v>
      </c>
    </row>
    <row r="32456" spans="11:12">
      <c r="K32456" s="435">
        <v>98579</v>
      </c>
      <c r="L32456" t="s">
        <v>212</v>
      </c>
    </row>
    <row r="32457" spans="11:12">
      <c r="K32457" s="435">
        <v>98580</v>
      </c>
      <c r="L32457" t="s">
        <v>212</v>
      </c>
    </row>
    <row r="32458" spans="11:12">
      <c r="K32458" s="435">
        <v>98581</v>
      </c>
      <c r="L32458" t="s">
        <v>212</v>
      </c>
    </row>
    <row r="32459" spans="11:12">
      <c r="K32459" s="435">
        <v>98582</v>
      </c>
      <c r="L32459" t="s">
        <v>212</v>
      </c>
    </row>
    <row r="32460" spans="11:12">
      <c r="K32460" s="435">
        <v>98583</v>
      </c>
      <c r="L32460" t="s">
        <v>212</v>
      </c>
    </row>
    <row r="32461" spans="11:12">
      <c r="K32461" s="435">
        <v>98584</v>
      </c>
      <c r="L32461" t="s">
        <v>212</v>
      </c>
    </row>
    <row r="32462" spans="11:12">
      <c r="K32462" s="435">
        <v>98585</v>
      </c>
      <c r="L32462" t="s">
        <v>212</v>
      </c>
    </row>
    <row r="32463" spans="11:12">
      <c r="K32463" s="435">
        <v>98586</v>
      </c>
      <c r="L32463" t="s">
        <v>212</v>
      </c>
    </row>
    <row r="32464" spans="11:12">
      <c r="K32464" s="435">
        <v>98587</v>
      </c>
      <c r="L32464" t="s">
        <v>212</v>
      </c>
    </row>
    <row r="32465" spans="11:12">
      <c r="K32465" s="435">
        <v>98588</v>
      </c>
      <c r="L32465" t="s">
        <v>212</v>
      </c>
    </row>
    <row r="32466" spans="11:12">
      <c r="K32466" s="435">
        <v>98589</v>
      </c>
      <c r="L32466" t="s">
        <v>212</v>
      </c>
    </row>
    <row r="32467" spans="11:12">
      <c r="K32467" s="435">
        <v>98590</v>
      </c>
      <c r="L32467" t="s">
        <v>212</v>
      </c>
    </row>
    <row r="32468" spans="11:12">
      <c r="K32468" s="435">
        <v>98591</v>
      </c>
      <c r="L32468" t="s">
        <v>212</v>
      </c>
    </row>
    <row r="32469" spans="11:12">
      <c r="K32469" s="435">
        <v>98592</v>
      </c>
      <c r="L32469" t="s">
        <v>212</v>
      </c>
    </row>
    <row r="32470" spans="11:12">
      <c r="K32470" s="435">
        <v>98593</v>
      </c>
      <c r="L32470" t="s">
        <v>212</v>
      </c>
    </row>
    <row r="32471" spans="11:12">
      <c r="K32471" s="435">
        <v>98595</v>
      </c>
      <c r="L32471" t="s">
        <v>212</v>
      </c>
    </row>
    <row r="32472" spans="11:12">
      <c r="K32472" s="435">
        <v>98596</v>
      </c>
      <c r="L32472" t="s">
        <v>212</v>
      </c>
    </row>
    <row r="32473" spans="11:12">
      <c r="K32473" s="435">
        <v>98597</v>
      </c>
      <c r="L32473" t="s">
        <v>212</v>
      </c>
    </row>
    <row r="32474" spans="11:12">
      <c r="K32474" s="435">
        <v>98601</v>
      </c>
      <c r="L32474" t="s">
        <v>212</v>
      </c>
    </row>
    <row r="32475" spans="11:12">
      <c r="K32475" s="435">
        <v>98602</v>
      </c>
      <c r="L32475" t="s">
        <v>216</v>
      </c>
    </row>
    <row r="32476" spans="11:12">
      <c r="K32476" s="435">
        <v>98603</v>
      </c>
      <c r="L32476" t="s">
        <v>212</v>
      </c>
    </row>
    <row r="32477" spans="11:12">
      <c r="K32477" s="435">
        <v>98604</v>
      </c>
      <c r="L32477" t="s">
        <v>212</v>
      </c>
    </row>
    <row r="32478" spans="11:12">
      <c r="K32478" s="435">
        <v>98605</v>
      </c>
      <c r="L32478" t="s">
        <v>212</v>
      </c>
    </row>
    <row r="32479" spans="11:12">
      <c r="K32479" s="435">
        <v>98606</v>
      </c>
      <c r="L32479" t="s">
        <v>212</v>
      </c>
    </row>
    <row r="32480" spans="11:12">
      <c r="K32480" s="435">
        <v>98607</v>
      </c>
      <c r="L32480" t="s">
        <v>212</v>
      </c>
    </row>
    <row r="32481" spans="11:12">
      <c r="K32481" s="435">
        <v>98610</v>
      </c>
      <c r="L32481" t="s">
        <v>212</v>
      </c>
    </row>
    <row r="32482" spans="11:12">
      <c r="K32482" s="435">
        <v>98611</v>
      </c>
      <c r="L32482" t="s">
        <v>212</v>
      </c>
    </row>
    <row r="32483" spans="11:12">
      <c r="K32483" s="435">
        <v>98612</v>
      </c>
      <c r="L32483" t="s">
        <v>212</v>
      </c>
    </row>
    <row r="32484" spans="11:12">
      <c r="K32484" s="435">
        <v>98613</v>
      </c>
      <c r="L32484" t="s">
        <v>216</v>
      </c>
    </row>
    <row r="32485" spans="11:12">
      <c r="K32485" s="435">
        <v>98614</v>
      </c>
      <c r="L32485" t="s">
        <v>212</v>
      </c>
    </row>
    <row r="32486" spans="11:12">
      <c r="K32486" s="435">
        <v>98616</v>
      </c>
      <c r="L32486" t="s">
        <v>212</v>
      </c>
    </row>
    <row r="32487" spans="11:12">
      <c r="K32487" s="435">
        <v>98617</v>
      </c>
      <c r="L32487" t="s">
        <v>216</v>
      </c>
    </row>
    <row r="32488" spans="11:12">
      <c r="K32488" s="435">
        <v>98619</v>
      </c>
      <c r="L32488" t="s">
        <v>216</v>
      </c>
    </row>
    <row r="32489" spans="11:12">
      <c r="K32489" s="435">
        <v>98620</v>
      </c>
      <c r="L32489" t="s">
        <v>216</v>
      </c>
    </row>
    <row r="32490" spans="11:12">
      <c r="K32490" s="435">
        <v>98621</v>
      </c>
      <c r="L32490" t="s">
        <v>212</v>
      </c>
    </row>
    <row r="32491" spans="11:12">
      <c r="K32491" s="435">
        <v>98624</v>
      </c>
      <c r="L32491" t="s">
        <v>212</v>
      </c>
    </row>
    <row r="32492" spans="11:12">
      <c r="K32492" s="435">
        <v>98625</v>
      </c>
      <c r="L32492" t="s">
        <v>212</v>
      </c>
    </row>
    <row r="32493" spans="11:12">
      <c r="K32493" s="435">
        <v>98626</v>
      </c>
      <c r="L32493" t="s">
        <v>212</v>
      </c>
    </row>
    <row r="32494" spans="11:12">
      <c r="K32494" s="435">
        <v>98628</v>
      </c>
      <c r="L32494" t="s">
        <v>216</v>
      </c>
    </row>
    <row r="32495" spans="11:12">
      <c r="K32495" s="435">
        <v>98629</v>
      </c>
      <c r="L32495" t="s">
        <v>212</v>
      </c>
    </row>
    <row r="32496" spans="11:12">
      <c r="K32496" s="435">
        <v>98631</v>
      </c>
      <c r="L32496" t="s">
        <v>212</v>
      </c>
    </row>
    <row r="32497" spans="11:12">
      <c r="K32497" s="435">
        <v>98632</v>
      </c>
      <c r="L32497" t="s">
        <v>212</v>
      </c>
    </row>
    <row r="32498" spans="11:12">
      <c r="K32498" s="435">
        <v>98635</v>
      </c>
      <c r="L32498" t="s">
        <v>216</v>
      </c>
    </row>
    <row r="32499" spans="11:12">
      <c r="K32499" s="435">
        <v>98638</v>
      </c>
      <c r="L32499" t="s">
        <v>212</v>
      </c>
    </row>
    <row r="32500" spans="11:12">
      <c r="K32500" s="435">
        <v>98639</v>
      </c>
      <c r="L32500" t="s">
        <v>212</v>
      </c>
    </row>
    <row r="32501" spans="11:12">
      <c r="K32501" s="435">
        <v>98640</v>
      </c>
      <c r="L32501" t="s">
        <v>212</v>
      </c>
    </row>
    <row r="32502" spans="11:12">
      <c r="K32502" s="435">
        <v>98641</v>
      </c>
      <c r="L32502" t="s">
        <v>212</v>
      </c>
    </row>
    <row r="32503" spans="11:12">
      <c r="K32503" s="435">
        <v>98642</v>
      </c>
      <c r="L32503" t="s">
        <v>212</v>
      </c>
    </row>
    <row r="32504" spans="11:12">
      <c r="K32504" s="435">
        <v>98643</v>
      </c>
      <c r="L32504" t="s">
        <v>212</v>
      </c>
    </row>
    <row r="32505" spans="11:12">
      <c r="K32505" s="435">
        <v>98644</v>
      </c>
      <c r="L32505" t="s">
        <v>212</v>
      </c>
    </row>
    <row r="32506" spans="11:12">
      <c r="K32506" s="435">
        <v>98645</v>
      </c>
      <c r="L32506" t="s">
        <v>212</v>
      </c>
    </row>
    <row r="32507" spans="11:12">
      <c r="K32507" s="435">
        <v>98647</v>
      </c>
      <c r="L32507" t="s">
        <v>212</v>
      </c>
    </row>
    <row r="32508" spans="11:12">
      <c r="K32508" s="435">
        <v>98648</v>
      </c>
      <c r="L32508" t="s">
        <v>216</v>
      </c>
    </row>
    <row r="32509" spans="11:12">
      <c r="K32509" s="435">
        <v>98649</v>
      </c>
      <c r="L32509" t="s">
        <v>212</v>
      </c>
    </row>
    <row r="32510" spans="11:12">
      <c r="K32510" s="435">
        <v>98650</v>
      </c>
      <c r="L32510" t="s">
        <v>216</v>
      </c>
    </row>
    <row r="32511" spans="11:12">
      <c r="K32511" s="435">
        <v>98651</v>
      </c>
      <c r="L32511" t="s">
        <v>212</v>
      </c>
    </row>
    <row r="32512" spans="11:12">
      <c r="K32512" s="435">
        <v>98660</v>
      </c>
      <c r="L32512" t="s">
        <v>212</v>
      </c>
    </row>
    <row r="32513" spans="11:12">
      <c r="K32513" s="435">
        <v>98661</v>
      </c>
      <c r="L32513" t="s">
        <v>212</v>
      </c>
    </row>
    <row r="32514" spans="11:12">
      <c r="K32514" s="435">
        <v>98662</v>
      </c>
      <c r="L32514" t="s">
        <v>212</v>
      </c>
    </row>
    <row r="32515" spans="11:12">
      <c r="K32515" s="435">
        <v>98663</v>
      </c>
      <c r="L32515" t="s">
        <v>212</v>
      </c>
    </row>
    <row r="32516" spans="11:12">
      <c r="K32516" s="435">
        <v>98664</v>
      </c>
      <c r="L32516" t="s">
        <v>212</v>
      </c>
    </row>
    <row r="32517" spans="11:12">
      <c r="K32517" s="435">
        <v>98665</v>
      </c>
      <c r="L32517" t="s">
        <v>212</v>
      </c>
    </row>
    <row r="32518" spans="11:12">
      <c r="K32518" s="435">
        <v>98670</v>
      </c>
      <c r="L32518" t="s">
        <v>216</v>
      </c>
    </row>
    <row r="32519" spans="11:12">
      <c r="K32519" s="435">
        <v>98671</v>
      </c>
      <c r="L32519" t="s">
        <v>212</v>
      </c>
    </row>
    <row r="32520" spans="11:12">
      <c r="K32520" s="435">
        <v>98672</v>
      </c>
      <c r="L32520" t="s">
        <v>216</v>
      </c>
    </row>
    <row r="32521" spans="11:12">
      <c r="K32521" s="435">
        <v>98673</v>
      </c>
      <c r="L32521" t="s">
        <v>216</v>
      </c>
    </row>
    <row r="32522" spans="11:12">
      <c r="K32522" s="435">
        <v>98674</v>
      </c>
      <c r="L32522" t="s">
        <v>212</v>
      </c>
    </row>
    <row r="32523" spans="11:12">
      <c r="K32523" s="435">
        <v>98675</v>
      </c>
      <c r="L32523" t="s">
        <v>212</v>
      </c>
    </row>
    <row r="32524" spans="11:12">
      <c r="K32524" s="435">
        <v>98682</v>
      </c>
      <c r="L32524" t="s">
        <v>212</v>
      </c>
    </row>
    <row r="32525" spans="11:12">
      <c r="K32525" s="435">
        <v>98683</v>
      </c>
      <c r="L32525" t="s">
        <v>212</v>
      </c>
    </row>
    <row r="32526" spans="11:12">
      <c r="K32526" s="435">
        <v>98684</v>
      </c>
      <c r="L32526" t="s">
        <v>212</v>
      </c>
    </row>
    <row r="32527" spans="11:12">
      <c r="K32527" s="435">
        <v>98685</v>
      </c>
      <c r="L32527" t="s">
        <v>212</v>
      </c>
    </row>
    <row r="32528" spans="11:12">
      <c r="K32528" s="435">
        <v>98686</v>
      </c>
      <c r="L32528" t="s">
        <v>212</v>
      </c>
    </row>
    <row r="32529" spans="11:12">
      <c r="K32529" s="435">
        <v>98801</v>
      </c>
      <c r="L32529" t="s">
        <v>216</v>
      </c>
    </row>
    <row r="32530" spans="11:12">
      <c r="K32530" s="435">
        <v>98802</v>
      </c>
      <c r="L32530" t="s">
        <v>216</v>
      </c>
    </row>
    <row r="32531" spans="11:12">
      <c r="K32531" s="435">
        <v>98811</v>
      </c>
      <c r="L32531" t="s">
        <v>216</v>
      </c>
    </row>
    <row r="32532" spans="11:12">
      <c r="K32532" s="435">
        <v>98812</v>
      </c>
      <c r="L32532" t="s">
        <v>216</v>
      </c>
    </row>
    <row r="32533" spans="11:12">
      <c r="K32533" s="435">
        <v>98813</v>
      </c>
      <c r="L32533" t="s">
        <v>216</v>
      </c>
    </row>
    <row r="32534" spans="11:12">
      <c r="K32534" s="435">
        <v>98814</v>
      </c>
      <c r="L32534" t="s">
        <v>220</v>
      </c>
    </row>
    <row r="32535" spans="11:12">
      <c r="K32535" s="435">
        <v>98815</v>
      </c>
      <c r="L32535" t="s">
        <v>216</v>
      </c>
    </row>
    <row r="32536" spans="11:12">
      <c r="K32536" s="435">
        <v>98816</v>
      </c>
      <c r="L32536" t="s">
        <v>216</v>
      </c>
    </row>
    <row r="32537" spans="11:12">
      <c r="K32537" s="435">
        <v>98817</v>
      </c>
      <c r="L32537" t="s">
        <v>216</v>
      </c>
    </row>
    <row r="32538" spans="11:12">
      <c r="K32538" s="435">
        <v>98819</v>
      </c>
      <c r="L32538" t="s">
        <v>220</v>
      </c>
    </row>
    <row r="32539" spans="11:12">
      <c r="K32539" s="435">
        <v>98821</v>
      </c>
      <c r="L32539" t="s">
        <v>216</v>
      </c>
    </row>
    <row r="32540" spans="11:12">
      <c r="K32540" s="435">
        <v>98822</v>
      </c>
      <c r="L32540" t="s">
        <v>220</v>
      </c>
    </row>
    <row r="32541" spans="11:12">
      <c r="K32541" s="435">
        <v>98823</v>
      </c>
      <c r="L32541" t="s">
        <v>216</v>
      </c>
    </row>
    <row r="32542" spans="11:12">
      <c r="K32542" s="435">
        <v>98824</v>
      </c>
      <c r="L32542" t="s">
        <v>216</v>
      </c>
    </row>
    <row r="32543" spans="11:12">
      <c r="K32543" s="435">
        <v>98826</v>
      </c>
      <c r="L32543" t="s">
        <v>216</v>
      </c>
    </row>
    <row r="32544" spans="11:12">
      <c r="K32544" s="435">
        <v>98827</v>
      </c>
      <c r="L32544" t="s">
        <v>220</v>
      </c>
    </row>
    <row r="32545" spans="11:12">
      <c r="K32545" s="435">
        <v>98828</v>
      </c>
      <c r="L32545" t="s">
        <v>216</v>
      </c>
    </row>
    <row r="32546" spans="11:12">
      <c r="K32546" s="435">
        <v>98829</v>
      </c>
      <c r="L32546" t="s">
        <v>220</v>
      </c>
    </row>
    <row r="32547" spans="11:12">
      <c r="K32547" s="435">
        <v>98830</v>
      </c>
      <c r="L32547" t="s">
        <v>216</v>
      </c>
    </row>
    <row r="32548" spans="11:12">
      <c r="K32548" s="435">
        <v>98831</v>
      </c>
      <c r="L32548" t="s">
        <v>216</v>
      </c>
    </row>
    <row r="32549" spans="11:12">
      <c r="K32549" s="435">
        <v>98832</v>
      </c>
      <c r="L32549" t="s">
        <v>216</v>
      </c>
    </row>
    <row r="32550" spans="11:12">
      <c r="K32550" s="435">
        <v>98833</v>
      </c>
      <c r="L32550" t="s">
        <v>220</v>
      </c>
    </row>
    <row r="32551" spans="11:12">
      <c r="K32551" s="435">
        <v>98834</v>
      </c>
      <c r="L32551" t="s">
        <v>220</v>
      </c>
    </row>
    <row r="32552" spans="11:12">
      <c r="K32552" s="435">
        <v>98836</v>
      </c>
      <c r="L32552" t="s">
        <v>216</v>
      </c>
    </row>
    <row r="32553" spans="11:12">
      <c r="K32553" s="435">
        <v>98837</v>
      </c>
      <c r="L32553" t="s">
        <v>216</v>
      </c>
    </row>
    <row r="32554" spans="11:12">
      <c r="K32554" s="435">
        <v>98840</v>
      </c>
      <c r="L32554" t="s">
        <v>216</v>
      </c>
    </row>
    <row r="32555" spans="11:12">
      <c r="K32555" s="435">
        <v>98841</v>
      </c>
      <c r="L32555" t="s">
        <v>216</v>
      </c>
    </row>
    <row r="32556" spans="11:12">
      <c r="K32556" s="435">
        <v>98843</v>
      </c>
      <c r="L32556" t="s">
        <v>216</v>
      </c>
    </row>
    <row r="32557" spans="11:12">
      <c r="K32557" s="435">
        <v>98844</v>
      </c>
      <c r="L32557" t="s">
        <v>220</v>
      </c>
    </row>
    <row r="32558" spans="11:12">
      <c r="K32558" s="435">
        <v>98845</v>
      </c>
      <c r="L32558" t="s">
        <v>216</v>
      </c>
    </row>
    <row r="32559" spans="11:12">
      <c r="K32559" s="435">
        <v>98846</v>
      </c>
      <c r="L32559" t="s">
        <v>216</v>
      </c>
    </row>
    <row r="32560" spans="11:12">
      <c r="K32560" s="435">
        <v>98847</v>
      </c>
      <c r="L32560" t="s">
        <v>216</v>
      </c>
    </row>
    <row r="32561" spans="11:12">
      <c r="K32561" s="435">
        <v>98848</v>
      </c>
      <c r="L32561" t="s">
        <v>216</v>
      </c>
    </row>
    <row r="32562" spans="11:12">
      <c r="K32562" s="435">
        <v>98849</v>
      </c>
      <c r="L32562" t="s">
        <v>216</v>
      </c>
    </row>
    <row r="32563" spans="11:12">
      <c r="K32563" s="435">
        <v>98850</v>
      </c>
      <c r="L32563" t="s">
        <v>216</v>
      </c>
    </row>
    <row r="32564" spans="11:12">
      <c r="K32564" s="435">
        <v>98851</v>
      </c>
      <c r="L32564" t="s">
        <v>216</v>
      </c>
    </row>
    <row r="32565" spans="11:12">
      <c r="K32565" s="435">
        <v>98852</v>
      </c>
      <c r="L32565" t="s">
        <v>220</v>
      </c>
    </row>
    <row r="32566" spans="11:12">
      <c r="K32566" s="435">
        <v>98853</v>
      </c>
      <c r="L32566" t="s">
        <v>216</v>
      </c>
    </row>
    <row r="32567" spans="11:12">
      <c r="K32567" s="435">
        <v>98855</v>
      </c>
      <c r="L32567" t="s">
        <v>216</v>
      </c>
    </row>
    <row r="32568" spans="11:12">
      <c r="K32568" s="435">
        <v>98856</v>
      </c>
      <c r="L32568" t="s">
        <v>220</v>
      </c>
    </row>
    <row r="32569" spans="11:12">
      <c r="K32569" s="435">
        <v>98857</v>
      </c>
      <c r="L32569" t="s">
        <v>216</v>
      </c>
    </row>
    <row r="32570" spans="11:12">
      <c r="K32570" s="435">
        <v>98858</v>
      </c>
      <c r="L32570" t="s">
        <v>220</v>
      </c>
    </row>
    <row r="32571" spans="11:12">
      <c r="K32571" s="435">
        <v>98859</v>
      </c>
      <c r="L32571" t="s">
        <v>220</v>
      </c>
    </row>
    <row r="32572" spans="11:12">
      <c r="K32572" s="435">
        <v>98860</v>
      </c>
      <c r="L32572" t="s">
        <v>216</v>
      </c>
    </row>
    <row r="32573" spans="11:12">
      <c r="K32573" s="435">
        <v>98862</v>
      </c>
      <c r="L32573" t="s">
        <v>220</v>
      </c>
    </row>
    <row r="32574" spans="11:12">
      <c r="K32574" s="435">
        <v>98901</v>
      </c>
      <c r="L32574" t="s">
        <v>216</v>
      </c>
    </row>
    <row r="32575" spans="11:12">
      <c r="K32575" s="435">
        <v>98902</v>
      </c>
      <c r="L32575" t="s">
        <v>216</v>
      </c>
    </row>
    <row r="32576" spans="11:12">
      <c r="K32576" s="435">
        <v>98903</v>
      </c>
      <c r="L32576" t="s">
        <v>216</v>
      </c>
    </row>
    <row r="32577" spans="11:12">
      <c r="K32577" s="435">
        <v>98908</v>
      </c>
      <c r="L32577" t="s">
        <v>216</v>
      </c>
    </row>
    <row r="32578" spans="11:12">
      <c r="K32578" s="435">
        <v>98921</v>
      </c>
      <c r="L32578" t="s">
        <v>216</v>
      </c>
    </row>
    <row r="32579" spans="11:12">
      <c r="K32579" s="435">
        <v>98922</v>
      </c>
      <c r="L32579" t="s">
        <v>216</v>
      </c>
    </row>
    <row r="32580" spans="11:12">
      <c r="K32580" s="435">
        <v>98923</v>
      </c>
      <c r="L32580" t="s">
        <v>216</v>
      </c>
    </row>
    <row r="32581" spans="11:12">
      <c r="K32581" s="435">
        <v>98925</v>
      </c>
      <c r="L32581" t="s">
        <v>216</v>
      </c>
    </row>
    <row r="32582" spans="11:12">
      <c r="K32582" s="435">
        <v>98926</v>
      </c>
      <c r="L32582" t="s">
        <v>216</v>
      </c>
    </row>
    <row r="32583" spans="11:12">
      <c r="K32583" s="435">
        <v>98929</v>
      </c>
      <c r="L32583" t="s">
        <v>216</v>
      </c>
    </row>
    <row r="32584" spans="11:12">
      <c r="K32584" s="435">
        <v>98930</v>
      </c>
      <c r="L32584" t="s">
        <v>216</v>
      </c>
    </row>
    <row r="32585" spans="11:12">
      <c r="K32585" s="435">
        <v>98932</v>
      </c>
      <c r="L32585" t="s">
        <v>216</v>
      </c>
    </row>
    <row r="32586" spans="11:12">
      <c r="K32586" s="435">
        <v>98933</v>
      </c>
      <c r="L32586" t="s">
        <v>216</v>
      </c>
    </row>
    <row r="32587" spans="11:12">
      <c r="K32587" s="435">
        <v>98934</v>
      </c>
      <c r="L32587" t="s">
        <v>216</v>
      </c>
    </row>
    <row r="32588" spans="11:12">
      <c r="K32588" s="435">
        <v>98935</v>
      </c>
      <c r="L32588" t="s">
        <v>216</v>
      </c>
    </row>
    <row r="32589" spans="11:12">
      <c r="K32589" s="435">
        <v>98936</v>
      </c>
      <c r="L32589" t="s">
        <v>216</v>
      </c>
    </row>
    <row r="32590" spans="11:12">
      <c r="K32590" s="435">
        <v>98937</v>
      </c>
      <c r="L32590" t="s">
        <v>216</v>
      </c>
    </row>
    <row r="32591" spans="11:12">
      <c r="K32591" s="435">
        <v>98938</v>
      </c>
      <c r="L32591" t="s">
        <v>216</v>
      </c>
    </row>
    <row r="32592" spans="11:12">
      <c r="K32592" s="435">
        <v>98939</v>
      </c>
      <c r="L32592" t="s">
        <v>216</v>
      </c>
    </row>
    <row r="32593" spans="11:12">
      <c r="K32593" s="435">
        <v>98940</v>
      </c>
      <c r="L32593" t="s">
        <v>216</v>
      </c>
    </row>
    <row r="32594" spans="11:12">
      <c r="K32594" s="435">
        <v>98941</v>
      </c>
      <c r="L32594" t="s">
        <v>216</v>
      </c>
    </row>
    <row r="32595" spans="11:12">
      <c r="K32595" s="435">
        <v>98942</v>
      </c>
      <c r="L32595" t="s">
        <v>216</v>
      </c>
    </row>
    <row r="32596" spans="11:12">
      <c r="K32596" s="435">
        <v>98943</v>
      </c>
      <c r="L32596" t="s">
        <v>216</v>
      </c>
    </row>
    <row r="32597" spans="11:12">
      <c r="K32597" s="435">
        <v>98944</v>
      </c>
      <c r="L32597" t="s">
        <v>216</v>
      </c>
    </row>
    <row r="32598" spans="11:12">
      <c r="K32598" s="435">
        <v>98946</v>
      </c>
      <c r="L32598" t="s">
        <v>216</v>
      </c>
    </row>
    <row r="32599" spans="11:12">
      <c r="K32599" s="435">
        <v>98947</v>
      </c>
      <c r="L32599" t="s">
        <v>216</v>
      </c>
    </row>
    <row r="32600" spans="11:12">
      <c r="K32600" s="435">
        <v>98948</v>
      </c>
      <c r="L32600" t="s">
        <v>216</v>
      </c>
    </row>
    <row r="32601" spans="11:12">
      <c r="K32601" s="435">
        <v>98950</v>
      </c>
      <c r="L32601" t="s">
        <v>216</v>
      </c>
    </row>
    <row r="32602" spans="11:12">
      <c r="K32602" s="435">
        <v>98951</v>
      </c>
      <c r="L32602" t="s">
        <v>216</v>
      </c>
    </row>
    <row r="32603" spans="11:12">
      <c r="K32603" s="435">
        <v>98952</v>
      </c>
      <c r="L32603" t="s">
        <v>216</v>
      </c>
    </row>
    <row r="32604" spans="11:12">
      <c r="K32604" s="435">
        <v>98953</v>
      </c>
      <c r="L32604" t="s">
        <v>216</v>
      </c>
    </row>
    <row r="32605" spans="11:12">
      <c r="K32605" s="435">
        <v>99001</v>
      </c>
      <c r="L32605" t="s">
        <v>216</v>
      </c>
    </row>
    <row r="32606" spans="11:12">
      <c r="K32606" s="435">
        <v>99003</v>
      </c>
      <c r="L32606" t="s">
        <v>216</v>
      </c>
    </row>
    <row r="32607" spans="11:12">
      <c r="K32607" s="435">
        <v>99004</v>
      </c>
      <c r="L32607" t="s">
        <v>216</v>
      </c>
    </row>
    <row r="32608" spans="11:12">
      <c r="K32608" s="435">
        <v>99005</v>
      </c>
      <c r="L32608" t="s">
        <v>216</v>
      </c>
    </row>
    <row r="32609" spans="11:12">
      <c r="K32609" s="435">
        <v>99006</v>
      </c>
      <c r="L32609" t="s">
        <v>216</v>
      </c>
    </row>
    <row r="32610" spans="11:12">
      <c r="K32610" s="435">
        <v>99008</v>
      </c>
      <c r="L32610" t="s">
        <v>216</v>
      </c>
    </row>
    <row r="32611" spans="11:12">
      <c r="K32611" s="435">
        <v>99009</v>
      </c>
      <c r="L32611" t="s">
        <v>216</v>
      </c>
    </row>
    <row r="32612" spans="11:12">
      <c r="K32612" s="435">
        <v>99011</v>
      </c>
      <c r="L32612" t="s">
        <v>216</v>
      </c>
    </row>
    <row r="32613" spans="11:12">
      <c r="K32613" s="435">
        <v>99012</v>
      </c>
      <c r="L32613" t="s">
        <v>216</v>
      </c>
    </row>
    <row r="32614" spans="11:12">
      <c r="K32614" s="435">
        <v>99013</v>
      </c>
      <c r="L32614" t="s">
        <v>216</v>
      </c>
    </row>
    <row r="32615" spans="11:12">
      <c r="K32615" s="435">
        <v>99016</v>
      </c>
      <c r="L32615" t="s">
        <v>216</v>
      </c>
    </row>
    <row r="32616" spans="11:12">
      <c r="K32616" s="435">
        <v>99017</v>
      </c>
      <c r="L32616" t="s">
        <v>216</v>
      </c>
    </row>
    <row r="32617" spans="11:12">
      <c r="K32617" s="435">
        <v>99018</v>
      </c>
      <c r="L32617" t="s">
        <v>216</v>
      </c>
    </row>
    <row r="32618" spans="11:12">
      <c r="K32618" s="435">
        <v>99019</v>
      </c>
      <c r="L32618" t="s">
        <v>216</v>
      </c>
    </row>
    <row r="32619" spans="11:12">
      <c r="K32619" s="435">
        <v>99020</v>
      </c>
      <c r="L32619" t="s">
        <v>216</v>
      </c>
    </row>
    <row r="32620" spans="11:12">
      <c r="K32620" s="435">
        <v>99021</v>
      </c>
      <c r="L32620" t="s">
        <v>216</v>
      </c>
    </row>
    <row r="32621" spans="11:12">
      <c r="K32621" s="435">
        <v>99022</v>
      </c>
      <c r="L32621" t="s">
        <v>216</v>
      </c>
    </row>
    <row r="32622" spans="11:12">
      <c r="K32622" s="435">
        <v>99023</v>
      </c>
      <c r="L32622" t="s">
        <v>216</v>
      </c>
    </row>
    <row r="32623" spans="11:12">
      <c r="K32623" s="435">
        <v>99025</v>
      </c>
      <c r="L32623" t="s">
        <v>216</v>
      </c>
    </row>
    <row r="32624" spans="11:12">
      <c r="K32624" s="435">
        <v>99026</v>
      </c>
      <c r="L32624" t="s">
        <v>216</v>
      </c>
    </row>
    <row r="32625" spans="11:12">
      <c r="K32625" s="435">
        <v>99027</v>
      </c>
      <c r="L32625" t="s">
        <v>216</v>
      </c>
    </row>
    <row r="32626" spans="11:12">
      <c r="K32626" s="435">
        <v>99029</v>
      </c>
      <c r="L32626" t="s">
        <v>216</v>
      </c>
    </row>
    <row r="32627" spans="11:12">
      <c r="K32627" s="435">
        <v>99030</v>
      </c>
      <c r="L32627" t="s">
        <v>216</v>
      </c>
    </row>
    <row r="32628" spans="11:12">
      <c r="K32628" s="435">
        <v>99031</v>
      </c>
      <c r="L32628" t="s">
        <v>216</v>
      </c>
    </row>
    <row r="32629" spans="11:12">
      <c r="K32629" s="435">
        <v>99032</v>
      </c>
      <c r="L32629" t="s">
        <v>216</v>
      </c>
    </row>
    <row r="32630" spans="11:12">
      <c r="K32630" s="435">
        <v>99033</v>
      </c>
      <c r="L32630" t="s">
        <v>216</v>
      </c>
    </row>
    <row r="32631" spans="11:12">
      <c r="K32631" s="435">
        <v>99034</v>
      </c>
      <c r="L32631" t="s">
        <v>216</v>
      </c>
    </row>
    <row r="32632" spans="11:12">
      <c r="K32632" s="435">
        <v>99036</v>
      </c>
      <c r="L32632" t="s">
        <v>216</v>
      </c>
    </row>
    <row r="32633" spans="11:12">
      <c r="K32633" s="435">
        <v>99037</v>
      </c>
      <c r="L32633" t="s">
        <v>216</v>
      </c>
    </row>
    <row r="32634" spans="11:12">
      <c r="K32634" s="435">
        <v>99039</v>
      </c>
      <c r="L32634" t="s">
        <v>216</v>
      </c>
    </row>
    <row r="32635" spans="11:12">
      <c r="K32635" s="435">
        <v>99040</v>
      </c>
      <c r="L32635" t="s">
        <v>216</v>
      </c>
    </row>
    <row r="32636" spans="11:12">
      <c r="K32636" s="435">
        <v>99101</v>
      </c>
      <c r="L32636" t="s">
        <v>220</v>
      </c>
    </row>
    <row r="32637" spans="11:12">
      <c r="K32637" s="435">
        <v>99102</v>
      </c>
      <c r="L32637" t="s">
        <v>216</v>
      </c>
    </row>
    <row r="32638" spans="11:12">
      <c r="K32638" s="435">
        <v>99103</v>
      </c>
      <c r="L32638" t="s">
        <v>216</v>
      </c>
    </row>
    <row r="32639" spans="11:12">
      <c r="K32639" s="435">
        <v>99105</v>
      </c>
      <c r="L32639" t="s">
        <v>216</v>
      </c>
    </row>
    <row r="32640" spans="11:12">
      <c r="K32640" s="435">
        <v>99109</v>
      </c>
      <c r="L32640" t="s">
        <v>216</v>
      </c>
    </row>
    <row r="32641" spans="11:12">
      <c r="K32641" s="435">
        <v>99110</v>
      </c>
      <c r="L32641" t="s">
        <v>216</v>
      </c>
    </row>
    <row r="32642" spans="11:12">
      <c r="K32642" s="435">
        <v>99111</v>
      </c>
      <c r="L32642" t="s">
        <v>216</v>
      </c>
    </row>
    <row r="32643" spans="11:12">
      <c r="K32643" s="435">
        <v>99113</v>
      </c>
      <c r="L32643" t="s">
        <v>216</v>
      </c>
    </row>
    <row r="32644" spans="11:12">
      <c r="K32644" s="435">
        <v>99114</v>
      </c>
      <c r="L32644" t="s">
        <v>216</v>
      </c>
    </row>
    <row r="32645" spans="11:12">
      <c r="K32645" s="435">
        <v>99115</v>
      </c>
      <c r="L32645" t="s">
        <v>216</v>
      </c>
    </row>
    <row r="32646" spans="11:12">
      <c r="K32646" s="435">
        <v>99116</v>
      </c>
      <c r="L32646" t="s">
        <v>216</v>
      </c>
    </row>
    <row r="32647" spans="11:12">
      <c r="K32647" s="435">
        <v>99117</v>
      </c>
      <c r="L32647" t="s">
        <v>216</v>
      </c>
    </row>
    <row r="32648" spans="11:12">
      <c r="K32648" s="435">
        <v>99118</v>
      </c>
      <c r="L32648" t="s">
        <v>220</v>
      </c>
    </row>
    <row r="32649" spans="11:12">
      <c r="K32649" s="435">
        <v>99119</v>
      </c>
      <c r="L32649" t="s">
        <v>220</v>
      </c>
    </row>
    <row r="32650" spans="11:12">
      <c r="K32650" s="435">
        <v>99121</v>
      </c>
      <c r="L32650" t="s">
        <v>220</v>
      </c>
    </row>
    <row r="32651" spans="11:12">
      <c r="K32651" s="435">
        <v>99122</v>
      </c>
      <c r="L32651" t="s">
        <v>216</v>
      </c>
    </row>
    <row r="32652" spans="11:12">
      <c r="K32652" s="435">
        <v>99123</v>
      </c>
      <c r="L32652" t="s">
        <v>216</v>
      </c>
    </row>
    <row r="32653" spans="11:12">
      <c r="K32653" s="435">
        <v>99124</v>
      </c>
      <c r="L32653" t="s">
        <v>216</v>
      </c>
    </row>
    <row r="32654" spans="11:12">
      <c r="K32654" s="435">
        <v>99125</v>
      </c>
      <c r="L32654" t="s">
        <v>216</v>
      </c>
    </row>
    <row r="32655" spans="11:12">
      <c r="K32655" s="435">
        <v>99126</v>
      </c>
      <c r="L32655" t="s">
        <v>216</v>
      </c>
    </row>
    <row r="32656" spans="11:12">
      <c r="K32656" s="435">
        <v>99128</v>
      </c>
      <c r="L32656" t="s">
        <v>216</v>
      </c>
    </row>
    <row r="32657" spans="11:12">
      <c r="K32657" s="435">
        <v>99129</v>
      </c>
      <c r="L32657" t="s">
        <v>216</v>
      </c>
    </row>
    <row r="32658" spans="11:12">
      <c r="K32658" s="435">
        <v>99130</v>
      </c>
      <c r="L32658" t="s">
        <v>216</v>
      </c>
    </row>
    <row r="32659" spans="11:12">
      <c r="K32659" s="435">
        <v>99131</v>
      </c>
      <c r="L32659" t="s">
        <v>216</v>
      </c>
    </row>
    <row r="32660" spans="11:12">
      <c r="K32660" s="435">
        <v>99133</v>
      </c>
      <c r="L32660" t="s">
        <v>216</v>
      </c>
    </row>
    <row r="32661" spans="11:12">
      <c r="K32661" s="435">
        <v>99134</v>
      </c>
      <c r="L32661" t="s">
        <v>216</v>
      </c>
    </row>
    <row r="32662" spans="11:12">
      <c r="K32662" s="435">
        <v>99135</v>
      </c>
      <c r="L32662" t="s">
        <v>216</v>
      </c>
    </row>
    <row r="32663" spans="11:12">
      <c r="K32663" s="435">
        <v>99136</v>
      </c>
      <c r="L32663" t="s">
        <v>216</v>
      </c>
    </row>
    <row r="32664" spans="11:12">
      <c r="K32664" s="435">
        <v>99137</v>
      </c>
      <c r="L32664" t="s">
        <v>220</v>
      </c>
    </row>
    <row r="32665" spans="11:12">
      <c r="K32665" s="435">
        <v>99138</v>
      </c>
      <c r="L32665" t="s">
        <v>216</v>
      </c>
    </row>
    <row r="32666" spans="11:12">
      <c r="K32666" s="435">
        <v>99139</v>
      </c>
      <c r="L32666" t="s">
        <v>220</v>
      </c>
    </row>
    <row r="32667" spans="11:12">
      <c r="K32667" s="435">
        <v>99140</v>
      </c>
      <c r="L32667" t="s">
        <v>216</v>
      </c>
    </row>
    <row r="32668" spans="11:12">
      <c r="K32668" s="435">
        <v>99141</v>
      </c>
      <c r="L32668" t="s">
        <v>216</v>
      </c>
    </row>
    <row r="32669" spans="11:12">
      <c r="K32669" s="435">
        <v>99143</v>
      </c>
      <c r="L32669" t="s">
        <v>216</v>
      </c>
    </row>
    <row r="32670" spans="11:12">
      <c r="K32670" s="435">
        <v>99144</v>
      </c>
      <c r="L32670" t="s">
        <v>216</v>
      </c>
    </row>
    <row r="32671" spans="11:12">
      <c r="K32671" s="435">
        <v>99146</v>
      </c>
      <c r="L32671" t="s">
        <v>220</v>
      </c>
    </row>
    <row r="32672" spans="11:12">
      <c r="K32672" s="435">
        <v>99147</v>
      </c>
      <c r="L32672" t="s">
        <v>216</v>
      </c>
    </row>
    <row r="32673" spans="11:12">
      <c r="K32673" s="435">
        <v>99148</v>
      </c>
      <c r="L32673" t="s">
        <v>220</v>
      </c>
    </row>
    <row r="32674" spans="11:12">
      <c r="K32674" s="435">
        <v>99149</v>
      </c>
      <c r="L32674" t="s">
        <v>216</v>
      </c>
    </row>
    <row r="32675" spans="11:12">
      <c r="K32675" s="435">
        <v>99150</v>
      </c>
      <c r="L32675" t="s">
        <v>220</v>
      </c>
    </row>
    <row r="32676" spans="11:12">
      <c r="K32676" s="435">
        <v>99151</v>
      </c>
      <c r="L32676" t="s">
        <v>216</v>
      </c>
    </row>
    <row r="32677" spans="11:12">
      <c r="K32677" s="435">
        <v>99152</v>
      </c>
      <c r="L32677" t="s">
        <v>216</v>
      </c>
    </row>
    <row r="32678" spans="11:12">
      <c r="K32678" s="435">
        <v>99153</v>
      </c>
      <c r="L32678" t="s">
        <v>220</v>
      </c>
    </row>
    <row r="32679" spans="11:12">
      <c r="K32679" s="435">
        <v>99154</v>
      </c>
      <c r="L32679" t="s">
        <v>216</v>
      </c>
    </row>
    <row r="32680" spans="11:12">
      <c r="K32680" s="435">
        <v>99155</v>
      </c>
      <c r="L32680" t="s">
        <v>216</v>
      </c>
    </row>
    <row r="32681" spans="11:12">
      <c r="K32681" s="435">
        <v>99156</v>
      </c>
      <c r="L32681" t="s">
        <v>216</v>
      </c>
    </row>
    <row r="32682" spans="11:12">
      <c r="K32682" s="435">
        <v>99157</v>
      </c>
      <c r="L32682" t="s">
        <v>216</v>
      </c>
    </row>
    <row r="32683" spans="11:12">
      <c r="K32683" s="435">
        <v>99158</v>
      </c>
      <c r="L32683" t="s">
        <v>216</v>
      </c>
    </row>
    <row r="32684" spans="11:12">
      <c r="K32684" s="435">
        <v>99159</v>
      </c>
      <c r="L32684" t="s">
        <v>216</v>
      </c>
    </row>
    <row r="32685" spans="11:12">
      <c r="K32685" s="435">
        <v>99160</v>
      </c>
      <c r="L32685" t="s">
        <v>220</v>
      </c>
    </row>
    <row r="32686" spans="11:12">
      <c r="K32686" s="435">
        <v>99161</v>
      </c>
      <c r="L32686" t="s">
        <v>216</v>
      </c>
    </row>
    <row r="32687" spans="11:12">
      <c r="K32687" s="435">
        <v>99163</v>
      </c>
      <c r="L32687" t="s">
        <v>216</v>
      </c>
    </row>
    <row r="32688" spans="11:12">
      <c r="K32688" s="435">
        <v>99164</v>
      </c>
      <c r="L32688" t="s">
        <v>216</v>
      </c>
    </row>
    <row r="32689" spans="11:12">
      <c r="K32689" s="435">
        <v>99166</v>
      </c>
      <c r="L32689" t="s">
        <v>220</v>
      </c>
    </row>
    <row r="32690" spans="11:12">
      <c r="K32690" s="435">
        <v>99167</v>
      </c>
      <c r="L32690" t="s">
        <v>216</v>
      </c>
    </row>
    <row r="32691" spans="11:12">
      <c r="K32691" s="435">
        <v>99169</v>
      </c>
      <c r="L32691" t="s">
        <v>216</v>
      </c>
    </row>
    <row r="32692" spans="11:12">
      <c r="K32692" s="435">
        <v>99170</v>
      </c>
      <c r="L32692" t="s">
        <v>216</v>
      </c>
    </row>
    <row r="32693" spans="11:12">
      <c r="K32693" s="435">
        <v>99171</v>
      </c>
      <c r="L32693" t="s">
        <v>216</v>
      </c>
    </row>
    <row r="32694" spans="11:12">
      <c r="K32694" s="435">
        <v>99173</v>
      </c>
      <c r="L32694" t="s">
        <v>216</v>
      </c>
    </row>
    <row r="32695" spans="11:12">
      <c r="K32695" s="435">
        <v>99174</v>
      </c>
      <c r="L32695" t="s">
        <v>216</v>
      </c>
    </row>
    <row r="32696" spans="11:12">
      <c r="K32696" s="435">
        <v>99176</v>
      </c>
      <c r="L32696" t="s">
        <v>216</v>
      </c>
    </row>
    <row r="32697" spans="11:12">
      <c r="K32697" s="435">
        <v>99179</v>
      </c>
      <c r="L32697" t="s">
        <v>216</v>
      </c>
    </row>
    <row r="32698" spans="11:12">
      <c r="K32698" s="435">
        <v>99180</v>
      </c>
      <c r="L32698" t="s">
        <v>216</v>
      </c>
    </row>
    <row r="32699" spans="11:12">
      <c r="K32699" s="435">
        <v>99181</v>
      </c>
      <c r="L32699" t="s">
        <v>216</v>
      </c>
    </row>
    <row r="32700" spans="11:12">
      <c r="K32700" s="435">
        <v>99185</v>
      </c>
      <c r="L32700" t="s">
        <v>216</v>
      </c>
    </row>
    <row r="32701" spans="11:12">
      <c r="K32701" s="435">
        <v>99201</v>
      </c>
      <c r="L32701" t="s">
        <v>216</v>
      </c>
    </row>
    <row r="32702" spans="11:12">
      <c r="K32702" s="435">
        <v>99202</v>
      </c>
      <c r="L32702" t="s">
        <v>216</v>
      </c>
    </row>
    <row r="32703" spans="11:12">
      <c r="K32703" s="435">
        <v>99203</v>
      </c>
      <c r="L32703" t="s">
        <v>216</v>
      </c>
    </row>
    <row r="32704" spans="11:12">
      <c r="K32704" s="435">
        <v>99204</v>
      </c>
      <c r="L32704" t="s">
        <v>216</v>
      </c>
    </row>
    <row r="32705" spans="11:12">
      <c r="K32705" s="435">
        <v>99205</v>
      </c>
      <c r="L32705" t="s">
        <v>216</v>
      </c>
    </row>
    <row r="32706" spans="11:12">
      <c r="K32706" s="435">
        <v>99206</v>
      </c>
      <c r="L32706" t="s">
        <v>216</v>
      </c>
    </row>
    <row r="32707" spans="11:12">
      <c r="K32707" s="435">
        <v>99207</v>
      </c>
      <c r="L32707" t="s">
        <v>216</v>
      </c>
    </row>
    <row r="32708" spans="11:12">
      <c r="K32708" s="435">
        <v>99208</v>
      </c>
      <c r="L32708" t="s">
        <v>216</v>
      </c>
    </row>
    <row r="32709" spans="11:12">
      <c r="K32709" s="435">
        <v>99212</v>
      </c>
      <c r="L32709" t="s">
        <v>216</v>
      </c>
    </row>
    <row r="32710" spans="11:12">
      <c r="K32710" s="435">
        <v>99216</v>
      </c>
      <c r="L32710" t="s">
        <v>216</v>
      </c>
    </row>
    <row r="32711" spans="11:12">
      <c r="K32711" s="435">
        <v>99217</v>
      </c>
      <c r="L32711" t="s">
        <v>216</v>
      </c>
    </row>
    <row r="32712" spans="11:12">
      <c r="K32712" s="435">
        <v>99218</v>
      </c>
      <c r="L32712" t="s">
        <v>216</v>
      </c>
    </row>
    <row r="32713" spans="11:12">
      <c r="K32713" s="435">
        <v>99223</v>
      </c>
      <c r="L32713" t="s">
        <v>216</v>
      </c>
    </row>
    <row r="32714" spans="11:12">
      <c r="K32714" s="435">
        <v>99224</v>
      </c>
      <c r="L32714" t="s">
        <v>216</v>
      </c>
    </row>
    <row r="32715" spans="11:12">
      <c r="K32715" s="435">
        <v>99301</v>
      </c>
      <c r="L32715" t="s">
        <v>216</v>
      </c>
    </row>
    <row r="32716" spans="11:12">
      <c r="K32716" s="435">
        <v>99320</v>
      </c>
      <c r="L32716" t="s">
        <v>216</v>
      </c>
    </row>
    <row r="32717" spans="11:12">
      <c r="K32717" s="435">
        <v>99321</v>
      </c>
      <c r="L32717" t="s">
        <v>216</v>
      </c>
    </row>
    <row r="32718" spans="11:12">
      <c r="K32718" s="435">
        <v>99322</v>
      </c>
      <c r="L32718" t="s">
        <v>216</v>
      </c>
    </row>
    <row r="32719" spans="11:12">
      <c r="K32719" s="435">
        <v>99323</v>
      </c>
      <c r="L32719" t="s">
        <v>216</v>
      </c>
    </row>
    <row r="32720" spans="11:12">
      <c r="K32720" s="435">
        <v>99324</v>
      </c>
      <c r="L32720" t="s">
        <v>216</v>
      </c>
    </row>
    <row r="32721" spans="11:12">
      <c r="K32721" s="435">
        <v>99326</v>
      </c>
      <c r="L32721" t="s">
        <v>216</v>
      </c>
    </row>
    <row r="32722" spans="11:12">
      <c r="K32722" s="435">
        <v>99328</v>
      </c>
      <c r="L32722" t="s">
        <v>216</v>
      </c>
    </row>
    <row r="32723" spans="11:12">
      <c r="K32723" s="435">
        <v>99329</v>
      </c>
      <c r="L32723" t="s">
        <v>216</v>
      </c>
    </row>
    <row r="32724" spans="11:12">
      <c r="K32724" s="435">
        <v>99330</v>
      </c>
      <c r="L32724" t="s">
        <v>216</v>
      </c>
    </row>
    <row r="32725" spans="11:12">
      <c r="K32725" s="435">
        <v>99333</v>
      </c>
      <c r="L32725" t="s">
        <v>216</v>
      </c>
    </row>
    <row r="32726" spans="11:12">
      <c r="K32726" s="435">
        <v>99335</v>
      </c>
      <c r="L32726" t="s">
        <v>216</v>
      </c>
    </row>
    <row r="32727" spans="11:12">
      <c r="K32727" s="435">
        <v>99336</v>
      </c>
      <c r="L32727" t="s">
        <v>216</v>
      </c>
    </row>
    <row r="32728" spans="11:12">
      <c r="K32728" s="435">
        <v>99337</v>
      </c>
      <c r="L32728" t="s">
        <v>216</v>
      </c>
    </row>
    <row r="32729" spans="11:12">
      <c r="K32729" s="435">
        <v>99338</v>
      </c>
      <c r="L32729" t="s">
        <v>216</v>
      </c>
    </row>
    <row r="32730" spans="11:12">
      <c r="K32730" s="435">
        <v>99341</v>
      </c>
      <c r="L32730" t="s">
        <v>216</v>
      </c>
    </row>
    <row r="32731" spans="11:12">
      <c r="K32731" s="435">
        <v>99343</v>
      </c>
      <c r="L32731" t="s">
        <v>216</v>
      </c>
    </row>
    <row r="32732" spans="11:12">
      <c r="K32732" s="435">
        <v>99344</v>
      </c>
      <c r="L32732" t="s">
        <v>216</v>
      </c>
    </row>
    <row r="32733" spans="11:12">
      <c r="K32733" s="435">
        <v>99345</v>
      </c>
      <c r="L32733" t="s">
        <v>216</v>
      </c>
    </row>
    <row r="32734" spans="11:12">
      <c r="K32734" s="435">
        <v>99346</v>
      </c>
      <c r="L32734" t="s">
        <v>216</v>
      </c>
    </row>
    <row r="32735" spans="11:12">
      <c r="K32735" s="435">
        <v>99347</v>
      </c>
      <c r="L32735" t="s">
        <v>216</v>
      </c>
    </row>
    <row r="32736" spans="11:12">
      <c r="K32736" s="435">
        <v>99348</v>
      </c>
      <c r="L32736" t="s">
        <v>216</v>
      </c>
    </row>
    <row r="32737" spans="11:12">
      <c r="K32737" s="435">
        <v>99349</v>
      </c>
      <c r="L32737" t="s">
        <v>216</v>
      </c>
    </row>
    <row r="32738" spans="11:12">
      <c r="K32738" s="435">
        <v>99350</v>
      </c>
      <c r="L32738" t="s">
        <v>216</v>
      </c>
    </row>
    <row r="32739" spans="11:12">
      <c r="K32739" s="435">
        <v>99352</v>
      </c>
      <c r="L32739" t="s">
        <v>216</v>
      </c>
    </row>
    <row r="32740" spans="11:12">
      <c r="K32740" s="435">
        <v>99353</v>
      </c>
      <c r="L32740" t="s">
        <v>216</v>
      </c>
    </row>
    <row r="32741" spans="11:12">
      <c r="K32741" s="435">
        <v>99354</v>
      </c>
      <c r="L32741" t="s">
        <v>216</v>
      </c>
    </row>
    <row r="32742" spans="11:12">
      <c r="K32742" s="435">
        <v>99356</v>
      </c>
      <c r="L32742" t="s">
        <v>216</v>
      </c>
    </row>
    <row r="32743" spans="11:12">
      <c r="K32743" s="435">
        <v>99357</v>
      </c>
      <c r="L32743" t="s">
        <v>216</v>
      </c>
    </row>
    <row r="32744" spans="11:12">
      <c r="K32744" s="435">
        <v>99359</v>
      </c>
      <c r="L32744" t="s">
        <v>216</v>
      </c>
    </row>
    <row r="32745" spans="11:12">
      <c r="K32745" s="435">
        <v>99360</v>
      </c>
      <c r="L32745" t="s">
        <v>216</v>
      </c>
    </row>
    <row r="32746" spans="11:12">
      <c r="K32746" s="435">
        <v>99361</v>
      </c>
      <c r="L32746" t="s">
        <v>216</v>
      </c>
    </row>
    <row r="32747" spans="11:12">
      <c r="K32747" s="435">
        <v>99362</v>
      </c>
      <c r="L32747" t="s">
        <v>216</v>
      </c>
    </row>
    <row r="32748" spans="11:12">
      <c r="K32748" s="435">
        <v>99363</v>
      </c>
      <c r="L32748" t="s">
        <v>216</v>
      </c>
    </row>
    <row r="32749" spans="11:12">
      <c r="K32749" s="435">
        <v>99371</v>
      </c>
      <c r="L32749" t="s">
        <v>216</v>
      </c>
    </row>
    <row r="32750" spans="11:12">
      <c r="K32750" s="435">
        <v>99401</v>
      </c>
      <c r="L32750" t="s">
        <v>216</v>
      </c>
    </row>
    <row r="32751" spans="11:12">
      <c r="K32751" s="435">
        <v>99402</v>
      </c>
      <c r="L32751" t="s">
        <v>216</v>
      </c>
    </row>
    <row r="32752" spans="11:12">
      <c r="K32752" s="435">
        <v>99403</v>
      </c>
      <c r="L32752" t="s">
        <v>216</v>
      </c>
    </row>
    <row r="32753" spans="11:12">
      <c r="K32753" s="435">
        <v>99501</v>
      </c>
      <c r="L32753">
        <v>7</v>
      </c>
    </row>
    <row r="32754" spans="11:12">
      <c r="K32754" s="435">
        <v>99502</v>
      </c>
      <c r="L32754">
        <v>7</v>
      </c>
    </row>
    <row r="32755" spans="11:12">
      <c r="K32755" s="435">
        <v>99503</v>
      </c>
      <c r="L32755">
        <v>7</v>
      </c>
    </row>
    <row r="32756" spans="11:12">
      <c r="K32756" s="435">
        <v>99504</v>
      </c>
      <c r="L32756">
        <v>7</v>
      </c>
    </row>
    <row r="32757" spans="11:12">
      <c r="K32757" s="435">
        <v>99505</v>
      </c>
      <c r="L32757">
        <v>7</v>
      </c>
    </row>
    <row r="32758" spans="11:12">
      <c r="K32758" s="435">
        <v>99506</v>
      </c>
      <c r="L32758">
        <v>7</v>
      </c>
    </row>
    <row r="32759" spans="11:12">
      <c r="K32759" s="435">
        <v>99507</v>
      </c>
      <c r="L32759">
        <v>7</v>
      </c>
    </row>
    <row r="32760" spans="11:12">
      <c r="K32760" s="435">
        <v>99508</v>
      </c>
      <c r="L32760">
        <v>7</v>
      </c>
    </row>
    <row r="32761" spans="11:12">
      <c r="K32761" s="435">
        <v>99510</v>
      </c>
      <c r="L32761">
        <v>7</v>
      </c>
    </row>
    <row r="32762" spans="11:12">
      <c r="K32762" s="435">
        <v>99513</v>
      </c>
      <c r="L32762">
        <v>7</v>
      </c>
    </row>
    <row r="32763" spans="11:12">
      <c r="K32763" s="435">
        <v>99515</v>
      </c>
      <c r="L32763">
        <v>7</v>
      </c>
    </row>
    <row r="32764" spans="11:12">
      <c r="K32764" s="435">
        <v>99516</v>
      </c>
      <c r="L32764">
        <v>7</v>
      </c>
    </row>
    <row r="32765" spans="11:12">
      <c r="K32765" s="435">
        <v>99517</v>
      </c>
      <c r="L32765">
        <v>7</v>
      </c>
    </row>
    <row r="32766" spans="11:12">
      <c r="K32766" s="435">
        <v>99518</v>
      </c>
      <c r="L32766">
        <v>7</v>
      </c>
    </row>
    <row r="32767" spans="11:12">
      <c r="K32767" s="435">
        <v>99519</v>
      </c>
      <c r="L32767">
        <v>7</v>
      </c>
    </row>
    <row r="32768" spans="11:12">
      <c r="K32768" s="435">
        <v>99540</v>
      </c>
      <c r="L32768">
        <v>7</v>
      </c>
    </row>
    <row r="32769" spans="11:12">
      <c r="K32769" s="435">
        <v>99546</v>
      </c>
      <c r="L32769">
        <v>7</v>
      </c>
    </row>
    <row r="32770" spans="11:12">
      <c r="K32770" s="435">
        <v>99547</v>
      </c>
      <c r="L32770">
        <v>7</v>
      </c>
    </row>
    <row r="32771" spans="11:12">
      <c r="K32771" s="435">
        <v>99548</v>
      </c>
      <c r="L32771">
        <v>7</v>
      </c>
    </row>
    <row r="32772" spans="11:12">
      <c r="K32772" s="435">
        <v>99549</v>
      </c>
      <c r="L32772">
        <v>7</v>
      </c>
    </row>
    <row r="32773" spans="11:12">
      <c r="K32773" s="435">
        <v>99550</v>
      </c>
      <c r="L32773">
        <v>7</v>
      </c>
    </row>
    <row r="32774" spans="11:12">
      <c r="K32774" s="435">
        <v>99551</v>
      </c>
      <c r="L32774">
        <v>8</v>
      </c>
    </row>
    <row r="32775" spans="11:12">
      <c r="K32775" s="435">
        <v>99552</v>
      </c>
      <c r="L32775">
        <v>8</v>
      </c>
    </row>
    <row r="32776" spans="11:12">
      <c r="K32776" s="435">
        <v>99553</v>
      </c>
      <c r="L32776">
        <v>7</v>
      </c>
    </row>
    <row r="32777" spans="11:12">
      <c r="K32777" s="435">
        <v>99554</v>
      </c>
      <c r="L32777">
        <v>8</v>
      </c>
    </row>
    <row r="32778" spans="11:12">
      <c r="K32778" s="435">
        <v>99555</v>
      </c>
      <c r="L32778">
        <v>8</v>
      </c>
    </row>
    <row r="32779" spans="11:12">
      <c r="K32779" s="435">
        <v>99556</v>
      </c>
      <c r="L32779">
        <v>7</v>
      </c>
    </row>
    <row r="32780" spans="11:12">
      <c r="K32780" s="435">
        <v>99557</v>
      </c>
      <c r="L32780">
        <v>8</v>
      </c>
    </row>
    <row r="32781" spans="11:12">
      <c r="K32781" s="435">
        <v>99559</v>
      </c>
      <c r="L32781">
        <v>8</v>
      </c>
    </row>
    <row r="32782" spans="11:12">
      <c r="K32782" s="435">
        <v>99561</v>
      </c>
      <c r="L32782">
        <v>8</v>
      </c>
    </row>
    <row r="32783" spans="11:12">
      <c r="K32783" s="435">
        <v>99563</v>
      </c>
      <c r="L32783">
        <v>8</v>
      </c>
    </row>
    <row r="32784" spans="11:12">
      <c r="K32784" s="435">
        <v>99564</v>
      </c>
      <c r="L32784">
        <v>7</v>
      </c>
    </row>
    <row r="32785" spans="11:12">
      <c r="K32785" s="435">
        <v>99565</v>
      </c>
      <c r="L32785">
        <v>7</v>
      </c>
    </row>
    <row r="32786" spans="11:12">
      <c r="K32786" s="435">
        <v>99566</v>
      </c>
      <c r="L32786">
        <v>7</v>
      </c>
    </row>
    <row r="32787" spans="11:12">
      <c r="K32787" s="435">
        <v>99568</v>
      </c>
      <c r="L32787">
        <v>7</v>
      </c>
    </row>
    <row r="32788" spans="11:12">
      <c r="K32788" s="435">
        <v>99569</v>
      </c>
      <c r="L32788">
        <v>8</v>
      </c>
    </row>
    <row r="32789" spans="11:12">
      <c r="K32789" s="435">
        <v>99571</v>
      </c>
      <c r="L32789">
        <v>7</v>
      </c>
    </row>
    <row r="32790" spans="11:12">
      <c r="K32790" s="435">
        <v>99572</v>
      </c>
      <c r="L32790">
        <v>7</v>
      </c>
    </row>
    <row r="32791" spans="11:12">
      <c r="K32791" s="435">
        <v>99573</v>
      </c>
      <c r="L32791">
        <v>7</v>
      </c>
    </row>
    <row r="32792" spans="11:12">
      <c r="K32792" s="435">
        <v>99574</v>
      </c>
      <c r="L32792">
        <v>7</v>
      </c>
    </row>
    <row r="32793" spans="11:12">
      <c r="K32793" s="435">
        <v>99576</v>
      </c>
      <c r="L32793">
        <v>8</v>
      </c>
    </row>
    <row r="32794" spans="11:12">
      <c r="K32794" s="435">
        <v>99578</v>
      </c>
      <c r="L32794">
        <v>8</v>
      </c>
    </row>
    <row r="32795" spans="11:12">
      <c r="K32795" s="435">
        <v>99579</v>
      </c>
      <c r="L32795">
        <v>7</v>
      </c>
    </row>
    <row r="32796" spans="11:12">
      <c r="K32796" s="435">
        <v>99580</v>
      </c>
      <c r="L32796">
        <v>8</v>
      </c>
    </row>
    <row r="32797" spans="11:12">
      <c r="K32797" s="435">
        <v>99583</v>
      </c>
      <c r="L32797">
        <v>7</v>
      </c>
    </row>
    <row r="32798" spans="11:12">
      <c r="K32798" s="435">
        <v>99585</v>
      </c>
      <c r="L32798">
        <v>8</v>
      </c>
    </row>
    <row r="32799" spans="11:12">
      <c r="K32799" s="435">
        <v>99586</v>
      </c>
      <c r="L32799">
        <v>7</v>
      </c>
    </row>
    <row r="32800" spans="11:12">
      <c r="K32800" s="435">
        <v>99587</v>
      </c>
      <c r="L32800">
        <v>7</v>
      </c>
    </row>
    <row r="32801" spans="11:12">
      <c r="K32801" s="435">
        <v>99588</v>
      </c>
      <c r="L32801">
        <v>7</v>
      </c>
    </row>
    <row r="32802" spans="11:12">
      <c r="K32802" s="435">
        <v>99589</v>
      </c>
      <c r="L32802">
        <v>8</v>
      </c>
    </row>
    <row r="32803" spans="11:12">
      <c r="K32803" s="435">
        <v>99591</v>
      </c>
      <c r="L32803">
        <v>7</v>
      </c>
    </row>
    <row r="32804" spans="11:12">
      <c r="K32804" s="435">
        <v>99602</v>
      </c>
      <c r="L32804">
        <v>8</v>
      </c>
    </row>
    <row r="32805" spans="11:12">
      <c r="K32805" s="435">
        <v>99603</v>
      </c>
      <c r="L32805">
        <v>7</v>
      </c>
    </row>
    <row r="32806" spans="11:12">
      <c r="K32806" s="435">
        <v>99604</v>
      </c>
      <c r="L32806">
        <v>8</v>
      </c>
    </row>
    <row r="32807" spans="11:12">
      <c r="K32807" s="435">
        <v>99605</v>
      </c>
      <c r="L32807">
        <v>7</v>
      </c>
    </row>
    <row r="32808" spans="11:12">
      <c r="K32808" s="435">
        <v>99606</v>
      </c>
      <c r="L32808">
        <v>7</v>
      </c>
    </row>
    <row r="32809" spans="11:12">
      <c r="K32809" s="435">
        <v>99609</v>
      </c>
      <c r="L32809">
        <v>8</v>
      </c>
    </row>
    <row r="32810" spans="11:12">
      <c r="K32810" s="435">
        <v>99610</v>
      </c>
      <c r="L32810">
        <v>7</v>
      </c>
    </row>
    <row r="32811" spans="11:12">
      <c r="K32811" s="435">
        <v>99611</v>
      </c>
      <c r="L32811">
        <v>7</v>
      </c>
    </row>
    <row r="32812" spans="11:12">
      <c r="K32812" s="435">
        <v>99612</v>
      </c>
      <c r="L32812">
        <v>7</v>
      </c>
    </row>
    <row r="32813" spans="11:12">
      <c r="K32813" s="435">
        <v>99613</v>
      </c>
      <c r="L32813">
        <v>7</v>
      </c>
    </row>
    <row r="32814" spans="11:12">
      <c r="K32814" s="435">
        <v>99614</v>
      </c>
      <c r="L32814">
        <v>8</v>
      </c>
    </row>
    <row r="32815" spans="11:12">
      <c r="K32815" s="435">
        <v>99615</v>
      </c>
      <c r="L32815">
        <v>7</v>
      </c>
    </row>
    <row r="32816" spans="11:12">
      <c r="K32816" s="435">
        <v>99621</v>
      </c>
      <c r="L32816">
        <v>8</v>
      </c>
    </row>
    <row r="32817" spans="11:12">
      <c r="K32817" s="435">
        <v>99622</v>
      </c>
      <c r="L32817">
        <v>8</v>
      </c>
    </row>
    <row r="32818" spans="11:12">
      <c r="K32818" s="435">
        <v>99624</v>
      </c>
      <c r="L32818">
        <v>7</v>
      </c>
    </row>
    <row r="32819" spans="11:12">
      <c r="K32819" s="435">
        <v>99625</v>
      </c>
      <c r="L32819">
        <v>7</v>
      </c>
    </row>
    <row r="32820" spans="11:12">
      <c r="K32820" s="435">
        <v>99627</v>
      </c>
      <c r="L32820">
        <v>8</v>
      </c>
    </row>
    <row r="32821" spans="11:12">
      <c r="K32821" s="435">
        <v>99628</v>
      </c>
      <c r="L32821">
        <v>8</v>
      </c>
    </row>
    <row r="32822" spans="11:12">
      <c r="K32822" s="435">
        <v>99630</v>
      </c>
      <c r="L32822">
        <v>8</v>
      </c>
    </row>
    <row r="32823" spans="11:12">
      <c r="K32823" s="435">
        <v>99631</v>
      </c>
      <c r="L32823">
        <v>7</v>
      </c>
    </row>
    <row r="32824" spans="11:12">
      <c r="K32824" s="435">
        <v>99633</v>
      </c>
      <c r="L32824">
        <v>7</v>
      </c>
    </row>
    <row r="32825" spans="11:12">
      <c r="K32825" s="435">
        <v>99634</v>
      </c>
      <c r="L32825">
        <v>8</v>
      </c>
    </row>
    <row r="32826" spans="11:12">
      <c r="K32826" s="435">
        <v>99636</v>
      </c>
      <c r="L32826">
        <v>8</v>
      </c>
    </row>
    <row r="32827" spans="11:12">
      <c r="K32827" s="435">
        <v>99637</v>
      </c>
      <c r="L32827">
        <v>8</v>
      </c>
    </row>
    <row r="32828" spans="11:12">
      <c r="K32828" s="435">
        <v>99638</v>
      </c>
      <c r="L32828">
        <v>7</v>
      </c>
    </row>
    <row r="32829" spans="11:12">
      <c r="K32829" s="435">
        <v>99639</v>
      </c>
      <c r="L32829">
        <v>7</v>
      </c>
    </row>
    <row r="32830" spans="11:12">
      <c r="K32830" s="435">
        <v>99640</v>
      </c>
      <c r="L32830">
        <v>7</v>
      </c>
    </row>
    <row r="32831" spans="11:12">
      <c r="K32831" s="435">
        <v>99641</v>
      </c>
      <c r="L32831">
        <v>8</v>
      </c>
    </row>
    <row r="32832" spans="11:12">
      <c r="K32832" s="435">
        <v>99643</v>
      </c>
      <c r="L32832">
        <v>7</v>
      </c>
    </row>
    <row r="32833" spans="11:12">
      <c r="K32833" s="435">
        <v>99644</v>
      </c>
      <c r="L32833">
        <v>7</v>
      </c>
    </row>
    <row r="32834" spans="11:12">
      <c r="K32834" s="435">
        <v>99645</v>
      </c>
      <c r="L32834">
        <v>7</v>
      </c>
    </row>
    <row r="32835" spans="11:12">
      <c r="K32835" s="435">
        <v>99647</v>
      </c>
      <c r="L32835">
        <v>7</v>
      </c>
    </row>
    <row r="32836" spans="11:12">
      <c r="K32836" s="435">
        <v>99648</v>
      </c>
      <c r="L32836">
        <v>7</v>
      </c>
    </row>
    <row r="32837" spans="11:12">
      <c r="K32837" s="435">
        <v>99649</v>
      </c>
      <c r="L32837">
        <v>7</v>
      </c>
    </row>
    <row r="32838" spans="11:12">
      <c r="K32838" s="435">
        <v>99650</v>
      </c>
      <c r="L32838">
        <v>8</v>
      </c>
    </row>
    <row r="32839" spans="11:12">
      <c r="K32839" s="435">
        <v>99651</v>
      </c>
      <c r="L32839">
        <v>8</v>
      </c>
    </row>
    <row r="32840" spans="11:12">
      <c r="K32840" s="435">
        <v>99653</v>
      </c>
      <c r="L32840">
        <v>7</v>
      </c>
    </row>
    <row r="32841" spans="11:12">
      <c r="K32841" s="435">
        <v>99654</v>
      </c>
      <c r="L32841">
        <v>7</v>
      </c>
    </row>
    <row r="32842" spans="11:12">
      <c r="K32842" s="435">
        <v>99655</v>
      </c>
      <c r="L32842">
        <v>8</v>
      </c>
    </row>
    <row r="32843" spans="11:12">
      <c r="K32843" s="435">
        <v>99656</v>
      </c>
      <c r="L32843">
        <v>8</v>
      </c>
    </row>
    <row r="32844" spans="11:12">
      <c r="K32844" s="435">
        <v>99657</v>
      </c>
      <c r="L32844">
        <v>8</v>
      </c>
    </row>
    <row r="32845" spans="11:12">
      <c r="K32845" s="435">
        <v>99658</v>
      </c>
      <c r="L32845">
        <v>8</v>
      </c>
    </row>
    <row r="32846" spans="11:12">
      <c r="K32846" s="435">
        <v>99659</v>
      </c>
      <c r="L32846">
        <v>8</v>
      </c>
    </row>
    <row r="32847" spans="11:12">
      <c r="K32847" s="435">
        <v>99660</v>
      </c>
      <c r="L32847">
        <v>7</v>
      </c>
    </row>
    <row r="32848" spans="11:12">
      <c r="K32848" s="435">
        <v>99661</v>
      </c>
      <c r="L32848">
        <v>7</v>
      </c>
    </row>
    <row r="32849" spans="11:12">
      <c r="K32849" s="435">
        <v>99662</v>
      </c>
      <c r="L32849">
        <v>8</v>
      </c>
    </row>
    <row r="32850" spans="11:12">
      <c r="K32850" s="435">
        <v>99663</v>
      </c>
      <c r="L32850">
        <v>7</v>
      </c>
    </row>
    <row r="32851" spans="11:12">
      <c r="K32851" s="435">
        <v>99664</v>
      </c>
      <c r="L32851">
        <v>7</v>
      </c>
    </row>
    <row r="32852" spans="11:12">
      <c r="K32852" s="435">
        <v>99666</v>
      </c>
      <c r="L32852">
        <v>8</v>
      </c>
    </row>
    <row r="32853" spans="11:12">
      <c r="K32853" s="435">
        <v>99667</v>
      </c>
      <c r="L32853">
        <v>7</v>
      </c>
    </row>
    <row r="32854" spans="11:12">
      <c r="K32854" s="435">
        <v>99669</v>
      </c>
      <c r="L32854">
        <v>7</v>
      </c>
    </row>
    <row r="32855" spans="11:12">
      <c r="K32855" s="435">
        <v>99670</v>
      </c>
      <c r="L32855">
        <v>7</v>
      </c>
    </row>
    <row r="32856" spans="11:12">
      <c r="K32856" s="435">
        <v>99671</v>
      </c>
      <c r="L32856">
        <v>8</v>
      </c>
    </row>
    <row r="32857" spans="11:12">
      <c r="K32857" s="435">
        <v>99672</v>
      </c>
      <c r="L32857">
        <v>7</v>
      </c>
    </row>
    <row r="32858" spans="11:12">
      <c r="K32858" s="435">
        <v>99674</v>
      </c>
      <c r="L32858">
        <v>7</v>
      </c>
    </row>
    <row r="32859" spans="11:12">
      <c r="K32859" s="435">
        <v>99676</v>
      </c>
      <c r="L32859">
        <v>7</v>
      </c>
    </row>
    <row r="32860" spans="11:12">
      <c r="K32860" s="435">
        <v>99677</v>
      </c>
      <c r="L32860">
        <v>7</v>
      </c>
    </row>
    <row r="32861" spans="11:12">
      <c r="K32861" s="435">
        <v>99678</v>
      </c>
      <c r="L32861">
        <v>8</v>
      </c>
    </row>
    <row r="32862" spans="11:12">
      <c r="K32862" s="435">
        <v>99679</v>
      </c>
      <c r="L32862">
        <v>8</v>
      </c>
    </row>
    <row r="32863" spans="11:12">
      <c r="K32863" s="435">
        <v>99680</v>
      </c>
      <c r="L32863">
        <v>8</v>
      </c>
    </row>
    <row r="32864" spans="11:12">
      <c r="K32864" s="435">
        <v>99681</v>
      </c>
      <c r="L32864">
        <v>8</v>
      </c>
    </row>
    <row r="32865" spans="11:12">
      <c r="K32865" s="435">
        <v>99682</v>
      </c>
      <c r="L32865">
        <v>7</v>
      </c>
    </row>
    <row r="32866" spans="11:12">
      <c r="K32866" s="435">
        <v>99684</v>
      </c>
      <c r="L32866">
        <v>8</v>
      </c>
    </row>
    <row r="32867" spans="11:12">
      <c r="K32867" s="435">
        <v>99685</v>
      </c>
      <c r="L32867">
        <v>7</v>
      </c>
    </row>
    <row r="32868" spans="11:12">
      <c r="K32868" s="435">
        <v>99686</v>
      </c>
      <c r="L32868">
        <v>7</v>
      </c>
    </row>
    <row r="32869" spans="11:12">
      <c r="K32869" s="435">
        <v>99688</v>
      </c>
      <c r="L32869">
        <v>7</v>
      </c>
    </row>
    <row r="32870" spans="11:12">
      <c r="K32870" s="435">
        <v>99689</v>
      </c>
      <c r="L32870">
        <v>7</v>
      </c>
    </row>
    <row r="32871" spans="11:12">
      <c r="K32871" s="435">
        <v>99690</v>
      </c>
      <c r="L32871">
        <v>8</v>
      </c>
    </row>
    <row r="32872" spans="11:12">
      <c r="K32872" s="435">
        <v>99692</v>
      </c>
      <c r="L32872">
        <v>7</v>
      </c>
    </row>
    <row r="32873" spans="11:12">
      <c r="K32873" s="435">
        <v>99693</v>
      </c>
      <c r="L32873">
        <v>7</v>
      </c>
    </row>
    <row r="32874" spans="11:12">
      <c r="K32874" s="435">
        <v>99694</v>
      </c>
      <c r="L32874">
        <v>7</v>
      </c>
    </row>
    <row r="32875" spans="11:12">
      <c r="K32875" s="435">
        <v>99695</v>
      </c>
      <c r="L32875">
        <v>7</v>
      </c>
    </row>
    <row r="32876" spans="11:12">
      <c r="K32876" s="435">
        <v>99701</v>
      </c>
      <c r="L32876">
        <v>8</v>
      </c>
    </row>
    <row r="32877" spans="11:12">
      <c r="K32877" s="435">
        <v>99702</v>
      </c>
      <c r="L32877">
        <v>8</v>
      </c>
    </row>
    <row r="32878" spans="11:12">
      <c r="K32878" s="435">
        <v>99703</v>
      </c>
      <c r="L32878">
        <v>8</v>
      </c>
    </row>
    <row r="32879" spans="11:12">
      <c r="K32879" s="435">
        <v>99705</v>
      </c>
      <c r="L32879">
        <v>8</v>
      </c>
    </row>
    <row r="32880" spans="11:12">
      <c r="K32880" s="435">
        <v>99706</v>
      </c>
      <c r="L32880">
        <v>8</v>
      </c>
    </row>
    <row r="32881" spans="11:12">
      <c r="K32881" s="435">
        <v>99709</v>
      </c>
      <c r="L32881">
        <v>8</v>
      </c>
    </row>
    <row r="32882" spans="11:12">
      <c r="K32882" s="435">
        <v>99712</v>
      </c>
      <c r="L32882">
        <v>8</v>
      </c>
    </row>
    <row r="32883" spans="11:12">
      <c r="K32883" s="435">
        <v>99714</v>
      </c>
      <c r="L32883">
        <v>8</v>
      </c>
    </row>
    <row r="32884" spans="11:12">
      <c r="K32884" s="435">
        <v>99720</v>
      </c>
      <c r="L32884">
        <v>8</v>
      </c>
    </row>
    <row r="32885" spans="11:12">
      <c r="K32885" s="435">
        <v>99721</v>
      </c>
      <c r="L32885">
        <v>8</v>
      </c>
    </row>
    <row r="32886" spans="11:12">
      <c r="K32886" s="435">
        <v>99723</v>
      </c>
      <c r="L32886">
        <v>8</v>
      </c>
    </row>
    <row r="32887" spans="11:12">
      <c r="K32887" s="435">
        <v>99724</v>
      </c>
      <c r="L32887">
        <v>8</v>
      </c>
    </row>
    <row r="32888" spans="11:12">
      <c r="K32888" s="435">
        <v>99730</v>
      </c>
      <c r="L32888">
        <v>8</v>
      </c>
    </row>
    <row r="32889" spans="11:12">
      <c r="K32889" s="435">
        <v>99732</v>
      </c>
      <c r="L32889">
        <v>8</v>
      </c>
    </row>
    <row r="32890" spans="11:12">
      <c r="K32890" s="435">
        <v>99733</v>
      </c>
      <c r="L32890">
        <v>8</v>
      </c>
    </row>
    <row r="32891" spans="11:12">
      <c r="K32891" s="435">
        <v>99734</v>
      </c>
      <c r="L32891">
        <v>8</v>
      </c>
    </row>
    <row r="32892" spans="11:12">
      <c r="K32892" s="435">
        <v>99737</v>
      </c>
      <c r="L32892">
        <v>8</v>
      </c>
    </row>
    <row r="32893" spans="11:12">
      <c r="K32893" s="435">
        <v>99738</v>
      </c>
      <c r="L32893">
        <v>8</v>
      </c>
    </row>
    <row r="32894" spans="11:12">
      <c r="K32894" s="435">
        <v>99739</v>
      </c>
      <c r="L32894">
        <v>8</v>
      </c>
    </row>
    <row r="32895" spans="11:12">
      <c r="K32895" s="435">
        <v>99747</v>
      </c>
      <c r="L32895">
        <v>8</v>
      </c>
    </row>
    <row r="32896" spans="11:12">
      <c r="K32896" s="435">
        <v>99748</v>
      </c>
      <c r="L32896">
        <v>8</v>
      </c>
    </row>
    <row r="32897" spans="11:12">
      <c r="K32897" s="435">
        <v>99752</v>
      </c>
      <c r="L32897">
        <v>8</v>
      </c>
    </row>
    <row r="32898" spans="11:12">
      <c r="K32898" s="435">
        <v>99753</v>
      </c>
      <c r="L32898">
        <v>8</v>
      </c>
    </row>
    <row r="32899" spans="11:12">
      <c r="K32899" s="435">
        <v>99758</v>
      </c>
      <c r="L32899">
        <v>8</v>
      </c>
    </row>
    <row r="32900" spans="11:12">
      <c r="K32900" s="435">
        <v>99759</v>
      </c>
      <c r="L32900">
        <v>8</v>
      </c>
    </row>
    <row r="32901" spans="11:12">
      <c r="K32901" s="435">
        <v>99760</v>
      </c>
      <c r="L32901">
        <v>8</v>
      </c>
    </row>
    <row r="32902" spans="11:12">
      <c r="K32902" s="435">
        <v>99762</v>
      </c>
      <c r="L32902">
        <v>8</v>
      </c>
    </row>
    <row r="32903" spans="11:12">
      <c r="K32903" s="435">
        <v>99764</v>
      </c>
      <c r="L32903">
        <v>8</v>
      </c>
    </row>
    <row r="32904" spans="11:12">
      <c r="K32904" s="435">
        <v>99766</v>
      </c>
      <c r="L32904">
        <v>8</v>
      </c>
    </row>
    <row r="32905" spans="11:12">
      <c r="K32905" s="435">
        <v>99771</v>
      </c>
      <c r="L32905">
        <v>8</v>
      </c>
    </row>
    <row r="32906" spans="11:12">
      <c r="K32906" s="435">
        <v>99772</v>
      </c>
      <c r="L32906">
        <v>8</v>
      </c>
    </row>
    <row r="32907" spans="11:12">
      <c r="K32907" s="435">
        <v>99775</v>
      </c>
      <c r="L32907">
        <v>8</v>
      </c>
    </row>
    <row r="32908" spans="11:12">
      <c r="K32908" s="435">
        <v>99776</v>
      </c>
      <c r="L32908">
        <v>8</v>
      </c>
    </row>
    <row r="32909" spans="11:12">
      <c r="K32909" s="435">
        <v>99778</v>
      </c>
      <c r="L32909">
        <v>8</v>
      </c>
    </row>
    <row r="32910" spans="11:12">
      <c r="K32910" s="435">
        <v>99780</v>
      </c>
      <c r="L32910">
        <v>8</v>
      </c>
    </row>
    <row r="32911" spans="11:12">
      <c r="K32911" s="435">
        <v>99781</v>
      </c>
      <c r="L32911">
        <v>8</v>
      </c>
    </row>
    <row r="32912" spans="11:12">
      <c r="K32912" s="435">
        <v>99782</v>
      </c>
      <c r="L32912">
        <v>8</v>
      </c>
    </row>
    <row r="32913" spans="11:12">
      <c r="K32913" s="435">
        <v>99783</v>
      </c>
      <c r="L32913">
        <v>8</v>
      </c>
    </row>
    <row r="32914" spans="11:12">
      <c r="K32914" s="435">
        <v>99784</v>
      </c>
      <c r="L32914">
        <v>8</v>
      </c>
    </row>
    <row r="32915" spans="11:12">
      <c r="K32915" s="435">
        <v>99785</v>
      </c>
      <c r="L32915">
        <v>8</v>
      </c>
    </row>
    <row r="32916" spans="11:12">
      <c r="K32916" s="435">
        <v>99789</v>
      </c>
      <c r="L32916">
        <v>8</v>
      </c>
    </row>
    <row r="32917" spans="11:12">
      <c r="K32917" s="435">
        <v>99790</v>
      </c>
      <c r="L32917">
        <v>8</v>
      </c>
    </row>
    <row r="32918" spans="11:12">
      <c r="K32918" s="435">
        <v>99791</v>
      </c>
      <c r="L32918">
        <v>8</v>
      </c>
    </row>
    <row r="32919" spans="11:12">
      <c r="K32919" s="435">
        <v>99801</v>
      </c>
      <c r="L32919">
        <v>7</v>
      </c>
    </row>
    <row r="32920" spans="11:12">
      <c r="K32920" s="435">
        <v>99820</v>
      </c>
      <c r="L32920">
        <v>7</v>
      </c>
    </row>
    <row r="32921" spans="11:12">
      <c r="K32921" s="435">
        <v>99824</v>
      </c>
      <c r="L32921">
        <v>7</v>
      </c>
    </row>
    <row r="32922" spans="11:12">
      <c r="K32922" s="435">
        <v>99827</v>
      </c>
      <c r="L32922">
        <v>7</v>
      </c>
    </row>
    <row r="32923" spans="11:12">
      <c r="K32923" s="435">
        <v>99830</v>
      </c>
      <c r="L32923">
        <v>7</v>
      </c>
    </row>
    <row r="32924" spans="11:12">
      <c r="K32924" s="435">
        <v>99833</v>
      </c>
      <c r="L32924">
        <v>7</v>
      </c>
    </row>
    <row r="32925" spans="11:12">
      <c r="K32925" s="435">
        <v>99835</v>
      </c>
      <c r="L32925">
        <v>7</v>
      </c>
    </row>
    <row r="32926" spans="11:12">
      <c r="K32926" s="435">
        <v>99836</v>
      </c>
      <c r="L32926">
        <v>7</v>
      </c>
    </row>
    <row r="32927" spans="11:12">
      <c r="K32927" s="435">
        <v>99840</v>
      </c>
      <c r="L32927">
        <v>7</v>
      </c>
    </row>
    <row r="32928" spans="11:12">
      <c r="K32928" s="435">
        <v>99901</v>
      </c>
      <c r="L32928">
        <v>7</v>
      </c>
    </row>
    <row r="32929" spans="11:12">
      <c r="K32929" s="435">
        <v>99903</v>
      </c>
      <c r="L32929">
        <v>7</v>
      </c>
    </row>
    <row r="32930" spans="11:12">
      <c r="K32930" s="435">
        <v>99918</v>
      </c>
      <c r="L32930">
        <v>7</v>
      </c>
    </row>
    <row r="32931" spans="11:12">
      <c r="K32931" s="435">
        <v>99923</v>
      </c>
      <c r="L32931">
        <v>7</v>
      </c>
    </row>
    <row r="32932" spans="11:12">
      <c r="K32932" s="435">
        <v>99926</v>
      </c>
      <c r="L32932">
        <v>7</v>
      </c>
    </row>
    <row r="32933" spans="11:12">
      <c r="K32933" s="435">
        <v>99927</v>
      </c>
      <c r="L32933">
        <v>7</v>
      </c>
    </row>
    <row r="32934" spans="11:12">
      <c r="K32934" s="435">
        <v>99929</v>
      </c>
      <c r="L32934">
        <v>7</v>
      </c>
    </row>
  </sheetData>
  <sortState xmlns:xlrd2="http://schemas.microsoft.com/office/spreadsheetml/2017/richdata2" ref="D3:D24">
    <sortCondition ref="D24"/>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63A54-C070-4804-8BBA-3A2F310C0B4A}">
  <dimension ref="B1:R51"/>
  <sheetViews>
    <sheetView workbookViewId="0">
      <selection activeCell="C82" sqref="C82:D82"/>
    </sheetView>
  </sheetViews>
  <sheetFormatPr defaultRowHeight="14.4"/>
  <cols>
    <col min="2" max="2" width="17.83984375" bestFit="1" customWidth="1"/>
    <col min="3" max="3" width="14.578125" bestFit="1" customWidth="1"/>
    <col min="4" max="4" width="20" bestFit="1" customWidth="1"/>
    <col min="5" max="5" width="19.578125" customWidth="1"/>
    <col min="6" max="6" width="19.578125" bestFit="1" customWidth="1"/>
    <col min="11" max="11" width="11.15625" customWidth="1"/>
    <col min="12" max="12" width="25.578125" bestFit="1" customWidth="1"/>
    <col min="13" max="13" width="32" bestFit="1" customWidth="1"/>
  </cols>
  <sheetData>
    <row r="1" spans="2:18">
      <c r="C1" t="s">
        <v>307</v>
      </c>
      <c r="D1" t="s">
        <v>308</v>
      </c>
      <c r="E1" t="s">
        <v>309</v>
      </c>
      <c r="F1" t="s">
        <v>310</v>
      </c>
    </row>
    <row r="2" spans="2:18">
      <c r="B2" t="s">
        <v>196</v>
      </c>
      <c r="C2" s="260">
        <v>849.63179875105266</v>
      </c>
      <c r="D2" s="260">
        <v>322.73668695255049</v>
      </c>
      <c r="E2" s="260">
        <v>0.72192114180281097</v>
      </c>
      <c r="F2" s="260">
        <v>0.4217724780124294</v>
      </c>
    </row>
    <row r="3" spans="2:18">
      <c r="B3" t="s">
        <v>198</v>
      </c>
      <c r="C3" s="260">
        <v>802.25297546706167</v>
      </c>
      <c r="D3" s="260">
        <v>163.30972449979592</v>
      </c>
      <c r="E3" s="260">
        <v>0.75916753956221339</v>
      </c>
      <c r="F3" s="260">
        <v>0.43154249465547256</v>
      </c>
      <c r="R3" s="174"/>
    </row>
    <row r="4" spans="2:18">
      <c r="B4" t="s">
        <v>200</v>
      </c>
      <c r="C4" s="260">
        <v>697.1492467003593</v>
      </c>
      <c r="D4" s="260">
        <v>231.14814745803108</v>
      </c>
      <c r="E4" s="260">
        <v>0.88096326023545812</v>
      </c>
      <c r="F4" s="260">
        <v>0.42503870058517695</v>
      </c>
      <c r="R4" s="174"/>
    </row>
    <row r="5" spans="2:18">
      <c r="B5" t="s">
        <v>202</v>
      </c>
      <c r="C5" s="260">
        <v>848.24777318674694</v>
      </c>
      <c r="D5" s="260">
        <v>145.41285138220394</v>
      </c>
      <c r="E5" s="260">
        <v>0.7287973998507008</v>
      </c>
      <c r="F5" s="260">
        <v>0.43764517367297451</v>
      </c>
      <c r="R5" s="174"/>
    </row>
    <row r="6" spans="2:18">
      <c r="B6" t="s">
        <v>204</v>
      </c>
      <c r="C6" s="260">
        <v>834.82282286517068</v>
      </c>
      <c r="D6" s="260">
        <v>182.57355848678651</v>
      </c>
      <c r="E6" s="260">
        <v>0.82234316037719879</v>
      </c>
      <c r="F6" s="260">
        <v>0.43478006615302039</v>
      </c>
      <c r="R6" s="174"/>
    </row>
    <row r="7" spans="2:18">
      <c r="B7" t="s">
        <v>206</v>
      </c>
      <c r="C7" s="260">
        <v>865.24166037131363</v>
      </c>
      <c r="D7" s="260">
        <v>232.94757370034637</v>
      </c>
      <c r="E7" s="260">
        <v>0.71619092676290308</v>
      </c>
      <c r="F7" s="260">
        <v>0.42458028338198434</v>
      </c>
      <c r="R7" s="174"/>
    </row>
    <row r="8" spans="2:18">
      <c r="B8" t="s">
        <v>208</v>
      </c>
      <c r="C8" s="260">
        <v>834.03509332890917</v>
      </c>
      <c r="D8" s="260">
        <v>131.45408172367928</v>
      </c>
      <c r="E8" s="260">
        <v>0.737621931012159</v>
      </c>
      <c r="F8" s="260">
        <v>0.44277371613369215</v>
      </c>
      <c r="R8" s="174"/>
    </row>
    <row r="9" spans="2:18">
      <c r="B9" t="s">
        <v>210</v>
      </c>
      <c r="C9" s="260">
        <v>839.85192618970586</v>
      </c>
      <c r="D9" s="260">
        <v>154.87178263735117</v>
      </c>
      <c r="E9" s="260">
        <v>0.85517729255587205</v>
      </c>
      <c r="F9" s="260">
        <v>0.44549556827764858</v>
      </c>
      <c r="R9" s="174"/>
    </row>
    <row r="10" spans="2:18">
      <c r="B10" t="s">
        <v>212</v>
      </c>
      <c r="C10" s="260">
        <v>826.83564755839291</v>
      </c>
      <c r="D10" s="260">
        <v>170.79495427786833</v>
      </c>
      <c r="E10" s="260">
        <v>0.74825147991118834</v>
      </c>
      <c r="F10" s="260">
        <v>0.43191495863306639</v>
      </c>
      <c r="R10" s="174"/>
    </row>
    <row r="11" spans="2:18">
      <c r="B11" t="s">
        <v>214</v>
      </c>
      <c r="C11" s="260">
        <v>856.20224385050903</v>
      </c>
      <c r="D11" s="260">
        <v>100.41712676532481</v>
      </c>
      <c r="E11" s="260">
        <v>0.73318101435623029</v>
      </c>
      <c r="F11" s="260">
        <v>0.4686742881140763</v>
      </c>
      <c r="R11" s="174"/>
    </row>
    <row r="12" spans="2:18">
      <c r="B12" t="s">
        <v>216</v>
      </c>
      <c r="C12" s="260">
        <v>806.5637095694351</v>
      </c>
      <c r="D12" s="260">
        <v>126.06196806840659</v>
      </c>
      <c r="E12" s="260">
        <v>0.8093355722366079</v>
      </c>
      <c r="F12" s="260">
        <v>0.4525150817015357</v>
      </c>
      <c r="R12" s="174"/>
    </row>
    <row r="13" spans="2:18">
      <c r="B13" t="s">
        <v>219</v>
      </c>
      <c r="C13" s="260">
        <v>878.07098245187967</v>
      </c>
      <c r="D13" s="260">
        <v>102.05402474874288</v>
      </c>
      <c r="E13" s="260">
        <v>0.71203652085896962</v>
      </c>
      <c r="F13" s="260">
        <v>0.46615299349651684</v>
      </c>
    </row>
    <row r="14" spans="2:18">
      <c r="B14" t="s">
        <v>220</v>
      </c>
      <c r="C14" s="260">
        <v>845.18889004587732</v>
      </c>
      <c r="D14" s="260">
        <v>101.46504484537661</v>
      </c>
      <c r="E14" s="260">
        <v>0.81535229802851095</v>
      </c>
      <c r="F14" s="260">
        <v>0.48288522141304824</v>
      </c>
    </row>
    <row r="15" spans="2:18">
      <c r="B15">
        <v>7</v>
      </c>
      <c r="C15" s="260">
        <v>851.21142254905737</v>
      </c>
      <c r="D15" s="260">
        <v>85.346472866127598</v>
      </c>
      <c r="E15" s="260">
        <v>0.75498448258308037</v>
      </c>
      <c r="F15" s="260">
        <v>0.49256928483049284</v>
      </c>
    </row>
    <row r="16" spans="2:18">
      <c r="B16">
        <v>8</v>
      </c>
      <c r="C16" s="260">
        <v>887.74802417128649</v>
      </c>
      <c r="D16" s="260">
        <v>97.989311907729387</v>
      </c>
      <c r="E16" s="260">
        <v>0.71209382300936874</v>
      </c>
      <c r="F16" s="260">
        <v>0.47208376606282171</v>
      </c>
    </row>
    <row r="17" spans="2:6">
      <c r="E17" s="260"/>
    </row>
    <row r="18" spans="2:6">
      <c r="B18" t="s">
        <v>527</v>
      </c>
    </row>
    <row r="21" spans="2:6">
      <c r="C21" s="329"/>
    </row>
    <row r="22" spans="2:6">
      <c r="C22" s="329"/>
    </row>
    <row r="25" spans="2:6">
      <c r="E25" s="330"/>
      <c r="F25" s="330"/>
    </row>
    <row r="35" spans="2:2">
      <c r="B35" s="260"/>
    </row>
    <row r="36" spans="2:2">
      <c r="B36" s="260"/>
    </row>
    <row r="37" spans="2:2">
      <c r="B37" s="260"/>
    </row>
    <row r="38" spans="2:2">
      <c r="B38" s="260"/>
    </row>
    <row r="39" spans="2:2">
      <c r="B39" s="260"/>
    </row>
    <row r="40" spans="2:2">
      <c r="B40" s="260"/>
    </row>
    <row r="41" spans="2:2">
      <c r="B41" s="260"/>
    </row>
    <row r="42" spans="2:2">
      <c r="B42" s="260"/>
    </row>
    <row r="43" spans="2:2">
      <c r="B43" s="260"/>
    </row>
    <row r="44" spans="2:2">
      <c r="B44" s="260"/>
    </row>
    <row r="45" spans="2:2">
      <c r="B45" s="260"/>
    </row>
    <row r="46" spans="2:2">
      <c r="B46" s="260"/>
    </row>
    <row r="47" spans="2:2">
      <c r="B47" s="260"/>
    </row>
    <row r="48" spans="2:2">
      <c r="B48" s="260"/>
    </row>
    <row r="49" spans="2:2">
      <c r="B49" s="260"/>
    </row>
    <row r="50" spans="2:2">
      <c r="B50" s="260"/>
    </row>
    <row r="51" spans="2:2">
      <c r="B51" s="260"/>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6FF4E-1FAD-4E2D-B836-831529F98DF9}">
  <dimension ref="A1:AF32"/>
  <sheetViews>
    <sheetView workbookViewId="0">
      <selection activeCell="D19" sqref="D19"/>
    </sheetView>
  </sheetViews>
  <sheetFormatPr defaultColWidth="9.15625" defaultRowHeight="11.7"/>
  <cols>
    <col min="1" max="1" width="24.41796875" style="175" customWidth="1"/>
    <col min="2" max="2" width="10.68359375" style="175" bestFit="1" customWidth="1"/>
    <col min="3" max="6" width="9.578125" style="175" customWidth="1"/>
    <col min="7" max="7" width="9.15625" style="175"/>
    <col min="8" max="8" width="15.83984375" style="175" bestFit="1" customWidth="1"/>
    <col min="9" max="15" width="9.26171875" style="175" bestFit="1" customWidth="1"/>
    <col min="16" max="16" width="9.15625" style="175"/>
    <col min="17" max="17" width="9.15625" style="183"/>
    <col min="18" max="18" width="19.68359375" style="175" customWidth="1"/>
    <col min="19" max="20" width="10.68359375" style="175" bestFit="1" customWidth="1"/>
    <col min="21" max="23" width="9.26171875" style="175" bestFit="1" customWidth="1"/>
    <col min="24" max="24" width="9.15625" style="175"/>
    <col min="25" max="25" width="15.83984375" style="175" bestFit="1" customWidth="1"/>
    <col min="26" max="32" width="9.26171875" style="175" bestFit="1" customWidth="1"/>
    <col min="33" max="16384" width="9.15625" style="175"/>
  </cols>
  <sheetData>
    <row r="1" spans="1:32">
      <c r="C1" s="175" t="s">
        <v>283</v>
      </c>
      <c r="E1" s="175" t="s">
        <v>255</v>
      </c>
      <c r="T1" s="175" t="s">
        <v>283</v>
      </c>
      <c r="V1" s="175" t="s">
        <v>255</v>
      </c>
    </row>
    <row r="2" spans="1:32" ht="34.200000000000003">
      <c r="A2" s="182" t="s">
        <v>339</v>
      </c>
      <c r="C2" s="179" t="s">
        <v>312</v>
      </c>
      <c r="D2" s="179" t="s">
        <v>315</v>
      </c>
      <c r="E2" s="179" t="s">
        <v>312</v>
      </c>
      <c r="F2" s="179" t="s">
        <v>315</v>
      </c>
      <c r="R2" s="182" t="s">
        <v>340</v>
      </c>
      <c r="T2" s="179" t="s">
        <v>312</v>
      </c>
      <c r="U2" s="179" t="s">
        <v>315</v>
      </c>
      <c r="V2" s="179" t="s">
        <v>312</v>
      </c>
      <c r="W2" s="179" t="s">
        <v>315</v>
      </c>
    </row>
    <row r="3" spans="1:32">
      <c r="C3" s="184">
        <f>SUM(C22:C31)</f>
        <v>46357.659999999996</v>
      </c>
      <c r="D3" s="184">
        <f>SUM(F22:F31)</f>
        <v>18.396000000000001</v>
      </c>
      <c r="E3" s="184">
        <f>SUM(B7:B16)</f>
        <v>424048.58</v>
      </c>
      <c r="F3" s="184">
        <f>SUM(F7:F16)</f>
        <v>35.717999999999996</v>
      </c>
      <c r="T3" s="184">
        <f>SUM(T22:T31)</f>
        <v>379796.70000000007</v>
      </c>
      <c r="U3" s="184">
        <f>SUM(W22:W31)</f>
        <v>32.701000000000001</v>
      </c>
      <c r="V3" s="184">
        <f>SUM(S7:S16)</f>
        <v>412178.01</v>
      </c>
      <c r="W3" s="184">
        <f>SUM(W7:W16)</f>
        <v>35.262999999999998</v>
      </c>
    </row>
    <row r="4" spans="1:32">
      <c r="A4" s="176" t="s">
        <v>341</v>
      </c>
      <c r="R4" s="176" t="s">
        <v>341</v>
      </c>
    </row>
    <row r="5" spans="1:32">
      <c r="A5" s="177"/>
      <c r="R5" s="177"/>
    </row>
    <row r="6" spans="1:32" ht="68.400000000000006">
      <c r="A6" s="178"/>
      <c r="B6" s="179" t="s">
        <v>311</v>
      </c>
      <c r="C6" s="179" t="s">
        <v>312</v>
      </c>
      <c r="D6" s="179" t="s">
        <v>313</v>
      </c>
      <c r="E6" s="179" t="s">
        <v>314</v>
      </c>
      <c r="F6" s="179" t="s">
        <v>315</v>
      </c>
      <c r="G6" s="179" t="s">
        <v>316</v>
      </c>
      <c r="H6" s="179" t="s">
        <v>317</v>
      </c>
      <c r="I6" s="179" t="s">
        <v>318</v>
      </c>
      <c r="J6" s="179" t="s">
        <v>319</v>
      </c>
      <c r="K6" s="179" t="s">
        <v>320</v>
      </c>
      <c r="L6" s="179" t="s">
        <v>321</v>
      </c>
      <c r="M6" s="179" t="s">
        <v>322</v>
      </c>
      <c r="N6" s="179" t="s">
        <v>323</v>
      </c>
      <c r="O6" s="179" t="s">
        <v>324</v>
      </c>
      <c r="R6" s="178"/>
      <c r="S6" s="179" t="s">
        <v>311</v>
      </c>
      <c r="T6" s="179" t="s">
        <v>312</v>
      </c>
      <c r="U6" s="179" t="s">
        <v>313</v>
      </c>
      <c r="V6" s="179" t="s">
        <v>314</v>
      </c>
      <c r="W6" s="179" t="s">
        <v>315</v>
      </c>
      <c r="X6" s="179" t="s">
        <v>316</v>
      </c>
      <c r="Y6" s="179" t="s">
        <v>317</v>
      </c>
      <c r="Z6" s="179" t="s">
        <v>318</v>
      </c>
      <c r="AA6" s="179" t="s">
        <v>319</v>
      </c>
      <c r="AB6" s="179" t="s">
        <v>320</v>
      </c>
      <c r="AC6" s="179" t="s">
        <v>321</v>
      </c>
      <c r="AD6" s="179" t="s">
        <v>322</v>
      </c>
      <c r="AE6" s="179" t="s">
        <v>323</v>
      </c>
      <c r="AF6" s="179" t="s">
        <v>324</v>
      </c>
    </row>
    <row r="7" spans="1:32" ht="68.400000000000006">
      <c r="A7" s="179" t="s">
        <v>325</v>
      </c>
      <c r="B7" s="179">
        <v>109014.57</v>
      </c>
      <c r="C7" s="179">
        <v>125366.75</v>
      </c>
      <c r="D7" s="179">
        <v>36.270000000000003</v>
      </c>
      <c r="E7" s="179">
        <v>7.9850000000000003</v>
      </c>
      <c r="F7" s="179">
        <v>9.1820000000000004</v>
      </c>
      <c r="G7" s="179" t="s">
        <v>342</v>
      </c>
      <c r="H7" s="180">
        <v>44794.760416666664</v>
      </c>
      <c r="I7" s="179">
        <v>24</v>
      </c>
      <c r="J7" s="179">
        <v>24</v>
      </c>
      <c r="K7" s="179">
        <v>9.4999999999999998E-3</v>
      </c>
      <c r="L7" s="179">
        <v>30.23</v>
      </c>
      <c r="M7" s="179">
        <v>1.4370000000000001E-2</v>
      </c>
      <c r="N7" s="179">
        <v>6.8440000000000003</v>
      </c>
      <c r="O7" s="179">
        <v>0</v>
      </c>
      <c r="R7" s="179" t="s">
        <v>325</v>
      </c>
      <c r="S7" s="179">
        <v>107102.46</v>
      </c>
      <c r="T7" s="179">
        <v>123167.83</v>
      </c>
      <c r="U7" s="179">
        <v>35.630000000000003</v>
      </c>
      <c r="V7" s="179">
        <v>7.968</v>
      </c>
      <c r="W7" s="179">
        <v>9.1630000000000003</v>
      </c>
      <c r="X7" s="179" t="s">
        <v>326</v>
      </c>
      <c r="Y7" s="180">
        <v>44763.822916666664</v>
      </c>
      <c r="Z7" s="179">
        <v>24</v>
      </c>
      <c r="AA7" s="179">
        <v>24</v>
      </c>
      <c r="AB7" s="179">
        <v>9.5200000000000007E-3</v>
      </c>
      <c r="AC7" s="179">
        <v>22.58</v>
      </c>
      <c r="AD7" s="179">
        <v>7.0000000000000001E-3</v>
      </c>
      <c r="AE7" s="179">
        <v>6.8440000000000003</v>
      </c>
      <c r="AF7" s="179">
        <v>0</v>
      </c>
    </row>
    <row r="8" spans="1:32" ht="68.400000000000006">
      <c r="A8" s="179" t="s">
        <v>327</v>
      </c>
      <c r="B8" s="179">
        <v>24127.82</v>
      </c>
      <c r="C8" s="179">
        <v>27747</v>
      </c>
      <c r="D8" s="179">
        <v>76.88</v>
      </c>
      <c r="E8" s="179">
        <v>1.7669999999999999</v>
      </c>
      <c r="F8" s="179">
        <v>2.032</v>
      </c>
      <c r="G8" s="179" t="s">
        <v>342</v>
      </c>
      <c r="H8" s="180">
        <v>44794.427083333336</v>
      </c>
      <c r="I8" s="179">
        <v>24</v>
      </c>
      <c r="J8" s="179">
        <v>24</v>
      </c>
      <c r="K8" s="179">
        <v>9.1500000000000001E-3</v>
      </c>
      <c r="L8" s="179">
        <v>29.77</v>
      </c>
      <c r="M8" s="179">
        <v>1.4370000000000001E-2</v>
      </c>
      <c r="N8" s="179">
        <v>0.71499999999999997</v>
      </c>
      <c r="O8" s="179">
        <v>0</v>
      </c>
      <c r="R8" s="179" t="s">
        <v>327</v>
      </c>
      <c r="S8" s="179">
        <v>22830.560000000001</v>
      </c>
      <c r="T8" s="179">
        <v>26255.15</v>
      </c>
      <c r="U8" s="179">
        <v>72.739999999999995</v>
      </c>
      <c r="V8" s="179">
        <v>1.698</v>
      </c>
      <c r="W8" s="179">
        <v>1.9530000000000001</v>
      </c>
      <c r="X8" s="179" t="s">
        <v>326</v>
      </c>
      <c r="Y8" s="180">
        <v>44763.427083333336</v>
      </c>
      <c r="Z8" s="179">
        <v>24</v>
      </c>
      <c r="AA8" s="179">
        <v>24</v>
      </c>
      <c r="AB8" s="179">
        <v>8.9700000000000005E-3</v>
      </c>
      <c r="AC8" s="179">
        <v>23.91</v>
      </c>
      <c r="AD8" s="179">
        <v>7.0000000000000001E-3</v>
      </c>
      <c r="AE8" s="179">
        <v>0.71499999999999997</v>
      </c>
      <c r="AF8" s="179">
        <v>0</v>
      </c>
    </row>
    <row r="9" spans="1:32" ht="68.400000000000006">
      <c r="A9" s="179" t="s">
        <v>328</v>
      </c>
      <c r="B9" s="179">
        <v>10325.91</v>
      </c>
      <c r="C9" s="179">
        <v>11874.79</v>
      </c>
      <c r="D9" s="179">
        <v>50.87</v>
      </c>
      <c r="E9" s="179">
        <v>0.75600000000000001</v>
      </c>
      <c r="F9" s="179">
        <v>0.87</v>
      </c>
      <c r="G9" s="179" t="s">
        <v>342</v>
      </c>
      <c r="H9" s="180">
        <v>44794.645833333336</v>
      </c>
      <c r="I9" s="179">
        <v>24</v>
      </c>
      <c r="J9" s="179">
        <v>24</v>
      </c>
      <c r="K9" s="179">
        <v>9.4699999999999993E-3</v>
      </c>
      <c r="L9" s="179">
        <v>31.99</v>
      </c>
      <c r="M9" s="179">
        <v>1.4370000000000001E-2</v>
      </c>
      <c r="N9" s="179">
        <v>0.46200000000000002</v>
      </c>
      <c r="O9" s="179">
        <v>0</v>
      </c>
      <c r="R9" s="179" t="s">
        <v>328</v>
      </c>
      <c r="S9" s="179">
        <v>8880.4</v>
      </c>
      <c r="T9" s="179">
        <v>10212.459999999999</v>
      </c>
      <c r="U9" s="179">
        <v>43.75</v>
      </c>
      <c r="V9" s="179">
        <v>0.66100000000000003</v>
      </c>
      <c r="W9" s="179">
        <v>0.76</v>
      </c>
      <c r="X9" s="179" t="s">
        <v>326</v>
      </c>
      <c r="Y9" s="180">
        <v>44763.875</v>
      </c>
      <c r="Z9" s="179">
        <v>24</v>
      </c>
      <c r="AA9" s="179">
        <v>24</v>
      </c>
      <c r="AB9" s="179">
        <v>9.2700000000000005E-3</v>
      </c>
      <c r="AC9" s="179">
        <v>21.38</v>
      </c>
      <c r="AD9" s="179">
        <v>7.0000000000000001E-3</v>
      </c>
      <c r="AE9" s="179">
        <v>0.46200000000000002</v>
      </c>
      <c r="AF9" s="179">
        <v>0</v>
      </c>
    </row>
    <row r="10" spans="1:32" ht="68.400000000000006">
      <c r="A10" s="179" t="s">
        <v>329</v>
      </c>
      <c r="B10" s="179">
        <v>10879.96</v>
      </c>
      <c r="C10" s="179">
        <v>12511.95</v>
      </c>
      <c r="D10" s="179">
        <v>53.6</v>
      </c>
      <c r="E10" s="179">
        <v>0.79700000000000004</v>
      </c>
      <c r="F10" s="179">
        <v>0.91600000000000004</v>
      </c>
      <c r="G10" s="179" t="s">
        <v>342</v>
      </c>
      <c r="H10" s="180">
        <v>44794.604166666664</v>
      </c>
      <c r="I10" s="179">
        <v>24</v>
      </c>
      <c r="J10" s="179">
        <v>24</v>
      </c>
      <c r="K10" s="179">
        <v>9.4299999999999991E-3</v>
      </c>
      <c r="L10" s="179">
        <v>32.200000000000003</v>
      </c>
      <c r="M10" s="179">
        <v>1.4370000000000001E-2</v>
      </c>
      <c r="N10" s="179">
        <v>0.46200000000000002</v>
      </c>
      <c r="O10" s="179">
        <v>0</v>
      </c>
      <c r="R10" s="179" t="s">
        <v>329</v>
      </c>
      <c r="S10" s="179">
        <v>15671.59</v>
      </c>
      <c r="T10" s="179">
        <v>18022.330000000002</v>
      </c>
      <c r="U10" s="179">
        <v>77.209999999999994</v>
      </c>
      <c r="V10" s="179">
        <v>1.1659999999999999</v>
      </c>
      <c r="W10" s="179">
        <v>1.341</v>
      </c>
      <c r="X10" s="179" t="s">
        <v>326</v>
      </c>
      <c r="Y10" s="180">
        <v>44763.625</v>
      </c>
      <c r="Z10" s="179">
        <v>24</v>
      </c>
      <c r="AA10" s="179">
        <v>24</v>
      </c>
      <c r="AB10" s="179">
        <v>8.94E-3</v>
      </c>
      <c r="AC10" s="179">
        <v>27.4</v>
      </c>
      <c r="AD10" s="179">
        <v>7.0099999999999997E-3</v>
      </c>
      <c r="AE10" s="179">
        <v>0.46200000000000002</v>
      </c>
      <c r="AF10" s="179">
        <v>0</v>
      </c>
    </row>
    <row r="11" spans="1:32" ht="68.400000000000006">
      <c r="A11" s="179" t="s">
        <v>330</v>
      </c>
      <c r="B11" s="179">
        <v>26450.76</v>
      </c>
      <c r="C11" s="179">
        <v>30418.37</v>
      </c>
      <c r="D11" s="179">
        <v>84.28</v>
      </c>
      <c r="E11" s="179">
        <v>1.9370000000000001</v>
      </c>
      <c r="F11" s="179">
        <v>2.2280000000000002</v>
      </c>
      <c r="G11" s="179" t="s">
        <v>342</v>
      </c>
      <c r="H11" s="180">
        <v>44794.739583333336</v>
      </c>
      <c r="I11" s="179">
        <v>24</v>
      </c>
      <c r="J11" s="179">
        <v>24</v>
      </c>
      <c r="K11" s="179">
        <v>9.0900000000000009E-3</v>
      </c>
      <c r="L11" s="179">
        <v>30.67</v>
      </c>
      <c r="M11" s="179">
        <v>1.4370000000000001E-2</v>
      </c>
      <c r="N11" s="179">
        <v>0.71499999999999997</v>
      </c>
      <c r="O11" s="179">
        <v>0</v>
      </c>
      <c r="R11" s="179" t="s">
        <v>330</v>
      </c>
      <c r="S11" s="179">
        <v>23997.07</v>
      </c>
      <c r="T11" s="179">
        <v>27596.63</v>
      </c>
      <c r="U11" s="179">
        <v>76.459999999999994</v>
      </c>
      <c r="V11" s="179">
        <v>1.7849999999999999</v>
      </c>
      <c r="W11" s="179">
        <v>2.0529999999999999</v>
      </c>
      <c r="X11" s="179" t="s">
        <v>326</v>
      </c>
      <c r="Y11" s="180">
        <v>44763.791666666664</v>
      </c>
      <c r="Z11" s="179">
        <v>24</v>
      </c>
      <c r="AA11" s="179">
        <v>24</v>
      </c>
      <c r="AB11" s="179">
        <v>8.94E-3</v>
      </c>
      <c r="AC11" s="179">
        <v>23.42</v>
      </c>
      <c r="AD11" s="179">
        <v>7.0000000000000001E-3</v>
      </c>
      <c r="AE11" s="179">
        <v>0.71499999999999997</v>
      </c>
      <c r="AF11" s="179">
        <v>0</v>
      </c>
    </row>
    <row r="12" spans="1:32" ht="68.400000000000006">
      <c r="A12" s="179" t="s">
        <v>331</v>
      </c>
      <c r="B12" s="179">
        <v>149584.26999999999</v>
      </c>
      <c r="C12" s="179">
        <v>172021.91</v>
      </c>
      <c r="D12" s="179">
        <v>49.76</v>
      </c>
      <c r="E12" s="179">
        <v>10.956</v>
      </c>
      <c r="F12" s="179">
        <v>12.6</v>
      </c>
      <c r="G12" s="179" t="s">
        <v>342</v>
      </c>
      <c r="H12" s="180">
        <v>44794.614583333336</v>
      </c>
      <c r="I12" s="179">
        <v>24</v>
      </c>
      <c r="J12" s="179">
        <v>24</v>
      </c>
      <c r="K12" s="179">
        <v>9.2300000000000004E-3</v>
      </c>
      <c r="L12" s="179">
        <v>32.200000000000003</v>
      </c>
      <c r="M12" s="179">
        <v>1.4370000000000001E-2</v>
      </c>
      <c r="N12" s="179">
        <v>6.8440000000000003</v>
      </c>
      <c r="O12" s="179">
        <v>0</v>
      </c>
      <c r="R12" s="179" t="s">
        <v>331</v>
      </c>
      <c r="S12" s="179">
        <v>138431.5</v>
      </c>
      <c r="T12" s="179">
        <v>159196.23000000001</v>
      </c>
      <c r="U12" s="179">
        <v>46.05</v>
      </c>
      <c r="V12" s="179">
        <v>10.298</v>
      </c>
      <c r="W12" s="179">
        <v>11.843</v>
      </c>
      <c r="X12" s="179" t="s">
        <v>326</v>
      </c>
      <c r="Y12" s="180">
        <v>44763.666666666664</v>
      </c>
      <c r="Z12" s="179">
        <v>24</v>
      </c>
      <c r="AA12" s="179">
        <v>24</v>
      </c>
      <c r="AB12" s="179">
        <v>9.2899999999999996E-3</v>
      </c>
      <c r="AC12" s="179">
        <v>26.79</v>
      </c>
      <c r="AD12" s="179">
        <v>7.0099999999999997E-3</v>
      </c>
      <c r="AE12" s="179">
        <v>6.8440000000000003</v>
      </c>
      <c r="AF12" s="179">
        <v>0</v>
      </c>
    </row>
    <row r="13" spans="1:32" ht="68.400000000000006">
      <c r="A13" s="179" t="s">
        <v>332</v>
      </c>
      <c r="B13" s="179">
        <v>31018.32</v>
      </c>
      <c r="C13" s="179">
        <v>35671.07</v>
      </c>
      <c r="D13" s="179">
        <v>98.83</v>
      </c>
      <c r="E13" s="179">
        <v>2.2719999999999998</v>
      </c>
      <c r="F13" s="179">
        <v>2.613</v>
      </c>
      <c r="G13" s="179" t="s">
        <v>342</v>
      </c>
      <c r="H13" s="180">
        <v>44794.395833333336</v>
      </c>
      <c r="I13" s="179">
        <v>24</v>
      </c>
      <c r="J13" s="179">
        <v>24</v>
      </c>
      <c r="K13" s="179">
        <v>9.0500000000000008E-3</v>
      </c>
      <c r="L13" s="179">
        <v>28.9</v>
      </c>
      <c r="M13" s="179">
        <v>1.4370000000000001E-2</v>
      </c>
      <c r="N13" s="179">
        <v>0.71499999999999997</v>
      </c>
      <c r="O13" s="179">
        <v>0</v>
      </c>
      <c r="R13" s="179" t="s">
        <v>332</v>
      </c>
      <c r="S13" s="179">
        <v>28938.31</v>
      </c>
      <c r="T13" s="179">
        <v>33279.050000000003</v>
      </c>
      <c r="U13" s="179">
        <v>92.2</v>
      </c>
      <c r="V13" s="179">
        <v>2.153</v>
      </c>
      <c r="W13" s="179">
        <v>2.476</v>
      </c>
      <c r="X13" s="179" t="s">
        <v>326</v>
      </c>
      <c r="Y13" s="180">
        <v>44763.40625</v>
      </c>
      <c r="Z13" s="179">
        <v>24</v>
      </c>
      <c r="AA13" s="179">
        <v>24</v>
      </c>
      <c r="AB13" s="179">
        <v>8.8599999999999998E-3</v>
      </c>
      <c r="AC13" s="179">
        <v>23.09</v>
      </c>
      <c r="AD13" s="179">
        <v>7.0000000000000001E-3</v>
      </c>
      <c r="AE13" s="179">
        <v>0.71499999999999997</v>
      </c>
      <c r="AF13" s="179">
        <v>0</v>
      </c>
    </row>
    <row r="14" spans="1:32" ht="68.400000000000006">
      <c r="A14" s="179" t="s">
        <v>333</v>
      </c>
      <c r="B14" s="179">
        <v>12739.68</v>
      </c>
      <c r="C14" s="179">
        <v>14650.64</v>
      </c>
      <c r="D14" s="179">
        <v>62.77</v>
      </c>
      <c r="E14" s="179">
        <v>0.93300000000000005</v>
      </c>
      <c r="F14" s="179">
        <v>1.073</v>
      </c>
      <c r="G14" s="179" t="s">
        <v>342</v>
      </c>
      <c r="H14" s="180">
        <v>44794.65625</v>
      </c>
      <c r="I14" s="179">
        <v>24</v>
      </c>
      <c r="J14" s="179">
        <v>24</v>
      </c>
      <c r="K14" s="179">
        <v>9.3500000000000007E-3</v>
      </c>
      <c r="L14" s="179">
        <v>31.88</v>
      </c>
      <c r="M14" s="179">
        <v>1.4370000000000001E-2</v>
      </c>
      <c r="N14" s="179">
        <v>0.46200000000000002</v>
      </c>
      <c r="O14" s="179">
        <v>0</v>
      </c>
      <c r="R14" s="179" t="s">
        <v>333</v>
      </c>
      <c r="S14" s="179">
        <v>11447.49</v>
      </c>
      <c r="T14" s="179">
        <v>13164.62</v>
      </c>
      <c r="U14" s="179">
        <v>56.4</v>
      </c>
      <c r="V14" s="179">
        <v>0.85199999999999998</v>
      </c>
      <c r="W14" s="179">
        <v>0.97899999999999998</v>
      </c>
      <c r="X14" s="179" t="s">
        <v>326</v>
      </c>
      <c r="Y14" s="180">
        <v>44763.875</v>
      </c>
      <c r="Z14" s="179">
        <v>24</v>
      </c>
      <c r="AA14" s="179">
        <v>24</v>
      </c>
      <c r="AB14" s="179">
        <v>9.0799999999999995E-3</v>
      </c>
      <c r="AC14" s="179">
        <v>21.38</v>
      </c>
      <c r="AD14" s="179">
        <v>7.0000000000000001E-3</v>
      </c>
      <c r="AE14" s="179">
        <v>0.46200000000000002</v>
      </c>
      <c r="AF14" s="179">
        <v>0</v>
      </c>
    </row>
    <row r="15" spans="1:32" ht="68.400000000000006">
      <c r="A15" s="179" t="s">
        <v>334</v>
      </c>
      <c r="B15" s="179">
        <v>13421.47</v>
      </c>
      <c r="C15" s="179">
        <v>15434.69</v>
      </c>
      <c r="D15" s="179">
        <v>66.12</v>
      </c>
      <c r="E15" s="179">
        <v>0.98299999999999998</v>
      </c>
      <c r="F15" s="179">
        <v>1.131</v>
      </c>
      <c r="G15" s="179" t="s">
        <v>342</v>
      </c>
      <c r="H15" s="180">
        <v>44794.614583333336</v>
      </c>
      <c r="I15" s="179">
        <v>24</v>
      </c>
      <c r="J15" s="179">
        <v>24</v>
      </c>
      <c r="K15" s="179">
        <v>9.3100000000000006E-3</v>
      </c>
      <c r="L15" s="179">
        <v>32.200000000000003</v>
      </c>
      <c r="M15" s="179">
        <v>1.4370000000000001E-2</v>
      </c>
      <c r="N15" s="179">
        <v>0.46200000000000002</v>
      </c>
      <c r="O15" s="179">
        <v>0</v>
      </c>
      <c r="R15" s="179" t="s">
        <v>334</v>
      </c>
      <c r="S15" s="179">
        <v>21183.48</v>
      </c>
      <c r="T15" s="179">
        <v>24361.01</v>
      </c>
      <c r="U15" s="179">
        <v>104.37</v>
      </c>
      <c r="V15" s="179">
        <v>1.5760000000000001</v>
      </c>
      <c r="W15" s="179">
        <v>1.8120000000000001</v>
      </c>
      <c r="X15" s="179" t="s">
        <v>326</v>
      </c>
      <c r="Y15" s="180">
        <v>44763.59375</v>
      </c>
      <c r="Z15" s="179">
        <v>24</v>
      </c>
      <c r="AA15" s="179">
        <v>24</v>
      </c>
      <c r="AB15" s="179">
        <v>8.8199999999999997E-3</v>
      </c>
      <c r="AC15" s="179">
        <v>27.4</v>
      </c>
      <c r="AD15" s="179">
        <v>7.0099999999999997E-3</v>
      </c>
      <c r="AE15" s="179">
        <v>0.46200000000000002</v>
      </c>
      <c r="AF15" s="179">
        <v>0</v>
      </c>
    </row>
    <row r="16" spans="1:32" ht="68.400000000000006">
      <c r="A16" s="179" t="s">
        <v>335</v>
      </c>
      <c r="B16" s="179">
        <v>36485.82</v>
      </c>
      <c r="C16" s="179">
        <v>41958.69</v>
      </c>
      <c r="D16" s="179">
        <v>116.25</v>
      </c>
      <c r="E16" s="179">
        <v>2.6720000000000002</v>
      </c>
      <c r="F16" s="179">
        <v>3.073</v>
      </c>
      <c r="G16" s="179" t="s">
        <v>342</v>
      </c>
      <c r="H16" s="180">
        <v>44794.71875</v>
      </c>
      <c r="I16" s="179">
        <v>24</v>
      </c>
      <c r="J16" s="179">
        <v>24</v>
      </c>
      <c r="K16" s="179">
        <v>8.9700000000000005E-3</v>
      </c>
      <c r="L16" s="179">
        <v>31.03</v>
      </c>
      <c r="M16" s="179">
        <v>1.4370000000000001E-2</v>
      </c>
      <c r="N16" s="179">
        <v>0.71499999999999997</v>
      </c>
      <c r="O16" s="179">
        <v>0</v>
      </c>
      <c r="R16" s="179" t="s">
        <v>335</v>
      </c>
      <c r="S16" s="179">
        <v>33695.15</v>
      </c>
      <c r="T16" s="179">
        <v>38749.43</v>
      </c>
      <c r="U16" s="179">
        <v>107.36</v>
      </c>
      <c r="V16" s="179">
        <v>2.5070000000000001</v>
      </c>
      <c r="W16" s="179">
        <v>2.883</v>
      </c>
      <c r="X16" s="179" t="s">
        <v>326</v>
      </c>
      <c r="Y16" s="180">
        <v>44763.760416666664</v>
      </c>
      <c r="Z16" s="179">
        <v>24</v>
      </c>
      <c r="AA16" s="179">
        <v>24</v>
      </c>
      <c r="AB16" s="179">
        <v>8.8100000000000001E-3</v>
      </c>
      <c r="AC16" s="179">
        <v>24.57</v>
      </c>
      <c r="AD16" s="179">
        <v>7.0000000000000001E-3</v>
      </c>
      <c r="AE16" s="179">
        <v>0.71499999999999997</v>
      </c>
      <c r="AF16" s="179">
        <v>0</v>
      </c>
    </row>
    <row r="17" spans="1:32">
      <c r="A17" s="181" t="s">
        <v>336</v>
      </c>
      <c r="R17" s="181" t="s">
        <v>336</v>
      </c>
    </row>
    <row r="19" spans="1:32">
      <c r="A19" s="176" t="s">
        <v>337</v>
      </c>
      <c r="R19" s="176" t="s">
        <v>337</v>
      </c>
    </row>
    <row r="20" spans="1:32">
      <c r="A20" s="177"/>
      <c r="R20" s="177"/>
    </row>
    <row r="21" spans="1:32" ht="68.400000000000006">
      <c r="A21" s="178"/>
      <c r="B21" s="179" t="s">
        <v>311</v>
      </c>
      <c r="C21" s="179" t="s">
        <v>312</v>
      </c>
      <c r="D21" s="179" t="s">
        <v>313</v>
      </c>
      <c r="E21" s="179" t="s">
        <v>314</v>
      </c>
      <c r="F21" s="179" t="s">
        <v>315</v>
      </c>
      <c r="G21" s="179" t="s">
        <v>316</v>
      </c>
      <c r="H21" s="179" t="s">
        <v>317</v>
      </c>
      <c r="I21" s="179" t="s">
        <v>318</v>
      </c>
      <c r="J21" s="179" t="s">
        <v>319</v>
      </c>
      <c r="K21" s="179" t="s">
        <v>320</v>
      </c>
      <c r="L21" s="179" t="s">
        <v>321</v>
      </c>
      <c r="M21" s="179" t="s">
        <v>322</v>
      </c>
      <c r="N21" s="179" t="s">
        <v>323</v>
      </c>
      <c r="O21" s="179" t="s">
        <v>324</v>
      </c>
      <c r="R21" s="178"/>
      <c r="S21" s="179" t="s">
        <v>311</v>
      </c>
      <c r="T21" s="179" t="s">
        <v>312</v>
      </c>
      <c r="U21" s="179" t="s">
        <v>313</v>
      </c>
      <c r="V21" s="179" t="s">
        <v>314</v>
      </c>
      <c r="W21" s="179" t="s">
        <v>315</v>
      </c>
      <c r="X21" s="179" t="s">
        <v>316</v>
      </c>
      <c r="Y21" s="179" t="s">
        <v>317</v>
      </c>
      <c r="Z21" s="179" t="s">
        <v>318</v>
      </c>
      <c r="AA21" s="179" t="s">
        <v>319</v>
      </c>
      <c r="AB21" s="179" t="s">
        <v>320</v>
      </c>
      <c r="AC21" s="179" t="s">
        <v>321</v>
      </c>
      <c r="AD21" s="179" t="s">
        <v>322</v>
      </c>
      <c r="AE21" s="179" t="s">
        <v>323</v>
      </c>
      <c r="AF21" s="179" t="s">
        <v>324</v>
      </c>
    </row>
    <row r="22" spans="1:32" ht="68.400000000000006">
      <c r="A22" s="179" t="s">
        <v>325</v>
      </c>
      <c r="B22" s="179">
        <v>4342.08</v>
      </c>
      <c r="C22" s="179">
        <v>5427.6</v>
      </c>
      <c r="D22" s="179">
        <v>1.57</v>
      </c>
      <c r="E22" s="179">
        <v>0.318</v>
      </c>
      <c r="F22" s="179">
        <v>6.8440000000000003</v>
      </c>
      <c r="G22" s="179" t="s">
        <v>343</v>
      </c>
      <c r="H22" s="179">
        <v>44614</v>
      </c>
      <c r="I22" s="179">
        <v>21.21</v>
      </c>
      <c r="J22" s="179">
        <v>21.21</v>
      </c>
      <c r="K22" s="179">
        <v>8.0000000000000002E-3</v>
      </c>
      <c r="L22" s="179">
        <v>16.2</v>
      </c>
      <c r="M22" s="179">
        <v>1.1520000000000001E-2</v>
      </c>
      <c r="N22" s="179">
        <v>6.8440000000000003</v>
      </c>
      <c r="O22" s="179">
        <v>0</v>
      </c>
      <c r="R22" s="179" t="s">
        <v>325</v>
      </c>
      <c r="S22" s="179">
        <v>26025.19</v>
      </c>
      <c r="T22" s="179">
        <v>32531.49</v>
      </c>
      <c r="U22" s="179">
        <v>9.41</v>
      </c>
      <c r="V22" s="179">
        <v>1.9379999999999999</v>
      </c>
      <c r="W22" s="179">
        <v>6.8440000000000003</v>
      </c>
      <c r="X22" s="179" t="s">
        <v>338</v>
      </c>
      <c r="Y22" s="179">
        <v>44583</v>
      </c>
      <c r="Z22" s="179">
        <v>21.21</v>
      </c>
      <c r="AA22" s="179">
        <v>21.21</v>
      </c>
      <c r="AB22" s="179">
        <v>8.0000000000000002E-3</v>
      </c>
      <c r="AC22" s="179">
        <v>-41.9</v>
      </c>
      <c r="AD22" s="179">
        <v>6.0000000000000002E-5</v>
      </c>
      <c r="AE22" s="179">
        <v>6.8440000000000003</v>
      </c>
      <c r="AF22" s="179">
        <v>0</v>
      </c>
    </row>
    <row r="23" spans="1:32" ht="68.400000000000006">
      <c r="A23" s="179" t="s">
        <v>327</v>
      </c>
      <c r="B23" s="179">
        <v>2485.96</v>
      </c>
      <c r="C23" s="179">
        <v>3107.45</v>
      </c>
      <c r="D23" s="179">
        <v>8.61</v>
      </c>
      <c r="E23" s="179">
        <v>0.182</v>
      </c>
      <c r="F23" s="179">
        <v>0.71499999999999997</v>
      </c>
      <c r="G23" s="179" t="s">
        <v>343</v>
      </c>
      <c r="H23" s="179">
        <v>44614</v>
      </c>
      <c r="I23" s="179">
        <v>21.21</v>
      </c>
      <c r="J23" s="179">
        <v>21.21</v>
      </c>
      <c r="K23" s="179">
        <v>8.9999999999999993E-3</v>
      </c>
      <c r="L23" s="179">
        <v>16.2</v>
      </c>
      <c r="M23" s="179">
        <v>1.1520000000000001E-2</v>
      </c>
      <c r="N23" s="179">
        <v>0.71499999999999997</v>
      </c>
      <c r="O23" s="179">
        <v>0</v>
      </c>
      <c r="R23" s="179" t="s">
        <v>327</v>
      </c>
      <c r="S23" s="179">
        <v>24099.68</v>
      </c>
      <c r="T23" s="179">
        <v>30124.6</v>
      </c>
      <c r="U23" s="179">
        <v>83.46</v>
      </c>
      <c r="V23" s="179">
        <v>1.794</v>
      </c>
      <c r="W23" s="179">
        <v>2.2429999999999999</v>
      </c>
      <c r="X23" s="179" t="s">
        <v>338</v>
      </c>
      <c r="Y23" s="179">
        <v>44583</v>
      </c>
      <c r="Z23" s="179">
        <v>21.21</v>
      </c>
      <c r="AA23" s="179">
        <v>21.21</v>
      </c>
      <c r="AB23" s="179">
        <v>7.9399999999999991E-3</v>
      </c>
      <c r="AC23" s="179">
        <v>-41.9</v>
      </c>
      <c r="AD23" s="179">
        <v>6.0000000000000002E-5</v>
      </c>
      <c r="AE23" s="179">
        <v>0.71499999999999997</v>
      </c>
      <c r="AF23" s="179">
        <v>0</v>
      </c>
    </row>
    <row r="24" spans="1:32" ht="68.400000000000006">
      <c r="A24" s="179" t="s">
        <v>328</v>
      </c>
      <c r="B24" s="179">
        <v>1663.29</v>
      </c>
      <c r="C24" s="179">
        <v>2079.11</v>
      </c>
      <c r="D24" s="179">
        <v>8.91</v>
      </c>
      <c r="E24" s="179">
        <v>0.122</v>
      </c>
      <c r="F24" s="179">
        <v>0.46200000000000002</v>
      </c>
      <c r="G24" s="179" t="s">
        <v>343</v>
      </c>
      <c r="H24" s="179">
        <v>44614</v>
      </c>
      <c r="I24" s="179">
        <v>21.21</v>
      </c>
      <c r="J24" s="179">
        <v>21.21</v>
      </c>
      <c r="K24" s="179">
        <v>8.9899999999999997E-3</v>
      </c>
      <c r="L24" s="179">
        <v>16.2</v>
      </c>
      <c r="M24" s="179">
        <v>1.1520000000000001E-2</v>
      </c>
      <c r="N24" s="179">
        <v>0.46200000000000002</v>
      </c>
      <c r="O24" s="179">
        <v>0</v>
      </c>
      <c r="R24" s="179" t="s">
        <v>328</v>
      </c>
      <c r="S24" s="179">
        <v>16089.49</v>
      </c>
      <c r="T24" s="179">
        <v>20111.86</v>
      </c>
      <c r="U24" s="179">
        <v>86.16</v>
      </c>
      <c r="V24" s="179">
        <v>1.198</v>
      </c>
      <c r="W24" s="179">
        <v>1.498</v>
      </c>
      <c r="X24" s="179" t="s">
        <v>338</v>
      </c>
      <c r="Y24" s="179">
        <v>44583</v>
      </c>
      <c r="Z24" s="179">
        <v>21.21</v>
      </c>
      <c r="AA24" s="179">
        <v>21.21</v>
      </c>
      <c r="AB24" s="179">
        <v>7.9399999999999991E-3</v>
      </c>
      <c r="AC24" s="179">
        <v>-41.9</v>
      </c>
      <c r="AD24" s="179">
        <v>6.0000000000000002E-5</v>
      </c>
      <c r="AE24" s="179">
        <v>0.46200000000000002</v>
      </c>
      <c r="AF24" s="179">
        <v>0</v>
      </c>
    </row>
    <row r="25" spans="1:32" ht="68.400000000000006">
      <c r="A25" s="179" t="s">
        <v>329</v>
      </c>
      <c r="B25" s="179">
        <v>1657.19</v>
      </c>
      <c r="C25" s="179">
        <v>2071.4899999999998</v>
      </c>
      <c r="D25" s="179">
        <v>8.8699999999999992</v>
      </c>
      <c r="E25" s="179">
        <v>0.121</v>
      </c>
      <c r="F25" s="179">
        <v>0.46200000000000002</v>
      </c>
      <c r="G25" s="179" t="s">
        <v>343</v>
      </c>
      <c r="H25" s="179">
        <v>44614</v>
      </c>
      <c r="I25" s="179">
        <v>21.21</v>
      </c>
      <c r="J25" s="179">
        <v>21.21</v>
      </c>
      <c r="K25" s="179">
        <v>8.9999999999999993E-3</v>
      </c>
      <c r="L25" s="179">
        <v>16.2</v>
      </c>
      <c r="M25" s="179">
        <v>1.1520000000000001E-2</v>
      </c>
      <c r="N25" s="179">
        <v>0.46200000000000002</v>
      </c>
      <c r="O25" s="179">
        <v>0</v>
      </c>
      <c r="R25" s="179" t="s">
        <v>329</v>
      </c>
      <c r="S25" s="179">
        <v>16140.97</v>
      </c>
      <c r="T25" s="179">
        <v>20176.21</v>
      </c>
      <c r="U25" s="179">
        <v>86.44</v>
      </c>
      <c r="V25" s="179">
        <v>1.202</v>
      </c>
      <c r="W25" s="179">
        <v>1.502</v>
      </c>
      <c r="X25" s="179" t="s">
        <v>338</v>
      </c>
      <c r="Y25" s="179">
        <v>44583</v>
      </c>
      <c r="Z25" s="179">
        <v>21.21</v>
      </c>
      <c r="AA25" s="179">
        <v>21.21</v>
      </c>
      <c r="AB25" s="179">
        <v>7.9399999999999991E-3</v>
      </c>
      <c r="AC25" s="179">
        <v>-41.9</v>
      </c>
      <c r="AD25" s="179">
        <v>6.0000000000000002E-5</v>
      </c>
      <c r="AE25" s="179">
        <v>0.46200000000000002</v>
      </c>
      <c r="AF25" s="179">
        <v>0</v>
      </c>
    </row>
    <row r="26" spans="1:32" ht="68.400000000000006">
      <c r="A26" s="179" t="s">
        <v>330</v>
      </c>
      <c r="B26" s="179">
        <v>2262.4699999999998</v>
      </c>
      <c r="C26" s="179">
        <v>2828.09</v>
      </c>
      <c r="D26" s="179">
        <v>7.84</v>
      </c>
      <c r="E26" s="179">
        <v>0.16600000000000001</v>
      </c>
      <c r="F26" s="179">
        <v>0.71499999999999997</v>
      </c>
      <c r="G26" s="179" t="s">
        <v>343</v>
      </c>
      <c r="H26" s="179">
        <v>44614</v>
      </c>
      <c r="I26" s="179">
        <v>21.21</v>
      </c>
      <c r="J26" s="179">
        <v>21.21</v>
      </c>
      <c r="K26" s="179">
        <v>9.0699999999999999E-3</v>
      </c>
      <c r="L26" s="179">
        <v>16.2</v>
      </c>
      <c r="M26" s="179">
        <v>1.1520000000000001E-2</v>
      </c>
      <c r="N26" s="179">
        <v>0.71499999999999997</v>
      </c>
      <c r="O26" s="179">
        <v>0</v>
      </c>
      <c r="R26" s="179" t="s">
        <v>330</v>
      </c>
      <c r="S26" s="179">
        <v>23944.45</v>
      </c>
      <c r="T26" s="179">
        <v>29930.57</v>
      </c>
      <c r="U26" s="179">
        <v>82.93</v>
      </c>
      <c r="V26" s="179">
        <v>1.7829999999999999</v>
      </c>
      <c r="W26" s="179">
        <v>2.2290000000000001</v>
      </c>
      <c r="X26" s="179" t="s">
        <v>338</v>
      </c>
      <c r="Y26" s="179">
        <v>44583</v>
      </c>
      <c r="Z26" s="179">
        <v>21.21</v>
      </c>
      <c r="AA26" s="179">
        <v>21.21</v>
      </c>
      <c r="AB26" s="179">
        <v>7.9399999999999991E-3</v>
      </c>
      <c r="AC26" s="179">
        <v>-41.9</v>
      </c>
      <c r="AD26" s="179">
        <v>6.0000000000000002E-5</v>
      </c>
      <c r="AE26" s="179">
        <v>0.71499999999999997</v>
      </c>
      <c r="AF26" s="179">
        <v>0</v>
      </c>
    </row>
    <row r="27" spans="1:32" ht="68.400000000000006">
      <c r="A27" s="179" t="s">
        <v>331</v>
      </c>
      <c r="B27" s="179">
        <v>13050.99</v>
      </c>
      <c r="C27" s="179">
        <v>16313.74</v>
      </c>
      <c r="D27" s="179">
        <v>4.72</v>
      </c>
      <c r="E27" s="179">
        <v>0.95699999999999996</v>
      </c>
      <c r="F27" s="179">
        <v>6.8440000000000003</v>
      </c>
      <c r="G27" s="179" t="s">
        <v>343</v>
      </c>
      <c r="H27" s="179">
        <v>44614</v>
      </c>
      <c r="I27" s="179">
        <v>21.21</v>
      </c>
      <c r="J27" s="179">
        <v>21.21</v>
      </c>
      <c r="K27" s="179">
        <v>8.0000000000000002E-3</v>
      </c>
      <c r="L27" s="179">
        <v>16.2</v>
      </c>
      <c r="M27" s="179">
        <v>1.1520000000000001E-2</v>
      </c>
      <c r="N27" s="179">
        <v>6.8440000000000003</v>
      </c>
      <c r="O27" s="179">
        <v>0</v>
      </c>
      <c r="R27" s="179" t="s">
        <v>331</v>
      </c>
      <c r="S27" s="179">
        <v>102842.5</v>
      </c>
      <c r="T27" s="179">
        <v>128553.13</v>
      </c>
      <c r="U27" s="179">
        <v>37.19</v>
      </c>
      <c r="V27" s="179">
        <v>7.6580000000000004</v>
      </c>
      <c r="W27" s="179">
        <v>9.5719999999999992</v>
      </c>
      <c r="X27" s="179" t="s">
        <v>338</v>
      </c>
      <c r="Y27" s="179">
        <v>44583</v>
      </c>
      <c r="Z27" s="179">
        <v>21.21</v>
      </c>
      <c r="AA27" s="179">
        <v>21.21</v>
      </c>
      <c r="AB27" s="179">
        <v>8.0000000000000002E-3</v>
      </c>
      <c r="AC27" s="179">
        <v>-41.9</v>
      </c>
      <c r="AD27" s="179">
        <v>6.0000000000000002E-5</v>
      </c>
      <c r="AE27" s="179">
        <v>6.8440000000000003</v>
      </c>
      <c r="AF27" s="179">
        <v>0</v>
      </c>
    </row>
    <row r="28" spans="1:32" ht="68.400000000000006">
      <c r="A28" s="179" t="s">
        <v>332</v>
      </c>
      <c r="B28" s="179">
        <v>3492.4</v>
      </c>
      <c r="C28" s="179">
        <v>4365.5</v>
      </c>
      <c r="D28" s="179">
        <v>12.1</v>
      </c>
      <c r="E28" s="179">
        <v>0.25600000000000001</v>
      </c>
      <c r="F28" s="179">
        <v>0.71499999999999997</v>
      </c>
      <c r="G28" s="179" t="s">
        <v>343</v>
      </c>
      <c r="H28" s="179">
        <v>44614</v>
      </c>
      <c r="I28" s="179">
        <v>21.21</v>
      </c>
      <c r="J28" s="179">
        <v>21.21</v>
      </c>
      <c r="K28" s="179">
        <v>8.9300000000000004E-3</v>
      </c>
      <c r="L28" s="179">
        <v>16.2</v>
      </c>
      <c r="M28" s="179">
        <v>1.1520000000000001E-2</v>
      </c>
      <c r="N28" s="179">
        <v>0.71499999999999997</v>
      </c>
      <c r="O28" s="179">
        <v>0</v>
      </c>
      <c r="R28" s="179" t="s">
        <v>332</v>
      </c>
      <c r="S28" s="179">
        <v>28428.57</v>
      </c>
      <c r="T28" s="179">
        <v>35535.71</v>
      </c>
      <c r="U28" s="179">
        <v>98.46</v>
      </c>
      <c r="V28" s="179">
        <v>2.117</v>
      </c>
      <c r="W28" s="179">
        <v>2.6459999999999999</v>
      </c>
      <c r="X28" s="179" t="s">
        <v>338</v>
      </c>
      <c r="Y28" s="179">
        <v>44583</v>
      </c>
      <c r="Z28" s="179">
        <v>21.21</v>
      </c>
      <c r="AA28" s="179">
        <v>21.21</v>
      </c>
      <c r="AB28" s="179">
        <v>7.9299999999999995E-3</v>
      </c>
      <c r="AC28" s="179">
        <v>-41.9</v>
      </c>
      <c r="AD28" s="179">
        <v>6.0000000000000002E-5</v>
      </c>
      <c r="AE28" s="179">
        <v>0.71499999999999997</v>
      </c>
      <c r="AF28" s="179">
        <v>0</v>
      </c>
    </row>
    <row r="29" spans="1:32" ht="68.400000000000006">
      <c r="A29" s="179" t="s">
        <v>333</v>
      </c>
      <c r="B29" s="179">
        <v>2318.94</v>
      </c>
      <c r="C29" s="179">
        <v>2898.67</v>
      </c>
      <c r="D29" s="179">
        <v>12.42</v>
      </c>
      <c r="E29" s="179">
        <v>0.17</v>
      </c>
      <c r="F29" s="179">
        <v>0.46200000000000002</v>
      </c>
      <c r="G29" s="179" t="s">
        <v>343</v>
      </c>
      <c r="H29" s="179">
        <v>44614</v>
      </c>
      <c r="I29" s="179">
        <v>21.21</v>
      </c>
      <c r="J29" s="179">
        <v>21.21</v>
      </c>
      <c r="K29" s="179">
        <v>8.9300000000000004E-3</v>
      </c>
      <c r="L29" s="179">
        <v>16.2</v>
      </c>
      <c r="M29" s="179">
        <v>1.1520000000000001E-2</v>
      </c>
      <c r="N29" s="179">
        <v>0.46200000000000002</v>
      </c>
      <c r="O29" s="179">
        <v>0</v>
      </c>
      <c r="R29" s="179" t="s">
        <v>333</v>
      </c>
      <c r="S29" s="179">
        <v>18839.310000000001</v>
      </c>
      <c r="T29" s="179">
        <v>23549.14</v>
      </c>
      <c r="U29" s="179">
        <v>100.89</v>
      </c>
      <c r="V29" s="179">
        <v>1.403</v>
      </c>
      <c r="W29" s="179">
        <v>1.7529999999999999</v>
      </c>
      <c r="X29" s="179" t="s">
        <v>338</v>
      </c>
      <c r="Y29" s="179">
        <v>44583</v>
      </c>
      <c r="Z29" s="179">
        <v>21.21</v>
      </c>
      <c r="AA29" s="179">
        <v>21.21</v>
      </c>
      <c r="AB29" s="179">
        <v>7.9299999999999995E-3</v>
      </c>
      <c r="AC29" s="179">
        <v>-41.9</v>
      </c>
      <c r="AD29" s="179">
        <v>6.0000000000000002E-5</v>
      </c>
      <c r="AE29" s="179">
        <v>0.46200000000000002</v>
      </c>
      <c r="AF29" s="179">
        <v>0</v>
      </c>
    </row>
    <row r="30" spans="1:32" ht="68.400000000000006">
      <c r="A30" s="179" t="s">
        <v>334</v>
      </c>
      <c r="B30" s="179">
        <v>2316.06</v>
      </c>
      <c r="C30" s="179">
        <v>2895.08</v>
      </c>
      <c r="D30" s="179">
        <v>12.4</v>
      </c>
      <c r="E30" s="179">
        <v>0.17</v>
      </c>
      <c r="F30" s="179">
        <v>0.46200000000000002</v>
      </c>
      <c r="G30" s="179" t="s">
        <v>343</v>
      </c>
      <c r="H30" s="179">
        <v>44614</v>
      </c>
      <c r="I30" s="179">
        <v>21.21</v>
      </c>
      <c r="J30" s="179">
        <v>21.21</v>
      </c>
      <c r="K30" s="179">
        <v>8.9300000000000004E-3</v>
      </c>
      <c r="L30" s="179">
        <v>16.2</v>
      </c>
      <c r="M30" s="179">
        <v>1.1520000000000001E-2</v>
      </c>
      <c r="N30" s="179">
        <v>0.46200000000000002</v>
      </c>
      <c r="O30" s="179">
        <v>0</v>
      </c>
      <c r="R30" s="179" t="s">
        <v>334</v>
      </c>
      <c r="S30" s="179">
        <v>18902.919999999998</v>
      </c>
      <c r="T30" s="179">
        <v>23628.65</v>
      </c>
      <c r="U30" s="179">
        <v>101.23</v>
      </c>
      <c r="V30" s="179">
        <v>1.4079999999999999</v>
      </c>
      <c r="W30" s="179">
        <v>1.7589999999999999</v>
      </c>
      <c r="X30" s="179" t="s">
        <v>338</v>
      </c>
      <c r="Y30" s="179">
        <v>44583</v>
      </c>
      <c r="Z30" s="179">
        <v>21.21</v>
      </c>
      <c r="AA30" s="179">
        <v>21.21</v>
      </c>
      <c r="AB30" s="179">
        <v>7.9299999999999995E-3</v>
      </c>
      <c r="AC30" s="179">
        <v>-41.9</v>
      </c>
      <c r="AD30" s="179">
        <v>6.0000000000000002E-5</v>
      </c>
      <c r="AE30" s="179">
        <v>0.46200000000000002</v>
      </c>
      <c r="AF30" s="179">
        <v>0</v>
      </c>
    </row>
    <row r="31" spans="1:32" ht="68.400000000000006">
      <c r="A31" s="179" t="s">
        <v>335</v>
      </c>
      <c r="B31" s="179">
        <v>3496.75</v>
      </c>
      <c r="C31" s="179">
        <v>4370.93</v>
      </c>
      <c r="D31" s="179">
        <v>12.11</v>
      </c>
      <c r="E31" s="179">
        <v>0.25600000000000001</v>
      </c>
      <c r="F31" s="179">
        <v>0.71499999999999997</v>
      </c>
      <c r="G31" s="179" t="s">
        <v>343</v>
      </c>
      <c r="H31" s="179">
        <v>44614</v>
      </c>
      <c r="I31" s="179">
        <v>21.21</v>
      </c>
      <c r="J31" s="179">
        <v>21.21</v>
      </c>
      <c r="K31" s="179">
        <v>8.9300000000000004E-3</v>
      </c>
      <c r="L31" s="179">
        <v>16.2</v>
      </c>
      <c r="M31" s="179">
        <v>1.1520000000000001E-2</v>
      </c>
      <c r="N31" s="179">
        <v>0.71499999999999997</v>
      </c>
      <c r="O31" s="179">
        <v>0</v>
      </c>
      <c r="R31" s="179" t="s">
        <v>335</v>
      </c>
      <c r="S31" s="179">
        <v>28524.27</v>
      </c>
      <c r="T31" s="179">
        <v>35655.339999999997</v>
      </c>
      <c r="U31" s="179">
        <v>98.79</v>
      </c>
      <c r="V31" s="179">
        <v>2.1240000000000001</v>
      </c>
      <c r="W31" s="179">
        <v>2.6549999999999998</v>
      </c>
      <c r="X31" s="179" t="s">
        <v>338</v>
      </c>
      <c r="Y31" s="179">
        <v>44583</v>
      </c>
      <c r="Z31" s="179">
        <v>21.21</v>
      </c>
      <c r="AA31" s="179">
        <v>21.21</v>
      </c>
      <c r="AB31" s="179">
        <v>7.9299999999999995E-3</v>
      </c>
      <c r="AC31" s="179">
        <v>-41.9</v>
      </c>
      <c r="AD31" s="179">
        <v>6.0000000000000002E-5</v>
      </c>
      <c r="AE31" s="179">
        <v>0.71499999999999997</v>
      </c>
      <c r="AF31" s="179">
        <v>0</v>
      </c>
    </row>
    <row r="32" spans="1:32">
      <c r="A32" s="181" t="s">
        <v>336</v>
      </c>
      <c r="R32" s="181" t="s">
        <v>336</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59484-CBE4-48D4-B417-FDE3418596EA}">
  <dimension ref="B1:BT39"/>
  <sheetViews>
    <sheetView topLeftCell="A7" workbookViewId="0">
      <selection activeCell="D19" sqref="D19"/>
    </sheetView>
  </sheetViews>
  <sheetFormatPr defaultRowHeight="14.4"/>
  <cols>
    <col min="2" max="2" width="15.578125" customWidth="1"/>
    <col min="3" max="3" width="16.68359375" bestFit="1" customWidth="1"/>
    <col min="4" max="7" width="16.68359375" customWidth="1"/>
    <col min="9" max="9" width="15.26171875" style="1" customWidth="1"/>
    <col min="10" max="10" width="55.26171875" style="1" bestFit="1" customWidth="1"/>
    <col min="11" max="11" width="55.68359375" style="1" customWidth="1"/>
    <col min="12" max="12" width="8.83984375" style="1"/>
    <col min="13" max="13" width="10.68359375" style="1" customWidth="1"/>
    <col min="14" max="15" width="8.83984375" style="1"/>
    <col min="16" max="16" width="41" style="1" customWidth="1"/>
    <col min="17" max="17" width="21.578125" style="1" customWidth="1"/>
    <col min="18" max="20" width="8.83984375" style="1"/>
    <col min="21" max="21" width="11.83984375" style="1" customWidth="1"/>
    <col min="22" max="35" width="8.83984375" style="1"/>
    <col min="36" max="36" width="12.83984375" style="1" customWidth="1"/>
    <col min="37" max="63" width="8.83984375" style="1"/>
    <col min="64" max="64" width="12.15625" style="1" customWidth="1"/>
    <col min="65" max="65" width="11.83984375" style="1" customWidth="1"/>
    <col min="66" max="66" width="13.68359375" style="1" customWidth="1"/>
    <col min="67" max="72" width="9.15625" style="1"/>
  </cols>
  <sheetData>
    <row r="1" spans="2:72" ht="15" customHeight="1">
      <c r="I1" s="545" t="s">
        <v>344</v>
      </c>
      <c r="J1" s="548" t="s">
        <v>345</v>
      </c>
      <c r="K1" s="549"/>
      <c r="L1" s="549"/>
      <c r="M1" s="549"/>
      <c r="N1" s="549"/>
      <c r="O1" s="550"/>
      <c r="P1" s="554" t="s">
        <v>346</v>
      </c>
      <c r="Q1" s="555"/>
      <c r="R1" s="555"/>
      <c r="S1" s="555"/>
      <c r="T1" s="555"/>
      <c r="U1" s="556"/>
      <c r="V1" s="46"/>
      <c r="W1" s="86"/>
      <c r="X1" s="87"/>
      <c r="Y1" s="46"/>
      <c r="Z1" s="77"/>
      <c r="AA1" s="88" t="s">
        <v>347</v>
      </c>
      <c r="AB1" s="89"/>
      <c r="AC1" s="90"/>
      <c r="AD1" s="90"/>
      <c r="AE1" s="90"/>
      <c r="AF1" s="90"/>
      <c r="AG1" s="90"/>
      <c r="AH1" s="90"/>
      <c r="AI1" s="89"/>
      <c r="AJ1" s="89"/>
      <c r="AK1" s="91"/>
      <c r="AL1" s="89"/>
      <c r="AM1" s="89"/>
      <c r="AN1" s="90"/>
      <c r="AO1" s="90"/>
      <c r="AP1" s="90"/>
      <c r="AQ1" s="90"/>
      <c r="AR1" s="90"/>
      <c r="AS1" s="90"/>
      <c r="AT1" s="77"/>
      <c r="AU1" s="92" t="s">
        <v>348</v>
      </c>
      <c r="AV1" s="89"/>
      <c r="AW1" s="90"/>
      <c r="AX1" s="90"/>
      <c r="AY1" s="90"/>
      <c r="AZ1" s="90"/>
      <c r="BA1" s="90"/>
      <c r="BB1" s="90"/>
      <c r="BC1" s="90"/>
      <c r="BD1" s="89"/>
      <c r="BE1" s="89"/>
      <c r="BF1" s="91"/>
      <c r="BG1" s="89"/>
      <c r="BH1" s="89"/>
      <c r="BI1" s="90"/>
      <c r="BJ1" s="90"/>
      <c r="BK1" s="90"/>
      <c r="BL1" s="90"/>
      <c r="BM1" s="90"/>
      <c r="BN1" s="89"/>
      <c r="BO1" s="93"/>
      <c r="BP1" s="94"/>
      <c r="BQ1" s="95"/>
      <c r="BR1" s="95"/>
      <c r="BS1" s="96"/>
      <c r="BT1" s="96"/>
    </row>
    <row r="2" spans="2:72" ht="24" thickBot="1">
      <c r="D2" s="41"/>
      <c r="E2" s="41"/>
      <c r="F2" s="41"/>
      <c r="G2" s="41"/>
      <c r="I2" s="546"/>
      <c r="J2" s="551"/>
      <c r="K2" s="552"/>
      <c r="L2" s="552"/>
      <c r="M2" s="552"/>
      <c r="N2" s="552"/>
      <c r="O2" s="553"/>
      <c r="P2" s="557"/>
      <c r="Q2" s="558"/>
      <c r="R2" s="558"/>
      <c r="S2" s="558"/>
      <c r="T2" s="558"/>
      <c r="U2" s="559"/>
      <c r="V2" s="47" t="s">
        <v>349</v>
      </c>
      <c r="W2" s="47"/>
      <c r="X2" s="97"/>
      <c r="Y2" s="98"/>
      <c r="Z2" s="99"/>
      <c r="AA2" s="99" t="s">
        <v>350</v>
      </c>
      <c r="AB2" s="100"/>
      <c r="AC2" s="99"/>
      <c r="AD2" s="99"/>
      <c r="AE2" s="99"/>
      <c r="AF2" s="99"/>
      <c r="AG2" s="99"/>
      <c r="AH2" s="101"/>
      <c r="AI2" s="102" t="s">
        <v>351</v>
      </c>
      <c r="AJ2" s="103" t="s">
        <v>352</v>
      </c>
      <c r="AK2" s="104"/>
      <c r="AL2" s="105"/>
      <c r="AM2" s="105"/>
      <c r="AN2" s="105"/>
      <c r="AO2" s="105"/>
      <c r="AP2" s="105"/>
      <c r="AQ2" s="105"/>
      <c r="AR2" s="105"/>
      <c r="AS2" s="105"/>
      <c r="AT2" s="104"/>
      <c r="AU2" s="105" t="s">
        <v>353</v>
      </c>
      <c r="AV2" s="105"/>
      <c r="AW2" s="105"/>
      <c r="AX2" s="105"/>
      <c r="AY2" s="105"/>
      <c r="AZ2" s="105"/>
      <c r="BA2" s="99"/>
      <c r="BB2" s="105"/>
      <c r="BC2" s="106"/>
      <c r="BD2" s="107" t="s">
        <v>354</v>
      </c>
      <c r="BE2" s="108" t="s">
        <v>355</v>
      </c>
      <c r="BF2" s="109"/>
      <c r="BG2" s="110"/>
      <c r="BH2" s="111"/>
      <c r="BI2" s="110"/>
      <c r="BJ2" s="110"/>
      <c r="BK2" s="110"/>
      <c r="BL2" s="110"/>
      <c r="BM2" s="112"/>
      <c r="BN2" s="110"/>
      <c r="BO2" s="113"/>
      <c r="BP2" s="113"/>
      <c r="BQ2" s="51"/>
      <c r="BR2" s="51"/>
      <c r="BS2" s="51"/>
      <c r="BT2" s="51"/>
    </row>
    <row r="3" spans="2:72" ht="68.7" thickBot="1">
      <c r="I3" s="547"/>
      <c r="J3" s="48" t="s">
        <v>356</v>
      </c>
      <c r="K3" s="49" t="s">
        <v>357</v>
      </c>
      <c r="L3" s="49" t="s">
        <v>358</v>
      </c>
      <c r="M3" s="49" t="s">
        <v>359</v>
      </c>
      <c r="N3" s="49" t="s">
        <v>360</v>
      </c>
      <c r="O3" s="50" t="s">
        <v>361</v>
      </c>
      <c r="P3" s="48" t="s">
        <v>362</v>
      </c>
      <c r="Q3" s="49" t="s">
        <v>363</v>
      </c>
      <c r="R3" s="49" t="s">
        <v>358</v>
      </c>
      <c r="S3" s="49" t="s">
        <v>359</v>
      </c>
      <c r="T3" s="51" t="s">
        <v>364</v>
      </c>
      <c r="U3" s="50" t="s">
        <v>365</v>
      </c>
      <c r="V3" s="52" t="s">
        <v>366</v>
      </c>
      <c r="W3" s="114"/>
      <c r="X3" s="114"/>
      <c r="Y3" s="115"/>
      <c r="Z3" s="48" t="s">
        <v>367</v>
      </c>
      <c r="AA3" s="49" t="s">
        <v>368</v>
      </c>
      <c r="AB3" s="116" t="s">
        <v>369</v>
      </c>
      <c r="AC3" s="116" t="s">
        <v>370</v>
      </c>
      <c r="AD3" s="49" t="s">
        <v>371</v>
      </c>
      <c r="AE3" s="49" t="s">
        <v>372</v>
      </c>
      <c r="AF3" s="49" t="s">
        <v>373</v>
      </c>
      <c r="AG3" s="49" t="s">
        <v>374</v>
      </c>
      <c r="AH3" s="117" t="s">
        <v>32</v>
      </c>
      <c r="AI3" s="118" t="s">
        <v>375</v>
      </c>
      <c r="AJ3" s="119" t="s">
        <v>376</v>
      </c>
      <c r="AK3" s="51" t="s">
        <v>364</v>
      </c>
      <c r="AL3" s="49" t="s">
        <v>368</v>
      </c>
      <c r="AM3" s="116" t="s">
        <v>369</v>
      </c>
      <c r="AN3" s="49" t="s">
        <v>370</v>
      </c>
      <c r="AO3" s="49" t="s">
        <v>371</v>
      </c>
      <c r="AP3" s="49" t="s">
        <v>372</v>
      </c>
      <c r="AQ3" s="49" t="s">
        <v>373</v>
      </c>
      <c r="AR3" s="49" t="s">
        <v>374</v>
      </c>
      <c r="AS3" s="49" t="s">
        <v>377</v>
      </c>
      <c r="AT3" s="51" t="s">
        <v>364</v>
      </c>
      <c r="AU3" s="49" t="s">
        <v>368</v>
      </c>
      <c r="AV3" s="116" t="s">
        <v>369</v>
      </c>
      <c r="AW3" s="49" t="s">
        <v>370</v>
      </c>
      <c r="AX3" s="49" t="s">
        <v>371</v>
      </c>
      <c r="AY3" s="49" t="s">
        <v>372</v>
      </c>
      <c r="AZ3" s="49" t="s">
        <v>373</v>
      </c>
      <c r="BA3" s="49" t="s">
        <v>378</v>
      </c>
      <c r="BB3" s="49" t="s">
        <v>379</v>
      </c>
      <c r="BC3" s="117" t="s">
        <v>380</v>
      </c>
      <c r="BD3" s="118" t="s">
        <v>381</v>
      </c>
      <c r="BE3" s="119" t="s">
        <v>376</v>
      </c>
      <c r="BF3" s="51" t="s">
        <v>364</v>
      </c>
      <c r="BG3" s="49" t="s">
        <v>368</v>
      </c>
      <c r="BH3" s="116" t="s">
        <v>369</v>
      </c>
      <c r="BI3" s="49" t="s">
        <v>370</v>
      </c>
      <c r="BJ3" s="49" t="s">
        <v>371</v>
      </c>
      <c r="BK3" s="49" t="s">
        <v>372</v>
      </c>
      <c r="BL3" s="49" t="s">
        <v>382</v>
      </c>
      <c r="BM3" s="49" t="s">
        <v>374</v>
      </c>
      <c r="BN3" s="49" t="s">
        <v>379</v>
      </c>
      <c r="BO3" s="49" t="s">
        <v>380</v>
      </c>
      <c r="BP3" s="120" t="s">
        <v>380</v>
      </c>
      <c r="BQ3" s="121"/>
      <c r="BR3" s="122"/>
      <c r="BS3" s="123"/>
      <c r="BT3" s="123"/>
    </row>
    <row r="4" spans="2:72" ht="148.19999999999999">
      <c r="B4" s="41"/>
      <c r="C4" s="41"/>
      <c r="I4" s="53" t="s">
        <v>383</v>
      </c>
      <c r="J4" s="54" t="s">
        <v>384</v>
      </c>
      <c r="K4" s="53" t="s">
        <v>385</v>
      </c>
      <c r="L4" s="55" t="s">
        <v>386</v>
      </c>
      <c r="M4" s="55"/>
      <c r="N4" s="55"/>
      <c r="O4" s="56" t="s">
        <v>387</v>
      </c>
      <c r="P4" s="57" t="s">
        <v>388</v>
      </c>
      <c r="Q4" s="58"/>
      <c r="R4" s="58" t="s">
        <v>389</v>
      </c>
      <c r="S4" s="58" t="s">
        <v>389</v>
      </c>
      <c r="T4" s="59"/>
      <c r="U4" s="60" t="s">
        <v>387</v>
      </c>
      <c r="V4" s="61"/>
      <c r="W4" s="124"/>
      <c r="X4" s="125"/>
      <c r="Y4" s="126"/>
      <c r="Z4" s="127">
        <v>1</v>
      </c>
      <c r="AA4" s="128"/>
      <c r="AB4" s="129"/>
      <c r="AC4" s="130"/>
      <c r="AD4" s="131"/>
      <c r="AE4" s="128"/>
      <c r="AF4" s="128"/>
      <c r="AG4" s="128"/>
      <c r="AH4" s="128"/>
      <c r="AI4" s="132"/>
      <c r="AJ4" s="133"/>
      <c r="AK4" s="134"/>
      <c r="AL4" s="128"/>
      <c r="AM4" s="129"/>
      <c r="AN4" s="130"/>
      <c r="AO4" s="135"/>
      <c r="AP4" s="128"/>
      <c r="AQ4" s="128"/>
      <c r="AR4" s="128"/>
      <c r="AS4" s="128"/>
      <c r="AT4" s="136"/>
      <c r="AU4" s="128"/>
      <c r="AV4" s="137"/>
      <c r="AW4" s="130"/>
      <c r="AX4" s="138"/>
      <c r="AY4" s="128"/>
      <c r="AZ4" s="128"/>
      <c r="BA4" s="128"/>
      <c r="BB4" s="139"/>
      <c r="BC4" s="128"/>
      <c r="BD4" s="140"/>
      <c r="BE4" s="133"/>
      <c r="BF4" s="134"/>
      <c r="BG4" s="128"/>
      <c r="BH4" s="137"/>
      <c r="BI4" s="130"/>
      <c r="BJ4" s="138"/>
      <c r="BK4" s="128"/>
      <c r="BL4" s="128"/>
      <c r="BM4" s="128">
        <v>0</v>
      </c>
      <c r="BN4" s="128"/>
      <c r="BO4" s="141" t="s">
        <v>390</v>
      </c>
      <c r="BP4" s="38" t="s">
        <v>391</v>
      </c>
      <c r="BQ4" s="141"/>
      <c r="BR4" s="142"/>
      <c r="BS4" s="44"/>
      <c r="BT4" s="45"/>
    </row>
    <row r="5" spans="2:72" ht="34.200000000000003">
      <c r="B5" t="s">
        <v>89</v>
      </c>
      <c r="I5" s="62" t="s">
        <v>392</v>
      </c>
      <c r="J5" s="63"/>
      <c r="K5" s="64" t="s">
        <v>393</v>
      </c>
      <c r="L5" s="414"/>
      <c r="M5" s="65"/>
      <c r="N5" s="65"/>
      <c r="O5" s="66"/>
      <c r="P5" s="67"/>
      <c r="Q5" s="68"/>
      <c r="R5" s="69"/>
      <c r="S5" s="65" t="s">
        <v>394</v>
      </c>
      <c r="T5" s="65"/>
      <c r="U5" s="70"/>
      <c r="V5" s="71"/>
      <c r="W5" s="143"/>
      <c r="X5" s="144"/>
      <c r="Y5" s="145"/>
      <c r="Z5" s="146">
        <v>1</v>
      </c>
      <c r="AA5" s="147"/>
      <c r="AB5" s="148"/>
      <c r="AC5" s="149"/>
      <c r="AD5" s="150"/>
      <c r="AE5" s="147"/>
      <c r="AF5" s="147"/>
      <c r="AG5" s="147"/>
      <c r="AH5" s="147"/>
      <c r="AI5" s="151"/>
      <c r="AJ5" s="152"/>
      <c r="AK5" s="134"/>
      <c r="AL5" s="147"/>
      <c r="AM5" s="148"/>
      <c r="AN5" s="149"/>
      <c r="AO5" s="153"/>
      <c r="AP5" s="147"/>
      <c r="AQ5" s="147"/>
      <c r="AR5" s="147"/>
      <c r="AS5" s="147"/>
      <c r="AT5" s="136"/>
      <c r="AU5" s="147"/>
      <c r="AV5" s="154"/>
      <c r="AW5" s="149"/>
      <c r="AX5" s="39"/>
      <c r="AY5" s="147"/>
      <c r="AZ5" s="147"/>
      <c r="BA5" s="147"/>
      <c r="BB5" s="134"/>
      <c r="BC5" s="147"/>
      <c r="BD5" s="151"/>
      <c r="BE5" s="152"/>
      <c r="BF5" s="134"/>
      <c r="BG5" s="147"/>
      <c r="BH5" s="154"/>
      <c r="BI5" s="149"/>
      <c r="BJ5" s="39"/>
      <c r="BK5" s="147"/>
      <c r="BL5" s="147"/>
      <c r="BM5" s="147">
        <v>0</v>
      </c>
      <c r="BN5" s="147"/>
      <c r="BO5" s="155"/>
      <c r="BP5" s="39"/>
      <c r="BQ5" s="156"/>
      <c r="BR5" s="142"/>
      <c r="BS5" s="157" t="s">
        <v>89</v>
      </c>
      <c r="BT5" s="45"/>
    </row>
    <row r="6" spans="2:72">
      <c r="B6" t="s">
        <v>93</v>
      </c>
      <c r="I6" s="62"/>
      <c r="J6" s="72" t="s">
        <v>395</v>
      </c>
      <c r="K6" s="64" t="s">
        <v>396</v>
      </c>
      <c r="L6" s="73" t="s">
        <v>397</v>
      </c>
      <c r="M6" s="74" t="s">
        <v>398</v>
      </c>
      <c r="N6" s="74"/>
      <c r="O6" s="75">
        <v>50</v>
      </c>
      <c r="P6" s="72"/>
      <c r="Q6" s="64" t="s">
        <v>396</v>
      </c>
      <c r="R6" s="73" t="s">
        <v>397</v>
      </c>
      <c r="S6" s="74" t="s">
        <v>398</v>
      </c>
      <c r="T6" s="74"/>
      <c r="U6" s="76">
        <v>50</v>
      </c>
      <c r="V6" s="71"/>
      <c r="W6" s="143"/>
      <c r="X6" s="158"/>
      <c r="Y6" s="159"/>
      <c r="Z6" s="160">
        <v>1</v>
      </c>
      <c r="AA6" s="161">
        <v>600</v>
      </c>
      <c r="AB6" s="162" t="s">
        <v>399</v>
      </c>
      <c r="AC6" s="163">
        <v>51.05</v>
      </c>
      <c r="AD6" s="164">
        <v>0.49950000000000006</v>
      </c>
      <c r="AE6" s="161">
        <v>25.499475</v>
      </c>
      <c r="AF6" s="161"/>
      <c r="AG6" s="161">
        <v>313.33943711880039</v>
      </c>
      <c r="AH6" s="161">
        <v>938.83891211880041</v>
      </c>
      <c r="AI6" s="165">
        <v>136.45400440000006</v>
      </c>
      <c r="AJ6" s="166">
        <v>15</v>
      </c>
      <c r="AK6" s="167"/>
      <c r="AL6" s="161">
        <v>600</v>
      </c>
      <c r="AM6" s="162" t="s">
        <v>399</v>
      </c>
      <c r="AN6" s="163">
        <v>51.05</v>
      </c>
      <c r="AO6" s="168">
        <v>0.8241750000000001</v>
      </c>
      <c r="AP6" s="161">
        <v>42.074133750000001</v>
      </c>
      <c r="AQ6" s="161"/>
      <c r="AR6" s="161">
        <v>423.47064522021043</v>
      </c>
      <c r="AS6" s="161">
        <v>1065.5447789702105</v>
      </c>
      <c r="AT6" s="142"/>
      <c r="AU6" s="161">
        <v>600</v>
      </c>
      <c r="AV6" s="162" t="s">
        <v>399</v>
      </c>
      <c r="AW6" s="163">
        <v>51.05</v>
      </c>
      <c r="AX6" s="43">
        <v>0.49950000000000006</v>
      </c>
      <c r="AY6" s="161">
        <v>25.499475</v>
      </c>
      <c r="AZ6" s="161"/>
      <c r="BA6" s="147">
        <v>313.33943711880039</v>
      </c>
      <c r="BB6" s="167">
        <v>0</v>
      </c>
      <c r="BC6" s="161">
        <v>938.83891211880041</v>
      </c>
      <c r="BD6" s="165">
        <v>136.45400440000006</v>
      </c>
      <c r="BE6" s="166">
        <v>15</v>
      </c>
      <c r="BF6" s="167"/>
      <c r="BG6" s="161">
        <v>600</v>
      </c>
      <c r="BH6" s="162" t="s">
        <v>399</v>
      </c>
      <c r="BI6" s="163">
        <v>51.05</v>
      </c>
      <c r="BJ6" s="43">
        <v>0.8241750000000001</v>
      </c>
      <c r="BK6" s="161">
        <v>42.074133750000001</v>
      </c>
      <c r="BL6" s="161"/>
      <c r="BM6" s="161">
        <v>423.47064522021043</v>
      </c>
      <c r="BN6" s="161">
        <v>0</v>
      </c>
      <c r="BO6" s="169">
        <v>1065.5447789702105</v>
      </c>
      <c r="BP6" s="40">
        <v>1260.7139429259014</v>
      </c>
      <c r="BQ6" s="156"/>
      <c r="BR6" s="142"/>
      <c r="BS6" s="170" t="s">
        <v>93</v>
      </c>
      <c r="BT6" s="45"/>
    </row>
    <row r="7" spans="2:72">
      <c r="B7" t="s">
        <v>95</v>
      </c>
      <c r="I7" s="77"/>
      <c r="J7" s="78"/>
      <c r="K7" s="79"/>
      <c r="L7" s="79"/>
      <c r="M7" s="80" t="s">
        <v>400</v>
      </c>
      <c r="N7" s="80"/>
      <c r="O7" s="81">
        <v>100</v>
      </c>
      <c r="P7" s="82"/>
      <c r="Q7" s="79"/>
      <c r="R7" s="83"/>
      <c r="S7" s="80" t="s">
        <v>400</v>
      </c>
      <c r="T7" s="80"/>
      <c r="U7" s="84">
        <v>100</v>
      </c>
      <c r="V7" s="71"/>
      <c r="W7" s="171"/>
      <c r="X7" s="158"/>
      <c r="Y7" s="159"/>
      <c r="Z7" s="160">
        <v>1</v>
      </c>
      <c r="AA7" s="161">
        <v>700</v>
      </c>
      <c r="AB7" s="162" t="s">
        <v>399</v>
      </c>
      <c r="AC7" s="163">
        <v>51.05</v>
      </c>
      <c r="AD7" s="164">
        <v>0.49950000000000006</v>
      </c>
      <c r="AE7" s="161">
        <v>25.499475</v>
      </c>
      <c r="AF7" s="161"/>
      <c r="AG7" s="161">
        <v>361.45943711880039</v>
      </c>
      <c r="AH7" s="161">
        <v>1086.9589121188005</v>
      </c>
      <c r="AI7" s="165">
        <v>136.94537640000004</v>
      </c>
      <c r="AJ7" s="166">
        <v>15</v>
      </c>
      <c r="AK7" s="167"/>
      <c r="AL7" s="161">
        <v>700</v>
      </c>
      <c r="AM7" s="162" t="s">
        <v>399</v>
      </c>
      <c r="AN7" s="163">
        <v>51.05</v>
      </c>
      <c r="AO7" s="168">
        <v>0.8241750000000001</v>
      </c>
      <c r="AP7" s="161">
        <v>42.074133750000001</v>
      </c>
      <c r="AQ7" s="161"/>
      <c r="AR7" s="161">
        <v>486.40264522021056</v>
      </c>
      <c r="AS7" s="161">
        <v>1228.4767789702105</v>
      </c>
      <c r="AT7" s="142"/>
      <c r="AU7" s="161">
        <v>700</v>
      </c>
      <c r="AV7" s="162" t="s">
        <v>399</v>
      </c>
      <c r="AW7" s="163">
        <v>51.05</v>
      </c>
      <c r="AX7" s="43">
        <v>0.49950000000000006</v>
      </c>
      <c r="AY7" s="161">
        <v>25.499475</v>
      </c>
      <c r="AZ7" s="161"/>
      <c r="BA7" s="161">
        <v>361.45943711880039</v>
      </c>
      <c r="BB7" s="167">
        <v>0</v>
      </c>
      <c r="BC7" s="161">
        <v>1086.9589121188005</v>
      </c>
      <c r="BD7" s="165">
        <v>136.94537640000004</v>
      </c>
      <c r="BE7" s="166">
        <v>15</v>
      </c>
      <c r="BF7" s="167"/>
      <c r="BG7" s="161">
        <v>700</v>
      </c>
      <c r="BH7" s="162" t="s">
        <v>399</v>
      </c>
      <c r="BI7" s="163">
        <v>51.05</v>
      </c>
      <c r="BJ7" s="43">
        <v>0.8241750000000001</v>
      </c>
      <c r="BK7" s="161">
        <v>42.074133750000001</v>
      </c>
      <c r="BL7" s="161"/>
      <c r="BM7" s="161">
        <v>486.40264522021056</v>
      </c>
      <c r="BN7" s="161">
        <v>0</v>
      </c>
      <c r="BO7" s="169">
        <v>1228.4767789702105</v>
      </c>
      <c r="BP7" s="40">
        <v>1453.4891769684546</v>
      </c>
      <c r="BQ7" s="156"/>
      <c r="BR7" s="142"/>
      <c r="BS7" s="170" t="s">
        <v>95</v>
      </c>
      <c r="BT7" s="45"/>
    </row>
    <row r="8" spans="2:72" ht="15" customHeight="1">
      <c r="B8" t="s">
        <v>97</v>
      </c>
      <c r="I8" s="77"/>
      <c r="J8" s="78"/>
      <c r="K8" s="79"/>
      <c r="L8" s="79"/>
      <c r="M8" s="80" t="s">
        <v>401</v>
      </c>
      <c r="N8" s="80"/>
      <c r="O8" s="81">
        <v>250</v>
      </c>
      <c r="P8" s="82"/>
      <c r="Q8" s="544" t="s">
        <v>402</v>
      </c>
      <c r="R8" s="83"/>
      <c r="S8" s="80" t="s">
        <v>401</v>
      </c>
      <c r="T8" s="80"/>
      <c r="U8" s="84">
        <v>250</v>
      </c>
      <c r="V8" s="71"/>
      <c r="W8" s="171"/>
      <c r="X8" s="158"/>
      <c r="Y8" s="159"/>
      <c r="Z8" s="160">
        <v>1</v>
      </c>
      <c r="AA8" s="161">
        <v>800</v>
      </c>
      <c r="AB8" s="162" t="s">
        <v>399</v>
      </c>
      <c r="AC8" s="163">
        <v>51.05</v>
      </c>
      <c r="AD8" s="164">
        <v>0.49950000000000006</v>
      </c>
      <c r="AE8" s="161">
        <v>25.499475</v>
      </c>
      <c r="AF8" s="161"/>
      <c r="AG8" s="161">
        <v>409.57943711880051</v>
      </c>
      <c r="AH8" s="161">
        <v>1235.0789121188004</v>
      </c>
      <c r="AI8" s="165">
        <v>138.41949240000005</v>
      </c>
      <c r="AJ8" s="166">
        <v>15</v>
      </c>
      <c r="AK8" s="167"/>
      <c r="AL8" s="161">
        <v>800</v>
      </c>
      <c r="AM8" s="162" t="s">
        <v>399</v>
      </c>
      <c r="AN8" s="163">
        <v>51.05</v>
      </c>
      <c r="AO8" s="168">
        <v>0.8241750000000001</v>
      </c>
      <c r="AP8" s="161">
        <v>42.074133750000001</v>
      </c>
      <c r="AQ8" s="161"/>
      <c r="AR8" s="161">
        <v>549.33464522021063</v>
      </c>
      <c r="AS8" s="161">
        <v>1391.4087789702107</v>
      </c>
      <c r="AT8" s="142"/>
      <c r="AU8" s="161">
        <v>800</v>
      </c>
      <c r="AV8" s="162" t="s">
        <v>399</v>
      </c>
      <c r="AW8" s="163">
        <v>51.05</v>
      </c>
      <c r="AX8" s="43">
        <v>0.49950000000000006</v>
      </c>
      <c r="AY8" s="161">
        <v>25.499475</v>
      </c>
      <c r="AZ8" s="161"/>
      <c r="BA8" s="161">
        <v>409.57943711880051</v>
      </c>
      <c r="BB8" s="167">
        <v>0</v>
      </c>
      <c r="BC8" s="161">
        <v>1235.0789121188004</v>
      </c>
      <c r="BD8" s="165">
        <v>138.41949240000005</v>
      </c>
      <c r="BE8" s="166">
        <v>15</v>
      </c>
      <c r="BF8" s="167"/>
      <c r="BG8" s="161">
        <v>800</v>
      </c>
      <c r="BH8" s="162" t="s">
        <v>399</v>
      </c>
      <c r="BI8" s="163">
        <v>51.05</v>
      </c>
      <c r="BJ8" s="43">
        <v>0.8241750000000001</v>
      </c>
      <c r="BK8" s="161">
        <v>42.074133750000001</v>
      </c>
      <c r="BL8" s="161"/>
      <c r="BM8" s="161">
        <v>549.33464522021063</v>
      </c>
      <c r="BN8" s="161">
        <v>0</v>
      </c>
      <c r="BO8" s="169">
        <v>1391.4087789702107</v>
      </c>
      <c r="BP8" s="40">
        <v>1646.264411011008</v>
      </c>
      <c r="BQ8" s="156"/>
      <c r="BR8" s="142"/>
      <c r="BS8" s="170" t="s">
        <v>97</v>
      </c>
      <c r="BT8" s="45"/>
    </row>
    <row r="9" spans="2:72" ht="15" customHeight="1">
      <c r="B9" t="s">
        <v>101</v>
      </c>
      <c r="I9" s="77"/>
      <c r="J9" s="78"/>
      <c r="K9" s="544" t="s">
        <v>402</v>
      </c>
      <c r="L9" s="83"/>
      <c r="M9" s="80" t="s">
        <v>401</v>
      </c>
      <c r="N9" s="80"/>
      <c r="O9" s="81">
        <v>500</v>
      </c>
      <c r="P9" s="82"/>
      <c r="Q9" s="544"/>
      <c r="R9" s="83"/>
      <c r="S9" s="80" t="s">
        <v>401</v>
      </c>
      <c r="T9" s="80"/>
      <c r="U9" s="84">
        <v>500</v>
      </c>
      <c r="V9" s="71"/>
      <c r="W9" s="171"/>
      <c r="X9" s="158"/>
      <c r="Y9" s="159"/>
      <c r="Z9" s="160">
        <v>1</v>
      </c>
      <c r="AA9" s="161">
        <v>950</v>
      </c>
      <c r="AB9" s="162" t="s">
        <v>399</v>
      </c>
      <c r="AC9" s="163">
        <v>51.05</v>
      </c>
      <c r="AD9" s="164">
        <v>0.57150000000000001</v>
      </c>
      <c r="AE9" s="161">
        <v>29.175075</v>
      </c>
      <c r="AF9" s="161"/>
      <c r="AG9" s="161">
        <v>485.30818481160054</v>
      </c>
      <c r="AH9" s="161">
        <v>1464.4832598116004</v>
      </c>
      <c r="AI9" s="165">
        <v>140.87635240000006</v>
      </c>
      <c r="AJ9" s="166">
        <v>15</v>
      </c>
      <c r="AK9" s="167"/>
      <c r="AL9" s="161">
        <v>950</v>
      </c>
      <c r="AM9" s="162" t="s">
        <v>399</v>
      </c>
      <c r="AN9" s="163">
        <v>51.05</v>
      </c>
      <c r="AO9" s="168">
        <v>0.94297500000000001</v>
      </c>
      <c r="AP9" s="161">
        <v>48.138873749999995</v>
      </c>
      <c r="AQ9" s="161"/>
      <c r="AR9" s="161">
        <v>650.34578326997052</v>
      </c>
      <c r="AS9" s="161">
        <v>1648.4846570199707</v>
      </c>
      <c r="AT9" s="142"/>
      <c r="AU9" s="161">
        <v>950</v>
      </c>
      <c r="AV9" s="162" t="s">
        <v>399</v>
      </c>
      <c r="AW9" s="163">
        <v>51.05</v>
      </c>
      <c r="AX9" s="43">
        <v>0.57150000000000001</v>
      </c>
      <c r="AY9" s="161">
        <v>29.175075</v>
      </c>
      <c r="AZ9" s="161"/>
      <c r="BA9" s="161">
        <v>485.30818481160054</v>
      </c>
      <c r="BB9" s="167">
        <v>0</v>
      </c>
      <c r="BC9" s="161">
        <v>1464.4832598116004</v>
      </c>
      <c r="BD9" s="165">
        <v>140.87635240000006</v>
      </c>
      <c r="BE9" s="166">
        <v>15</v>
      </c>
      <c r="BF9" s="167"/>
      <c r="BG9" s="161">
        <v>950</v>
      </c>
      <c r="BH9" s="162" t="s">
        <v>399</v>
      </c>
      <c r="BI9" s="163">
        <v>51.05</v>
      </c>
      <c r="BJ9" s="43">
        <v>0.94297500000000001</v>
      </c>
      <c r="BK9" s="161">
        <v>48.138873749999995</v>
      </c>
      <c r="BL9" s="161"/>
      <c r="BM9" s="161">
        <v>650.34578326997052</v>
      </c>
      <c r="BN9" s="161">
        <v>0</v>
      </c>
      <c r="BO9" s="169">
        <v>1648.4846570199707</v>
      </c>
      <c r="BP9" s="40">
        <v>1950.4272676489757</v>
      </c>
      <c r="BQ9" s="156"/>
      <c r="BR9" s="142"/>
      <c r="BS9" s="170" t="s">
        <v>101</v>
      </c>
      <c r="BT9" s="45"/>
    </row>
    <row r="10" spans="2:72">
      <c r="B10" s="4" t="s">
        <v>105</v>
      </c>
      <c r="I10" s="77"/>
      <c r="J10" s="78"/>
      <c r="K10" s="544"/>
      <c r="L10" s="83"/>
      <c r="M10" s="80" t="s">
        <v>401</v>
      </c>
      <c r="N10" s="80"/>
      <c r="O10" s="81">
        <v>1000</v>
      </c>
      <c r="P10" s="82"/>
      <c r="Q10" s="544"/>
      <c r="R10" s="83"/>
      <c r="S10" s="80" t="s">
        <v>401</v>
      </c>
      <c r="T10" s="80"/>
      <c r="U10" s="84">
        <v>1000</v>
      </c>
      <c r="V10" s="71"/>
      <c r="W10" s="171"/>
      <c r="X10" s="158"/>
      <c r="Y10" s="159"/>
      <c r="Z10" s="160">
        <v>1</v>
      </c>
      <c r="AA10" s="161">
        <v>1350</v>
      </c>
      <c r="AB10" s="162" t="s">
        <v>399</v>
      </c>
      <c r="AC10" s="163">
        <v>51.05</v>
      </c>
      <c r="AD10" s="164">
        <v>0.66600000000000004</v>
      </c>
      <c r="AE10" s="161">
        <v>33.999299999999998</v>
      </c>
      <c r="AF10" s="161"/>
      <c r="AG10" s="161">
        <v>682.44591615840079</v>
      </c>
      <c r="AH10" s="161">
        <v>2066.4452161584009</v>
      </c>
      <c r="AI10" s="165">
        <v>145.79007240000004</v>
      </c>
      <c r="AJ10" s="166">
        <v>15</v>
      </c>
      <c r="AK10" s="167"/>
      <c r="AL10" s="161">
        <v>1350</v>
      </c>
      <c r="AM10" s="162" t="s">
        <v>399</v>
      </c>
      <c r="AN10" s="163">
        <v>51.05</v>
      </c>
      <c r="AO10" s="168">
        <v>1.0989</v>
      </c>
      <c r="AP10" s="161">
        <v>56.098844999999997</v>
      </c>
      <c r="AQ10" s="161"/>
      <c r="AR10" s="161">
        <v>910.75352696028131</v>
      </c>
      <c r="AS10" s="161">
        <v>2316.8523719602813</v>
      </c>
      <c r="AT10" s="142"/>
      <c r="AU10" s="161">
        <v>1350</v>
      </c>
      <c r="AV10" s="162" t="s">
        <v>399</v>
      </c>
      <c r="AW10" s="163">
        <v>51.05</v>
      </c>
      <c r="AX10" s="43">
        <v>0.66600000000000004</v>
      </c>
      <c r="AY10" s="161">
        <v>33.999299999999998</v>
      </c>
      <c r="AZ10" s="161"/>
      <c r="BA10" s="161">
        <v>682.44591615840079</v>
      </c>
      <c r="BB10" s="167">
        <v>0</v>
      </c>
      <c r="BC10" s="161">
        <v>2066.4452161584009</v>
      </c>
      <c r="BD10" s="165">
        <v>145.79007240000004</v>
      </c>
      <c r="BE10" s="166">
        <v>15</v>
      </c>
      <c r="BF10" s="167"/>
      <c r="BG10" s="161">
        <v>1350</v>
      </c>
      <c r="BH10" s="162" t="s">
        <v>399</v>
      </c>
      <c r="BI10" s="163">
        <v>51.05</v>
      </c>
      <c r="BJ10" s="43">
        <v>1.0989</v>
      </c>
      <c r="BK10" s="161">
        <v>56.098844999999997</v>
      </c>
      <c r="BL10" s="161"/>
      <c r="BM10" s="161">
        <v>910.75352696028131</v>
      </c>
      <c r="BN10" s="161">
        <v>0</v>
      </c>
      <c r="BO10" s="169">
        <v>2316.8523719602813</v>
      </c>
      <c r="BP10" s="40">
        <v>2741.2157111352453</v>
      </c>
      <c r="BQ10" s="156"/>
      <c r="BR10" s="142"/>
      <c r="BS10" s="4" t="s">
        <v>105</v>
      </c>
      <c r="BT10" s="45"/>
    </row>
    <row r="11" spans="2:72">
      <c r="B11" t="s">
        <v>108</v>
      </c>
      <c r="D11" s="43"/>
      <c r="E11" s="191" t="s">
        <v>403</v>
      </c>
      <c r="F11" s="43"/>
      <c r="I11" s="77"/>
      <c r="J11" s="78"/>
      <c r="K11" s="544"/>
      <c r="L11" s="83"/>
      <c r="M11" s="80" t="s">
        <v>401</v>
      </c>
      <c r="N11" s="80"/>
      <c r="O11" s="81">
        <v>2000</v>
      </c>
      <c r="P11" s="82"/>
      <c r="Q11" s="544"/>
      <c r="R11" s="83"/>
      <c r="S11" s="80" t="s">
        <v>401</v>
      </c>
      <c r="T11" s="80"/>
      <c r="U11" s="84">
        <v>2000</v>
      </c>
      <c r="V11" s="71"/>
      <c r="W11" s="171"/>
      <c r="X11" s="158"/>
      <c r="Y11" s="159"/>
      <c r="Z11" s="160">
        <v>1</v>
      </c>
      <c r="AA11" s="161">
        <v>1805</v>
      </c>
      <c r="AB11" s="162" t="s">
        <v>399</v>
      </c>
      <c r="AC11" s="163">
        <v>51.05</v>
      </c>
      <c r="AD11" s="164">
        <v>0.7995000000000001</v>
      </c>
      <c r="AE11" s="161">
        <v>40.814475000000002</v>
      </c>
      <c r="AF11" s="161"/>
      <c r="AG11" s="161">
        <v>907.9718858388012</v>
      </c>
      <c r="AH11" s="161">
        <v>2753.7863608388011</v>
      </c>
      <c r="AI11" s="165">
        <v>155.61751240000004</v>
      </c>
      <c r="AJ11" s="166">
        <v>15</v>
      </c>
      <c r="AK11" s="167"/>
      <c r="AL11" s="161">
        <v>1805</v>
      </c>
      <c r="AM11" s="162" t="s">
        <v>399</v>
      </c>
      <c r="AN11" s="163">
        <v>51.05</v>
      </c>
      <c r="AO11" s="168">
        <v>1.319175</v>
      </c>
      <c r="AP11" s="161">
        <v>67.343883749999989</v>
      </c>
      <c r="AQ11" s="161"/>
      <c r="AR11" s="161">
        <v>1209.3559870942117</v>
      </c>
      <c r="AS11" s="161">
        <v>3081.6998708442115</v>
      </c>
      <c r="AT11" s="142"/>
      <c r="AU11" s="161">
        <v>1805</v>
      </c>
      <c r="AV11" s="162" t="s">
        <v>399</v>
      </c>
      <c r="AW11" s="163">
        <v>51.05</v>
      </c>
      <c r="AX11" s="43">
        <v>0.7995000000000001</v>
      </c>
      <c r="AY11" s="161">
        <v>40.814475000000002</v>
      </c>
      <c r="AZ11" s="161"/>
      <c r="BA11" s="161">
        <v>907.9718858388012</v>
      </c>
      <c r="BB11" s="167">
        <v>0</v>
      </c>
      <c r="BC11" s="161">
        <v>2753.7863608388011</v>
      </c>
      <c r="BD11" s="165">
        <v>155.61751240000004</v>
      </c>
      <c r="BE11" s="166">
        <v>15</v>
      </c>
      <c r="BF11" s="167"/>
      <c r="BG11" s="161">
        <v>1805</v>
      </c>
      <c r="BH11" s="162" t="s">
        <v>399</v>
      </c>
      <c r="BI11" s="163">
        <v>51.05</v>
      </c>
      <c r="BJ11" s="43">
        <v>1.3191750000000002</v>
      </c>
      <c r="BK11" s="161">
        <v>67.343883750000003</v>
      </c>
      <c r="BL11" s="161"/>
      <c r="BM11" s="161">
        <v>1209.3559870942117</v>
      </c>
      <c r="BN11" s="161">
        <v>0</v>
      </c>
      <c r="BO11" s="169">
        <v>3081.6998708442115</v>
      </c>
      <c r="BP11" s="40">
        <v>3646.1555363642433</v>
      </c>
      <c r="BQ11" s="156"/>
      <c r="BR11" s="142"/>
      <c r="BS11" s="4" t="s">
        <v>108</v>
      </c>
      <c r="BT11" s="45"/>
    </row>
    <row r="12" spans="2:72">
      <c r="D12" s="43"/>
      <c r="E12" s="190" t="s">
        <v>404</v>
      </c>
      <c r="F12" s="43"/>
      <c r="I12" s="77"/>
      <c r="J12" s="78"/>
      <c r="K12" s="544"/>
      <c r="L12" s="83"/>
      <c r="M12" s="80" t="s">
        <v>401</v>
      </c>
      <c r="N12" s="80"/>
      <c r="O12" s="81">
        <v>3000</v>
      </c>
      <c r="P12" s="82"/>
      <c r="Q12" s="544"/>
      <c r="R12" s="83"/>
      <c r="S12" s="80" t="s">
        <v>401</v>
      </c>
      <c r="T12" s="80"/>
      <c r="U12" s="84">
        <v>3000</v>
      </c>
      <c r="V12" s="71"/>
      <c r="W12" s="171"/>
      <c r="X12" s="158"/>
      <c r="Y12" s="159"/>
      <c r="Z12" s="160">
        <v>1</v>
      </c>
      <c r="AA12" s="161">
        <v>2137.5</v>
      </c>
      <c r="AB12" s="162" t="s">
        <v>399</v>
      </c>
      <c r="AC12" s="163">
        <v>51.05</v>
      </c>
      <c r="AD12" s="164">
        <v>0.92249999999999999</v>
      </c>
      <c r="AE12" s="161">
        <v>47.093624999999996</v>
      </c>
      <c r="AF12" s="161"/>
      <c r="AG12" s="161">
        <v>1074.0333298140015</v>
      </c>
      <c r="AH12" s="161">
        <v>3258.6269548140017</v>
      </c>
      <c r="AI12" s="165">
        <v>165.44495240000003</v>
      </c>
      <c r="AJ12" s="166">
        <v>15</v>
      </c>
      <c r="AK12" s="167"/>
      <c r="AL12" s="161">
        <v>2137.5</v>
      </c>
      <c r="AM12" s="162" t="s">
        <v>399</v>
      </c>
      <c r="AN12" s="163">
        <v>51.05</v>
      </c>
      <c r="AO12" s="168">
        <v>1.522125</v>
      </c>
      <c r="AP12" s="161">
        <v>77.704481249999986</v>
      </c>
      <c r="AQ12" s="161"/>
      <c r="AR12" s="161">
        <v>1429.9023312625518</v>
      </c>
      <c r="AS12" s="161">
        <v>3645.1068125125521</v>
      </c>
      <c r="AT12" s="142"/>
      <c r="AU12" s="161">
        <v>2137.5</v>
      </c>
      <c r="AV12" s="162" t="s">
        <v>399</v>
      </c>
      <c r="AW12" s="163">
        <v>51.05</v>
      </c>
      <c r="AX12" s="43">
        <v>0.92249999999999999</v>
      </c>
      <c r="AY12" s="161">
        <v>47.093624999999996</v>
      </c>
      <c r="AZ12" s="161"/>
      <c r="BA12" s="161">
        <v>1074.0333298140015</v>
      </c>
      <c r="BB12" s="167">
        <v>0</v>
      </c>
      <c r="BC12" s="161">
        <v>3258.6269548140017</v>
      </c>
      <c r="BD12" s="165">
        <v>165.44495240000003</v>
      </c>
      <c r="BE12" s="166">
        <v>15</v>
      </c>
      <c r="BF12" s="167"/>
      <c r="BG12" s="161">
        <v>2137.5</v>
      </c>
      <c r="BH12" s="162" t="s">
        <v>399</v>
      </c>
      <c r="BI12" s="163">
        <v>51.05</v>
      </c>
      <c r="BJ12" s="43">
        <v>1.522125</v>
      </c>
      <c r="BK12" s="161">
        <v>77.704481249999986</v>
      </c>
      <c r="BL12" s="161"/>
      <c r="BM12" s="161">
        <v>1429.9023312625518</v>
      </c>
      <c r="BN12" s="161">
        <v>0</v>
      </c>
      <c r="BO12" s="169">
        <v>3645.1068125125521</v>
      </c>
      <c r="BP12" s="40">
        <v>4312.7581990782191</v>
      </c>
      <c r="BQ12" s="156"/>
      <c r="BR12" s="142"/>
      <c r="BS12" s="44"/>
      <c r="BT12" s="45"/>
    </row>
    <row r="13" spans="2:72">
      <c r="B13" s="42" t="s">
        <v>113</v>
      </c>
      <c r="C13" s="43">
        <v>108.1</v>
      </c>
      <c r="D13" s="45"/>
      <c r="E13" s="190" t="s">
        <v>405</v>
      </c>
      <c r="F13" s="45"/>
      <c r="I13" s="77"/>
      <c r="J13" s="78"/>
      <c r="K13" s="544"/>
      <c r="L13" s="83"/>
      <c r="M13" s="80" t="s">
        <v>401</v>
      </c>
      <c r="N13" s="80"/>
      <c r="O13" s="81">
        <v>4000</v>
      </c>
      <c r="P13" s="82"/>
      <c r="Q13" s="544"/>
      <c r="R13" s="83"/>
      <c r="S13" s="80" t="s">
        <v>401</v>
      </c>
      <c r="T13" s="80"/>
      <c r="U13" s="84">
        <v>4000</v>
      </c>
      <c r="V13" s="71"/>
      <c r="W13" s="171"/>
      <c r="X13" s="158"/>
      <c r="Y13" s="159"/>
      <c r="Z13" s="160">
        <v>1</v>
      </c>
      <c r="AA13" s="161">
        <v>2850</v>
      </c>
      <c r="AB13" s="162" t="s">
        <v>399</v>
      </c>
      <c r="AC13" s="163">
        <v>51.05</v>
      </c>
      <c r="AD13" s="164">
        <v>1.0454999999999999</v>
      </c>
      <c r="AE13" s="161">
        <v>53.37277499999999</v>
      </c>
      <c r="AF13" s="161"/>
      <c r="AG13" s="161">
        <v>1422.9507737892011</v>
      </c>
      <c r="AH13" s="161">
        <v>4326.3235487892016</v>
      </c>
      <c r="AI13" s="165">
        <v>175.27239240000009</v>
      </c>
      <c r="AJ13" s="166">
        <v>15</v>
      </c>
      <c r="AK13" s="167"/>
      <c r="AL13" s="161">
        <v>2850</v>
      </c>
      <c r="AM13" s="162" t="s">
        <v>399</v>
      </c>
      <c r="AN13" s="163">
        <v>51.05</v>
      </c>
      <c r="AO13" s="168">
        <v>1.7250749999999997</v>
      </c>
      <c r="AP13" s="161">
        <v>88.065078749999984</v>
      </c>
      <c r="AQ13" s="161"/>
      <c r="AR13" s="161">
        <v>1889.5902754308918</v>
      </c>
      <c r="AS13" s="161">
        <v>4827.6553541808917</v>
      </c>
      <c r="AT13" s="142"/>
      <c r="AU13" s="161">
        <v>2850</v>
      </c>
      <c r="AV13" s="162" t="s">
        <v>399</v>
      </c>
      <c r="AW13" s="163">
        <v>51.05</v>
      </c>
      <c r="AX13" s="43">
        <v>1.0454999999999999</v>
      </c>
      <c r="AY13" s="161">
        <v>53.37277499999999</v>
      </c>
      <c r="AZ13" s="161"/>
      <c r="BA13" s="161">
        <v>1422.9507737892011</v>
      </c>
      <c r="BB13" s="167">
        <v>0</v>
      </c>
      <c r="BC13" s="161">
        <v>4326.3235487892016</v>
      </c>
      <c r="BD13" s="165">
        <v>175.27239240000009</v>
      </c>
      <c r="BE13" s="166">
        <v>15</v>
      </c>
      <c r="BF13" s="167"/>
      <c r="BG13" s="161">
        <v>2850</v>
      </c>
      <c r="BH13" s="162" t="s">
        <v>399</v>
      </c>
      <c r="BI13" s="163">
        <v>51.05</v>
      </c>
      <c r="BJ13" s="43">
        <v>1.7250749999999999</v>
      </c>
      <c r="BK13" s="161">
        <v>88.065078749999984</v>
      </c>
      <c r="BL13" s="161"/>
      <c r="BM13" s="161">
        <v>1889.5902754308918</v>
      </c>
      <c r="BN13" s="161">
        <v>0</v>
      </c>
      <c r="BO13" s="169">
        <v>4827.6553541808917</v>
      </c>
      <c r="BP13" s="40">
        <v>5711.9067511538951</v>
      </c>
      <c r="BQ13" s="156"/>
      <c r="BR13" s="142"/>
      <c r="BS13" s="42" t="s">
        <v>113</v>
      </c>
      <c r="BT13" s="43">
        <v>108.1</v>
      </c>
    </row>
    <row r="14" spans="2:72">
      <c r="B14" s="42" t="s">
        <v>117</v>
      </c>
      <c r="C14" s="43">
        <v>127.9</v>
      </c>
      <c r="I14" s="77"/>
      <c r="J14" s="78"/>
      <c r="K14" s="79"/>
      <c r="L14" s="83"/>
      <c r="M14" s="80" t="s">
        <v>401</v>
      </c>
      <c r="N14" s="80"/>
      <c r="O14" s="81">
        <v>5000</v>
      </c>
      <c r="P14" s="82"/>
      <c r="Q14" s="79"/>
      <c r="R14" s="83"/>
      <c r="S14" s="80" t="s">
        <v>401</v>
      </c>
      <c r="T14" s="80"/>
      <c r="U14" s="84">
        <v>5000</v>
      </c>
      <c r="V14" s="71"/>
      <c r="W14" s="171"/>
      <c r="X14" s="158"/>
      <c r="Y14" s="159"/>
      <c r="Z14" s="160">
        <v>1</v>
      </c>
      <c r="AA14" s="161">
        <v>3384.375</v>
      </c>
      <c r="AB14" s="162" t="s">
        <v>399</v>
      </c>
      <c r="AC14" s="163">
        <v>51.05</v>
      </c>
      <c r="AD14" s="164">
        <v>1.1684999999999999</v>
      </c>
      <c r="AE14" s="161">
        <v>59.651924999999991</v>
      </c>
      <c r="AF14" s="161"/>
      <c r="AG14" s="161">
        <v>1686.1544677644015</v>
      </c>
      <c r="AH14" s="161">
        <v>5130.1813927644016</v>
      </c>
      <c r="AI14" s="165">
        <v>185.09983240000008</v>
      </c>
      <c r="AJ14" s="166">
        <v>15</v>
      </c>
      <c r="AK14" s="167"/>
      <c r="AL14" s="161">
        <v>3384.375</v>
      </c>
      <c r="AM14" s="162" t="s">
        <v>399</v>
      </c>
      <c r="AN14" s="163">
        <v>51.05</v>
      </c>
      <c r="AO14" s="168">
        <v>1.9280249999999997</v>
      </c>
      <c r="AP14" s="161">
        <v>98.425676249999981</v>
      </c>
      <c r="AQ14" s="161"/>
      <c r="AR14" s="161">
        <v>2237.1805945992328</v>
      </c>
      <c r="AS14" s="161">
        <v>5719.9812708492327</v>
      </c>
      <c r="AT14" s="142"/>
      <c r="AU14" s="161">
        <v>3384.375</v>
      </c>
      <c r="AV14" s="162" t="s">
        <v>399</v>
      </c>
      <c r="AW14" s="163">
        <v>51.05</v>
      </c>
      <c r="AX14" s="43">
        <v>1.1684999999999999</v>
      </c>
      <c r="AY14" s="161">
        <v>59.651924999999991</v>
      </c>
      <c r="AZ14" s="161"/>
      <c r="BA14" s="161">
        <v>1686.1544677644015</v>
      </c>
      <c r="BB14" s="167">
        <v>0</v>
      </c>
      <c r="BC14" s="161">
        <v>5130.1813927644016</v>
      </c>
      <c r="BD14" s="165">
        <v>185.09983240000008</v>
      </c>
      <c r="BE14" s="166">
        <v>15</v>
      </c>
      <c r="BF14" s="167"/>
      <c r="BG14" s="161">
        <v>3384.375</v>
      </c>
      <c r="BH14" s="162" t="s">
        <v>399</v>
      </c>
      <c r="BI14" s="163">
        <v>51.05</v>
      </c>
      <c r="BJ14" s="43">
        <v>1.9280249999999999</v>
      </c>
      <c r="BK14" s="161">
        <v>98.425676249999995</v>
      </c>
      <c r="BL14" s="161"/>
      <c r="BM14" s="161">
        <v>2237.1805945992328</v>
      </c>
      <c r="BN14" s="161">
        <v>0</v>
      </c>
      <c r="BO14" s="169">
        <v>5719.9812708492327</v>
      </c>
      <c r="BP14" s="40">
        <v>6767.6744175912754</v>
      </c>
      <c r="BQ14" s="156"/>
      <c r="BR14" s="142"/>
      <c r="BS14" s="42" t="s">
        <v>117</v>
      </c>
      <c r="BT14" s="43">
        <v>127.9</v>
      </c>
    </row>
    <row r="15" spans="2:72">
      <c r="B15" s="44" t="s">
        <v>120</v>
      </c>
      <c r="C15" s="45">
        <f>C14/C13</f>
        <v>1.1831637372802961</v>
      </c>
      <c r="I15" s="85"/>
      <c r="J15" s="78"/>
      <c r="K15" s="79"/>
      <c r="L15" s="83"/>
      <c r="M15" s="80" t="s">
        <v>406</v>
      </c>
      <c r="N15" s="80"/>
      <c r="O15" s="81">
        <v>6000</v>
      </c>
      <c r="P15" s="82"/>
      <c r="Q15" s="79"/>
      <c r="R15" s="83"/>
      <c r="S15" s="80" t="s">
        <v>406</v>
      </c>
      <c r="T15" s="80"/>
      <c r="U15" s="84">
        <v>6000</v>
      </c>
      <c r="V15" s="71"/>
      <c r="W15" s="171"/>
      <c r="X15" s="158"/>
      <c r="Y15" s="159"/>
      <c r="Z15" s="160">
        <v>1</v>
      </c>
      <c r="AA15" s="161">
        <v>4061.25</v>
      </c>
      <c r="AB15" s="162" t="s">
        <v>399</v>
      </c>
      <c r="AC15" s="163">
        <v>51.05</v>
      </c>
      <c r="AD15" s="164">
        <v>1.2914999999999999</v>
      </c>
      <c r="AE15" s="161">
        <v>65.931074999999993</v>
      </c>
      <c r="AF15" s="161"/>
      <c r="AG15" s="161">
        <v>2017.929161739602</v>
      </c>
      <c r="AH15" s="161">
        <v>6145.1102367396015</v>
      </c>
      <c r="AI15" s="165">
        <v>194.92727240000008</v>
      </c>
      <c r="AJ15" s="166">
        <v>15</v>
      </c>
      <c r="AK15" s="167"/>
      <c r="AL15" s="161">
        <v>4061.25</v>
      </c>
      <c r="AM15" s="162" t="s">
        <v>399</v>
      </c>
      <c r="AN15" s="163">
        <v>51.05</v>
      </c>
      <c r="AO15" s="168">
        <v>2.1309749999999998</v>
      </c>
      <c r="AP15" s="161">
        <v>108.78627374999999</v>
      </c>
      <c r="AQ15" s="161"/>
      <c r="AR15" s="161">
        <v>2674.4490137675739</v>
      </c>
      <c r="AS15" s="161">
        <v>6844.4852875175739</v>
      </c>
      <c r="AT15" s="142"/>
      <c r="AU15" s="161">
        <v>4061.25</v>
      </c>
      <c r="AV15" s="162" t="s">
        <v>399</v>
      </c>
      <c r="AW15" s="163">
        <v>51.05</v>
      </c>
      <c r="AX15" s="43">
        <v>1.2914999999999999</v>
      </c>
      <c r="AY15" s="161">
        <v>65.931074999999993</v>
      </c>
      <c r="AZ15" s="161"/>
      <c r="BA15" s="161">
        <v>2017.929161739602</v>
      </c>
      <c r="BB15" s="167">
        <v>0</v>
      </c>
      <c r="BC15" s="161">
        <v>6145.1102367396015</v>
      </c>
      <c r="BD15" s="165">
        <v>194.92727240000008</v>
      </c>
      <c r="BE15" s="166">
        <v>15</v>
      </c>
      <c r="BF15" s="167"/>
      <c r="BG15" s="161">
        <v>4061.25</v>
      </c>
      <c r="BH15" s="162" t="s">
        <v>399</v>
      </c>
      <c r="BI15" s="163">
        <v>51.05</v>
      </c>
      <c r="BJ15" s="43">
        <v>2.1309749999999998</v>
      </c>
      <c r="BK15" s="161">
        <v>108.78627374999999</v>
      </c>
      <c r="BL15" s="161"/>
      <c r="BM15" s="161">
        <v>2674.4490137675739</v>
      </c>
      <c r="BN15" s="161">
        <v>0</v>
      </c>
      <c r="BO15" s="169">
        <v>6844.4852875175739</v>
      </c>
      <c r="BP15" s="40">
        <v>8098.1467925392944</v>
      </c>
      <c r="BQ15" s="156"/>
      <c r="BR15" s="142"/>
      <c r="BS15" s="44" t="s">
        <v>120</v>
      </c>
      <c r="BT15" s="45">
        <v>1.1831637372802961</v>
      </c>
    </row>
    <row r="16" spans="2:72">
      <c r="B16" t="s">
        <v>79</v>
      </c>
      <c r="C16" t="s">
        <v>407</v>
      </c>
      <c r="E16" t="s">
        <v>79</v>
      </c>
      <c r="F16" t="s">
        <v>408</v>
      </c>
      <c r="G16" t="s">
        <v>409</v>
      </c>
      <c r="H16" t="s">
        <v>147</v>
      </c>
      <c r="I16" s="85" t="s">
        <v>410</v>
      </c>
      <c r="J16" s="78"/>
      <c r="K16" s="79"/>
      <c r="L16" s="83"/>
      <c r="M16" s="80" t="s">
        <v>406</v>
      </c>
      <c r="N16" s="80"/>
      <c r="O16" s="81">
        <v>7000</v>
      </c>
      <c r="P16" s="82"/>
      <c r="Q16" s="79"/>
      <c r="R16" s="83"/>
      <c r="S16" s="80" t="s">
        <v>406</v>
      </c>
      <c r="T16" s="80"/>
      <c r="U16" s="84">
        <v>7000</v>
      </c>
      <c r="V16" s="71"/>
      <c r="W16" s="171"/>
      <c r="X16" s="158"/>
      <c r="Y16" s="159"/>
      <c r="Z16" s="160">
        <v>1</v>
      </c>
      <c r="AA16" s="161">
        <v>4738.125</v>
      </c>
      <c r="AB16" s="162" t="s">
        <v>399</v>
      </c>
      <c r="AC16" s="163">
        <v>51.05</v>
      </c>
      <c r="AD16" s="164">
        <v>1.4144999999999999</v>
      </c>
      <c r="AE16" s="161">
        <v>72.210224999999994</v>
      </c>
      <c r="AF16" s="161"/>
      <c r="AG16" s="161">
        <v>2349.7038557148026</v>
      </c>
      <c r="AH16" s="161">
        <v>7160.0390807148024</v>
      </c>
      <c r="AI16" s="165">
        <v>204.75471240000007</v>
      </c>
      <c r="AJ16" s="166">
        <v>15</v>
      </c>
      <c r="AK16" s="167"/>
      <c r="AL16" s="161">
        <v>4738.125</v>
      </c>
      <c r="AM16" s="162" t="s">
        <v>399</v>
      </c>
      <c r="AN16" s="163">
        <v>51.05</v>
      </c>
      <c r="AO16" s="168">
        <v>2.3339249999999998</v>
      </c>
      <c r="AP16" s="161">
        <v>119.14687124999999</v>
      </c>
      <c r="AQ16" s="161"/>
      <c r="AR16" s="161">
        <v>3111.7174329359132</v>
      </c>
      <c r="AS16" s="161">
        <v>7968.9893041859132</v>
      </c>
      <c r="AT16" s="142"/>
      <c r="AU16" s="161">
        <v>4738.125</v>
      </c>
      <c r="AV16" s="162" t="s">
        <v>399</v>
      </c>
      <c r="AW16" s="163">
        <v>51.05</v>
      </c>
      <c r="AX16" s="43">
        <v>1.4144999999999999</v>
      </c>
      <c r="AY16" s="161">
        <v>72.210224999999994</v>
      </c>
      <c r="AZ16" s="161"/>
      <c r="BA16" s="161">
        <v>2349.7038557148026</v>
      </c>
      <c r="BB16" s="167">
        <v>0</v>
      </c>
      <c r="BC16" s="161">
        <v>7160.0390807148024</v>
      </c>
      <c r="BD16" s="165">
        <v>204.75471240000007</v>
      </c>
      <c r="BE16" s="166">
        <v>15</v>
      </c>
      <c r="BF16" s="167"/>
      <c r="BG16" s="161">
        <v>4738.125</v>
      </c>
      <c r="BH16" s="162" t="s">
        <v>399</v>
      </c>
      <c r="BI16" s="163">
        <v>51.05</v>
      </c>
      <c r="BJ16" s="43">
        <v>2.3339249999999998</v>
      </c>
      <c r="BK16" s="161">
        <v>119.14687124999999</v>
      </c>
      <c r="BL16" s="161"/>
      <c r="BM16" s="161">
        <v>3111.7174329359132</v>
      </c>
      <c r="BN16" s="161">
        <v>0</v>
      </c>
      <c r="BO16" s="169">
        <v>7968.9893041859132</v>
      </c>
      <c r="BP16" s="40">
        <v>9428.6191674873116</v>
      </c>
      <c r="BQ16" s="156"/>
      <c r="BR16" s="142"/>
      <c r="BS16" s="44"/>
      <c r="BT16" s="45"/>
    </row>
    <row r="17" spans="2:72">
      <c r="B17">
        <v>50</v>
      </c>
      <c r="C17">
        <f>IF(B17&gt;=10000,1.2778*B17,(0.000022*(B17)^2+0.98*B17+1416.27))</f>
        <v>1465.325</v>
      </c>
      <c r="E17">
        <v>50</v>
      </c>
      <c r="F17">
        <v>1260.7139429259014</v>
      </c>
      <c r="I17" s="77"/>
      <c r="J17" s="78"/>
      <c r="K17" s="79"/>
      <c r="L17" s="83"/>
      <c r="M17" s="80" t="s">
        <v>406</v>
      </c>
      <c r="N17" s="80"/>
      <c r="O17" s="81">
        <v>10000</v>
      </c>
      <c r="P17" s="82"/>
      <c r="Q17" s="79"/>
      <c r="R17" s="83"/>
      <c r="S17" s="80" t="s">
        <v>406</v>
      </c>
      <c r="T17" s="80"/>
      <c r="U17" s="84">
        <v>10000</v>
      </c>
      <c r="V17" s="71"/>
      <c r="W17" s="171"/>
      <c r="X17" s="158"/>
      <c r="Y17" s="159"/>
      <c r="Z17" s="160">
        <v>1</v>
      </c>
      <c r="AA17" s="161">
        <v>6410</v>
      </c>
      <c r="AB17" s="162" t="s">
        <v>399</v>
      </c>
      <c r="AC17" s="163">
        <v>51.05</v>
      </c>
      <c r="AD17" s="164">
        <v>2.02</v>
      </c>
      <c r="AE17" s="161">
        <v>103.121</v>
      </c>
      <c r="AF17" s="161"/>
      <c r="AG17" s="161">
        <v>3184.0540880480039</v>
      </c>
      <c r="AH17" s="161">
        <v>9697.1750880480031</v>
      </c>
      <c r="AI17" s="165">
        <v>234.23703240000009</v>
      </c>
      <c r="AJ17" s="166">
        <v>15</v>
      </c>
      <c r="AK17" s="167"/>
      <c r="AL17" s="161">
        <v>6410</v>
      </c>
      <c r="AM17" s="162" t="s">
        <v>399</v>
      </c>
      <c r="AN17" s="163">
        <v>51.05</v>
      </c>
      <c r="AO17" s="168">
        <v>3.3329999999999997</v>
      </c>
      <c r="AP17" s="161">
        <v>170.14964999999998</v>
      </c>
      <c r="AQ17" s="161"/>
      <c r="AR17" s="161">
        <v>4219.4764619516045</v>
      </c>
      <c r="AS17" s="161">
        <v>10799.626111951606</v>
      </c>
      <c r="AT17" s="142"/>
      <c r="AU17" s="161">
        <v>6410</v>
      </c>
      <c r="AV17" s="162" t="s">
        <v>399</v>
      </c>
      <c r="AW17" s="163">
        <v>51.05</v>
      </c>
      <c r="AX17" s="43">
        <v>2.02</v>
      </c>
      <c r="AY17" s="161">
        <v>103.121</v>
      </c>
      <c r="AZ17" s="161"/>
      <c r="BA17" s="161">
        <v>3184.0540880480039</v>
      </c>
      <c r="BB17" s="167">
        <v>0</v>
      </c>
      <c r="BC17" s="161">
        <v>9697.1750880480031</v>
      </c>
      <c r="BD17" s="165">
        <v>234.23703240000009</v>
      </c>
      <c r="BE17" s="166">
        <v>15</v>
      </c>
      <c r="BF17" s="167"/>
      <c r="BG17" s="161">
        <v>6410</v>
      </c>
      <c r="BH17" s="162" t="s">
        <v>399</v>
      </c>
      <c r="BI17" s="163">
        <v>51.05</v>
      </c>
      <c r="BJ17" s="43">
        <v>3.3330000000000002</v>
      </c>
      <c r="BK17" s="161">
        <v>170.14965000000001</v>
      </c>
      <c r="BL17" s="161"/>
      <c r="BM17" s="161">
        <v>4219.4764619516045</v>
      </c>
      <c r="BN17" s="161">
        <v>0</v>
      </c>
      <c r="BO17" s="169">
        <v>10799.626111951606</v>
      </c>
      <c r="BP17" s="40">
        <v>12777.725991846535</v>
      </c>
      <c r="BQ17" s="156"/>
      <c r="BR17" s="142"/>
      <c r="BS17" s="44"/>
      <c r="BT17" s="45"/>
    </row>
    <row r="18" spans="2:72">
      <c r="B18">
        <v>100</v>
      </c>
      <c r="C18">
        <f t="shared" ref="C18:C27" si="0">IF(B18&gt;=10000,1.2778*B18,(0.000022*(B18)^2+0.98*B18+1416.27))</f>
        <v>1514.49</v>
      </c>
      <c r="E18">
        <v>100</v>
      </c>
      <c r="F18">
        <v>1453.4891769684546</v>
      </c>
      <c r="G18">
        <f>F17/F18</f>
        <v>0.86737071242276131</v>
      </c>
      <c r="H18">
        <f>F19/F18</f>
        <v>1.1326292875772388</v>
      </c>
      <c r="I18" s="85">
        <f>H18-G18</f>
        <v>0.26525857515447748</v>
      </c>
      <c r="J18" s="78"/>
      <c r="K18" s="79"/>
      <c r="L18" s="83"/>
      <c r="M18" s="80" t="s">
        <v>406</v>
      </c>
      <c r="N18" s="80"/>
      <c r="O18" s="81">
        <v>20000</v>
      </c>
      <c r="P18" s="82"/>
      <c r="Q18" s="79"/>
      <c r="R18" s="83"/>
      <c r="S18" s="80" t="s">
        <v>406</v>
      </c>
      <c r="T18" s="80"/>
      <c r="U18" s="84">
        <v>20000</v>
      </c>
      <c r="V18" s="71"/>
      <c r="W18" s="171"/>
      <c r="X18" s="158"/>
      <c r="Y18" s="159"/>
      <c r="Z18" s="160">
        <v>1</v>
      </c>
      <c r="AA18" s="161">
        <v>12820</v>
      </c>
      <c r="AB18" s="162" t="s">
        <v>399</v>
      </c>
      <c r="AC18" s="163">
        <v>51.05</v>
      </c>
      <c r="AD18" s="164">
        <v>4.04</v>
      </c>
      <c r="AE18" s="161">
        <v>206.24199999999999</v>
      </c>
      <c r="AF18" s="161"/>
      <c r="AG18" s="161">
        <v>6368.1081760960078</v>
      </c>
      <c r="AH18" s="161">
        <v>19394.350176096006</v>
      </c>
      <c r="AI18" s="165">
        <v>332.5114324000001</v>
      </c>
      <c r="AJ18" s="166">
        <v>15</v>
      </c>
      <c r="AK18" s="167"/>
      <c r="AL18" s="161">
        <v>12820</v>
      </c>
      <c r="AM18" s="162" t="s">
        <v>399</v>
      </c>
      <c r="AN18" s="163">
        <v>51.05</v>
      </c>
      <c r="AO18" s="168">
        <v>6.6659999999999995</v>
      </c>
      <c r="AP18" s="161">
        <v>340.29929999999996</v>
      </c>
      <c r="AQ18" s="161"/>
      <c r="AR18" s="161">
        <v>8438.952923903209</v>
      </c>
      <c r="AS18" s="161">
        <v>21599.252223903211</v>
      </c>
      <c r="AT18" s="142"/>
      <c r="AU18" s="161">
        <v>12820</v>
      </c>
      <c r="AV18" s="162" t="s">
        <v>399</v>
      </c>
      <c r="AW18" s="163">
        <v>51.05</v>
      </c>
      <c r="AX18" s="43">
        <v>4.04</v>
      </c>
      <c r="AY18" s="161">
        <v>206.24199999999999</v>
      </c>
      <c r="AZ18" s="161"/>
      <c r="BA18" s="161">
        <v>6368.1081760960078</v>
      </c>
      <c r="BB18" s="167">
        <v>0</v>
      </c>
      <c r="BC18" s="161">
        <v>19394.350176096006</v>
      </c>
      <c r="BD18" s="165">
        <v>332.5114324000001</v>
      </c>
      <c r="BE18" s="166">
        <v>15</v>
      </c>
      <c r="BF18" s="167"/>
      <c r="BG18" s="161">
        <v>12820</v>
      </c>
      <c r="BH18" s="162" t="s">
        <v>399</v>
      </c>
      <c r="BI18" s="163">
        <v>51.05</v>
      </c>
      <c r="BJ18" s="43">
        <v>6.6660000000000004</v>
      </c>
      <c r="BK18" s="161">
        <v>340.29930000000002</v>
      </c>
      <c r="BL18" s="161"/>
      <c r="BM18" s="161">
        <v>8438.952923903209</v>
      </c>
      <c r="BN18" s="161">
        <v>0</v>
      </c>
      <c r="BO18" s="169">
        <v>21599.252223903211</v>
      </c>
      <c r="BP18" s="40">
        <v>25555.45198369307</v>
      </c>
      <c r="BQ18" s="156"/>
      <c r="BR18" s="142"/>
      <c r="BS18" s="44"/>
      <c r="BT18" s="45"/>
    </row>
    <row r="19" spans="2:72">
      <c r="B19">
        <v>250</v>
      </c>
      <c r="C19">
        <f t="shared" si="0"/>
        <v>1662.645</v>
      </c>
      <c r="E19">
        <v>250</v>
      </c>
      <c r="F19">
        <v>1646.264411011008</v>
      </c>
      <c r="G19">
        <f t="shared" ref="G19:G31" si="1">F18/F19</f>
        <v>0.88290141440634939</v>
      </c>
      <c r="H19">
        <f t="shared" ref="H19:H31" si="2">F20/F19</f>
        <v>1.1847594193275275</v>
      </c>
      <c r="I19" s="85">
        <f t="shared" ref="I19:I31" si="3">H19-G19</f>
        <v>0.30185800492117809</v>
      </c>
      <c r="J19" s="78"/>
      <c r="K19" s="79"/>
      <c r="L19" s="83"/>
      <c r="M19" s="80" t="s">
        <v>406</v>
      </c>
      <c r="N19" s="80"/>
      <c r="O19" s="81">
        <v>30000</v>
      </c>
      <c r="P19" s="82"/>
      <c r="Q19" s="79"/>
      <c r="R19" s="83"/>
      <c r="S19" s="80" t="s">
        <v>406</v>
      </c>
      <c r="T19" s="80"/>
      <c r="U19" s="84">
        <v>30000</v>
      </c>
      <c r="V19" s="71"/>
      <c r="W19" s="171"/>
      <c r="X19" s="158"/>
      <c r="Y19" s="159"/>
      <c r="Z19" s="160">
        <v>1</v>
      </c>
      <c r="AA19" s="161">
        <v>19230</v>
      </c>
      <c r="AB19" s="162" t="s">
        <v>399</v>
      </c>
      <c r="AC19" s="163">
        <v>51.05</v>
      </c>
      <c r="AD19" s="164">
        <v>6.06</v>
      </c>
      <c r="AE19" s="161">
        <v>309.36299999999994</v>
      </c>
      <c r="AF19" s="161"/>
      <c r="AG19" s="161">
        <v>9552.1622641440099</v>
      </c>
      <c r="AH19" s="161">
        <v>29091.525264144009</v>
      </c>
      <c r="AI19" s="165">
        <v>430.78583240000006</v>
      </c>
      <c r="AJ19" s="166">
        <v>15</v>
      </c>
      <c r="AK19" s="167"/>
      <c r="AL19" s="161">
        <v>19230</v>
      </c>
      <c r="AM19" s="162" t="s">
        <v>399</v>
      </c>
      <c r="AN19" s="163">
        <v>51.05</v>
      </c>
      <c r="AO19" s="168">
        <v>9.9989999999999988</v>
      </c>
      <c r="AP19" s="161">
        <v>510.44894999999991</v>
      </c>
      <c r="AQ19" s="161"/>
      <c r="AR19" s="161">
        <v>12658.429385854817</v>
      </c>
      <c r="AS19" s="161">
        <v>32398.878335854817</v>
      </c>
      <c r="AT19" s="142"/>
      <c r="AU19" s="161">
        <v>19230</v>
      </c>
      <c r="AV19" s="162" t="s">
        <v>399</v>
      </c>
      <c r="AW19" s="163">
        <v>51.05</v>
      </c>
      <c r="AX19" s="43">
        <v>6.06</v>
      </c>
      <c r="AY19" s="161">
        <v>309.36299999999994</v>
      </c>
      <c r="AZ19" s="161"/>
      <c r="BA19" s="161">
        <v>9552.1622641440099</v>
      </c>
      <c r="BB19" s="167">
        <v>0</v>
      </c>
      <c r="BC19" s="161">
        <v>29091.525264144009</v>
      </c>
      <c r="BD19" s="165">
        <v>430.78583240000006</v>
      </c>
      <c r="BE19" s="166">
        <v>15</v>
      </c>
      <c r="BF19" s="167"/>
      <c r="BG19" s="161">
        <v>19230</v>
      </c>
      <c r="BH19" s="162" t="s">
        <v>399</v>
      </c>
      <c r="BI19" s="163">
        <v>51.05</v>
      </c>
      <c r="BJ19" s="43">
        <v>9.9989999999999988</v>
      </c>
      <c r="BK19" s="161">
        <v>510.44894999999991</v>
      </c>
      <c r="BL19" s="161"/>
      <c r="BM19" s="161">
        <v>12658.429385854817</v>
      </c>
      <c r="BN19" s="161">
        <v>0</v>
      </c>
      <c r="BO19" s="169">
        <v>32398.878335854817</v>
      </c>
      <c r="BP19" s="40">
        <v>38333.177975539606</v>
      </c>
      <c r="BQ19" s="156"/>
      <c r="BR19" s="142"/>
      <c r="BS19" s="44"/>
      <c r="BT19" s="45"/>
    </row>
    <row r="20" spans="2:72">
      <c r="B20">
        <v>500</v>
      </c>
      <c r="C20">
        <f t="shared" si="0"/>
        <v>1911.77</v>
      </c>
      <c r="E20">
        <v>500</v>
      </c>
      <c r="F20">
        <v>1950.4272676489757</v>
      </c>
      <c r="G20">
        <f t="shared" si="1"/>
        <v>0.84405321762928265</v>
      </c>
      <c r="H20">
        <f t="shared" si="2"/>
        <v>1.4054436976978268</v>
      </c>
      <c r="I20" s="85">
        <f t="shared" si="3"/>
        <v>0.5613904800685442</v>
      </c>
      <c r="J20" s="78"/>
      <c r="K20" s="79"/>
      <c r="L20" s="83"/>
      <c r="M20" s="80" t="s">
        <v>406</v>
      </c>
      <c r="N20" s="80"/>
      <c r="O20" s="81">
        <v>40000</v>
      </c>
      <c r="P20" s="82"/>
      <c r="Q20" s="79"/>
      <c r="R20" s="83"/>
      <c r="S20" s="80" t="s">
        <v>406</v>
      </c>
      <c r="T20" s="80"/>
      <c r="U20" s="84">
        <v>40000</v>
      </c>
      <c r="V20" s="71"/>
      <c r="W20" s="171"/>
      <c r="X20" s="158"/>
      <c r="Y20" s="159"/>
      <c r="Z20" s="160">
        <v>1</v>
      </c>
      <c r="AA20" s="161">
        <v>25640</v>
      </c>
      <c r="AB20" s="162" t="s">
        <v>399</v>
      </c>
      <c r="AC20" s="163">
        <v>51.05</v>
      </c>
      <c r="AD20" s="164">
        <v>8.08</v>
      </c>
      <c r="AE20" s="161">
        <v>412.48399999999998</v>
      </c>
      <c r="AF20" s="161"/>
      <c r="AG20" s="161">
        <v>12736.216352192016</v>
      </c>
      <c r="AH20" s="161">
        <v>38788.700352192012</v>
      </c>
      <c r="AI20" s="165">
        <v>529.06023240000013</v>
      </c>
      <c r="AJ20" s="166">
        <v>15</v>
      </c>
      <c r="AK20" s="167"/>
      <c r="AL20" s="161">
        <v>25640</v>
      </c>
      <c r="AM20" s="162" t="s">
        <v>399</v>
      </c>
      <c r="AN20" s="163">
        <v>51.05</v>
      </c>
      <c r="AO20" s="168">
        <v>13.331999999999999</v>
      </c>
      <c r="AP20" s="161">
        <v>680.59859999999992</v>
      </c>
      <c r="AQ20" s="161"/>
      <c r="AR20" s="161">
        <v>16877.905847806418</v>
      </c>
      <c r="AS20" s="161">
        <v>43198.504447806423</v>
      </c>
      <c r="AT20" s="142"/>
      <c r="AU20" s="161">
        <v>25640</v>
      </c>
      <c r="AV20" s="162" t="s">
        <v>399</v>
      </c>
      <c r="AW20" s="163">
        <v>51.05</v>
      </c>
      <c r="AX20" s="43">
        <v>8.08</v>
      </c>
      <c r="AY20" s="161">
        <v>412.48399999999998</v>
      </c>
      <c r="AZ20" s="161"/>
      <c r="BA20" s="161">
        <v>12736.216352192016</v>
      </c>
      <c r="BB20" s="167">
        <v>0</v>
      </c>
      <c r="BC20" s="161">
        <v>38788.700352192012</v>
      </c>
      <c r="BD20" s="165">
        <v>529.06023240000013</v>
      </c>
      <c r="BE20" s="166">
        <v>15</v>
      </c>
      <c r="BF20" s="167"/>
      <c r="BG20" s="161">
        <v>25640</v>
      </c>
      <c r="BH20" s="162" t="s">
        <v>399</v>
      </c>
      <c r="BI20" s="163">
        <v>51.05</v>
      </c>
      <c r="BJ20" s="43">
        <v>13.332000000000001</v>
      </c>
      <c r="BK20" s="161">
        <v>680.59860000000003</v>
      </c>
      <c r="BL20" s="161"/>
      <c r="BM20" s="161">
        <v>16877.905847806418</v>
      </c>
      <c r="BN20" s="161">
        <v>0</v>
      </c>
      <c r="BO20" s="169">
        <v>43198.504447806423</v>
      </c>
      <c r="BP20" s="40">
        <v>51110.903967386141</v>
      </c>
      <c r="BQ20" s="156"/>
      <c r="BR20" s="142"/>
      <c r="BS20" s="44"/>
      <c r="BT20" s="45"/>
    </row>
    <row r="21" spans="2:72">
      <c r="B21">
        <v>1000</v>
      </c>
      <c r="C21">
        <f t="shared" si="0"/>
        <v>2418.27</v>
      </c>
      <c r="E21">
        <v>1000</v>
      </c>
      <c r="F21">
        <v>2741.2157111352453</v>
      </c>
      <c r="G21">
        <f t="shared" si="1"/>
        <v>0.71151907517749746</v>
      </c>
      <c r="H21">
        <f t="shared" si="2"/>
        <v>1.3301235366312076</v>
      </c>
      <c r="I21" s="85">
        <f t="shared" si="3"/>
        <v>0.61860446145371017</v>
      </c>
      <c r="J21" s="78"/>
      <c r="K21" s="79"/>
      <c r="L21" s="83"/>
      <c r="M21" s="80" t="s">
        <v>406</v>
      </c>
      <c r="N21" s="80"/>
      <c r="O21" s="81">
        <v>50000</v>
      </c>
      <c r="P21" s="82"/>
      <c r="Q21" s="79"/>
      <c r="R21" s="83"/>
      <c r="S21" s="80" t="s">
        <v>406</v>
      </c>
      <c r="T21" s="80"/>
      <c r="U21" s="84">
        <v>50000</v>
      </c>
      <c r="V21" s="71"/>
      <c r="W21" s="171"/>
      <c r="X21" s="158"/>
      <c r="Y21" s="159"/>
      <c r="Z21" s="160">
        <v>1</v>
      </c>
      <c r="AA21" s="161">
        <v>32050</v>
      </c>
      <c r="AB21" s="162" t="s">
        <v>399</v>
      </c>
      <c r="AC21" s="163">
        <v>51.05</v>
      </c>
      <c r="AD21" s="164">
        <v>10.1</v>
      </c>
      <c r="AE21" s="161">
        <v>515.6049999999999</v>
      </c>
      <c r="AF21" s="161"/>
      <c r="AG21" s="161">
        <v>15920.270440240021</v>
      </c>
      <c r="AH21" s="161">
        <v>48485.875440240023</v>
      </c>
      <c r="AI21" s="165">
        <v>627.33463240000015</v>
      </c>
      <c r="AJ21" s="166">
        <v>15</v>
      </c>
      <c r="AK21" s="167"/>
      <c r="AL21" s="161">
        <v>32050</v>
      </c>
      <c r="AM21" s="162" t="s">
        <v>399</v>
      </c>
      <c r="AN21" s="163">
        <v>51.05</v>
      </c>
      <c r="AO21" s="168">
        <v>16.664999999999999</v>
      </c>
      <c r="AP21" s="161">
        <v>850.74824999999987</v>
      </c>
      <c r="AQ21" s="161"/>
      <c r="AR21" s="161">
        <v>21097.382309758028</v>
      </c>
      <c r="AS21" s="161">
        <v>53998.130559758029</v>
      </c>
      <c r="AT21" s="142"/>
      <c r="AU21" s="161">
        <v>32050</v>
      </c>
      <c r="AV21" s="162" t="s">
        <v>399</v>
      </c>
      <c r="AW21" s="163">
        <v>51.05</v>
      </c>
      <c r="AX21" s="43">
        <v>10.1</v>
      </c>
      <c r="AY21" s="161">
        <v>515.6049999999999</v>
      </c>
      <c r="AZ21" s="161"/>
      <c r="BA21" s="161">
        <v>15920.270440240021</v>
      </c>
      <c r="BB21" s="167">
        <v>0</v>
      </c>
      <c r="BC21" s="161">
        <v>48485.875440240023</v>
      </c>
      <c r="BD21" s="165">
        <v>627.33463240000015</v>
      </c>
      <c r="BE21" s="166">
        <v>15</v>
      </c>
      <c r="BF21" s="167"/>
      <c r="BG21" s="161">
        <v>32050</v>
      </c>
      <c r="BH21" s="162" t="s">
        <v>399</v>
      </c>
      <c r="BI21" s="163">
        <v>51.05</v>
      </c>
      <c r="BJ21" s="43">
        <v>16.664999999999999</v>
      </c>
      <c r="BK21" s="161">
        <v>850.74824999999987</v>
      </c>
      <c r="BL21" s="161"/>
      <c r="BM21" s="161">
        <v>21097.382309758028</v>
      </c>
      <c r="BN21" s="161">
        <v>0</v>
      </c>
      <c r="BO21" s="169">
        <v>53998.130559758029</v>
      </c>
      <c r="BP21" s="40">
        <v>63888.629959232676</v>
      </c>
      <c r="BQ21" s="156"/>
      <c r="BR21" s="142"/>
      <c r="BS21" s="44"/>
      <c r="BT21" s="45"/>
    </row>
    <row r="22" spans="2:72">
      <c r="B22">
        <v>2000</v>
      </c>
      <c r="C22">
        <f t="shared" si="0"/>
        <v>3464.27</v>
      </c>
      <c r="E22">
        <v>2000</v>
      </c>
      <c r="F22">
        <v>3646.1555363642433</v>
      </c>
      <c r="G22">
        <f t="shared" si="1"/>
        <v>0.75180986762529689</v>
      </c>
      <c r="H22">
        <f t="shared" si="2"/>
        <v>1.1828234303407357</v>
      </c>
      <c r="I22" s="85">
        <f t="shared" si="3"/>
        <v>0.43101356271543878</v>
      </c>
    </row>
    <row r="23" spans="2:72">
      <c r="B23">
        <v>3000</v>
      </c>
      <c r="C23">
        <f t="shared" si="0"/>
        <v>4554.2700000000004</v>
      </c>
      <c r="E23">
        <v>3000</v>
      </c>
      <c r="F23">
        <v>4312.7581990782191</v>
      </c>
      <c r="G23">
        <f t="shared" si="1"/>
        <v>0.84543472368646799</v>
      </c>
      <c r="H23">
        <f t="shared" si="2"/>
        <v>1.3244208201551204</v>
      </c>
      <c r="I23" s="85">
        <f t="shared" si="3"/>
        <v>0.47898609646865242</v>
      </c>
    </row>
    <row r="24" spans="2:72">
      <c r="B24">
        <v>4000</v>
      </c>
      <c r="C24">
        <f t="shared" si="0"/>
        <v>5688.27</v>
      </c>
      <c r="E24">
        <v>4000</v>
      </c>
      <c r="F24">
        <v>5711.9067511538951</v>
      </c>
      <c r="G24">
        <f t="shared" si="1"/>
        <v>0.75504702491982634</v>
      </c>
      <c r="H24">
        <f t="shared" si="2"/>
        <v>1.1848362924034253</v>
      </c>
      <c r="I24" s="85">
        <f t="shared" si="3"/>
        <v>0.42978926748359891</v>
      </c>
    </row>
    <row r="25" spans="2:72">
      <c r="B25">
        <v>5000</v>
      </c>
      <c r="C25">
        <f t="shared" si="0"/>
        <v>6866.27</v>
      </c>
      <c r="E25">
        <v>5000</v>
      </c>
      <c r="F25">
        <v>6767.6744175912754</v>
      </c>
      <c r="G25">
        <f t="shared" si="1"/>
        <v>0.84399845481734259</v>
      </c>
      <c r="H25">
        <f t="shared" si="2"/>
        <v>1.1965922550129939</v>
      </c>
      <c r="I25" s="85">
        <f t="shared" si="3"/>
        <v>0.35259380019565134</v>
      </c>
    </row>
    <row r="26" spans="2:72">
      <c r="B26">
        <v>6000</v>
      </c>
      <c r="C26">
        <f t="shared" si="0"/>
        <v>8088.27</v>
      </c>
      <c r="E26">
        <v>6000</v>
      </c>
      <c r="F26">
        <v>8098.1467925392944</v>
      </c>
      <c r="G26">
        <f t="shared" si="1"/>
        <v>0.83570656237378116</v>
      </c>
      <c r="H26">
        <f t="shared" si="2"/>
        <v>1.1642934376262186</v>
      </c>
      <c r="I26" s="85">
        <f t="shared" si="3"/>
        <v>0.32858687525243746</v>
      </c>
    </row>
    <row r="27" spans="2:72">
      <c r="B27">
        <v>7000</v>
      </c>
      <c r="C27">
        <f t="shared" si="0"/>
        <v>9354.27</v>
      </c>
      <c r="E27">
        <v>7000</v>
      </c>
      <c r="F27">
        <v>9428.6191674873116</v>
      </c>
      <c r="G27">
        <f t="shared" si="1"/>
        <v>0.85889000803682025</v>
      </c>
      <c r="H27">
        <f t="shared" si="2"/>
        <v>1.3552065010651764</v>
      </c>
      <c r="I27" s="85">
        <f t="shared" si="3"/>
        <v>0.49631649302835612</v>
      </c>
    </row>
    <row r="28" spans="2:72">
      <c r="B28">
        <v>10000</v>
      </c>
      <c r="C28">
        <f t="shared" ref="C28:C32" si="4">IF(B28&gt;=10000,1.2778*B28,(73.793*(B28)^2-50.274*B28)/1000+1181.5)</f>
        <v>12778</v>
      </c>
      <c r="E28">
        <v>10000</v>
      </c>
      <c r="F28">
        <v>12777.725991846535</v>
      </c>
      <c r="G28">
        <f t="shared" si="1"/>
        <v>0.73789492539624901</v>
      </c>
      <c r="H28">
        <f t="shared" si="2"/>
        <v>2</v>
      </c>
      <c r="I28" s="85">
        <f t="shared" si="3"/>
        <v>1.262105074603751</v>
      </c>
    </row>
    <row r="29" spans="2:72">
      <c r="B29">
        <v>20000</v>
      </c>
      <c r="C29">
        <f t="shared" si="4"/>
        <v>25556</v>
      </c>
      <c r="E29">
        <v>20000</v>
      </c>
      <c r="F29">
        <v>25555.45198369307</v>
      </c>
      <c r="G29">
        <f t="shared" si="1"/>
        <v>0.5</v>
      </c>
      <c r="H29">
        <f t="shared" si="2"/>
        <v>1.5</v>
      </c>
      <c r="I29" s="85">
        <f t="shared" si="3"/>
        <v>1</v>
      </c>
    </row>
    <row r="30" spans="2:72">
      <c r="B30">
        <v>30000</v>
      </c>
      <c r="C30">
        <f t="shared" si="4"/>
        <v>38334</v>
      </c>
      <c r="E30">
        <v>30000</v>
      </c>
      <c r="F30">
        <v>38333.177975539606</v>
      </c>
      <c r="G30">
        <f t="shared" si="1"/>
        <v>0.66666666666666663</v>
      </c>
      <c r="H30">
        <f t="shared" si="2"/>
        <v>1.3333333333333333</v>
      </c>
      <c r="I30" s="85">
        <f t="shared" si="3"/>
        <v>0.66666666666666663</v>
      </c>
    </row>
    <row r="31" spans="2:72">
      <c r="B31">
        <v>40000</v>
      </c>
      <c r="C31">
        <f t="shared" si="4"/>
        <v>51112</v>
      </c>
      <c r="E31">
        <v>40000</v>
      </c>
      <c r="F31">
        <v>51110.903967386141</v>
      </c>
      <c r="G31">
        <f t="shared" si="1"/>
        <v>0.75</v>
      </c>
      <c r="H31">
        <f t="shared" si="2"/>
        <v>1.25</v>
      </c>
      <c r="I31" s="85">
        <f t="shared" si="3"/>
        <v>0.5</v>
      </c>
    </row>
    <row r="32" spans="2:72">
      <c r="B32">
        <v>50000</v>
      </c>
      <c r="C32">
        <f t="shared" si="4"/>
        <v>63890</v>
      </c>
      <c r="E32">
        <v>50000</v>
      </c>
      <c r="F32">
        <v>63888.629959232676</v>
      </c>
    </row>
    <row r="33" spans="2:9">
      <c r="G33" s="250">
        <f>AVERAGE(G18:G31)</f>
        <v>0.77509233236845299</v>
      </c>
      <c r="H33" s="250">
        <f>AVERAGE(H18:H31)</f>
        <v>1.3246044293693431</v>
      </c>
    </row>
    <row r="34" spans="2:9">
      <c r="B34" t="s">
        <v>411</v>
      </c>
    </row>
    <row r="35" spans="2:9">
      <c r="B35" s="4" t="s">
        <v>412</v>
      </c>
    </row>
    <row r="39" spans="2:9">
      <c r="I39" s="348"/>
    </row>
  </sheetData>
  <mergeCells count="5">
    <mergeCell ref="K9:K13"/>
    <mergeCell ref="I1:I3"/>
    <mergeCell ref="J1:O2"/>
    <mergeCell ref="P1:U2"/>
    <mergeCell ref="Q8:Q13"/>
  </mergeCells>
  <hyperlinks>
    <hyperlink ref="B10" r:id="rId1" xr:uid="{36F45392-1B1B-4484-BF2E-2CB9AA6B9783}"/>
    <hyperlink ref="B35" r:id="rId2" xr:uid="{0856E7A3-10A0-4238-8CE8-8105D83FF72D}"/>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ece13e-3376-4417-9525-be60b11a89a8" xsi:nil="true"/>
    <lcf76f155ced4ddcb4097134ff3c332f xmlns="46dafbb5-6ccc-4950-8747-520a1a2862d3">
      <Terms xmlns="http://schemas.microsoft.com/office/infopath/2007/PartnerControls"/>
    </lcf76f155ced4ddcb4097134ff3c332f>
    <SharedWithUsers xmlns="c881d390-7802-491e-a270-0634f060731e">
      <UserInfo>
        <DisplayName>Ellis, Edward John</DisplayName>
        <AccountId>12</AccountId>
        <AccountType/>
      </UserInfo>
      <UserInfo>
        <DisplayName>Borkum, Mark I</DisplayName>
        <AccountId>11</AccountId>
        <AccountType/>
      </UserInfo>
      <UserInfo>
        <DisplayName>Fowler, Richard A</DisplayName>
        <AccountId>17</AccountId>
        <AccountType/>
      </UserInfo>
      <UserInfo>
        <DisplayName>Chase, Jared M</DisplayName>
        <AccountId>20</AccountId>
        <AccountType/>
      </UserInfo>
      <UserInfo>
        <DisplayName>Taube, Benjamin</DisplayName>
        <AccountId>41</AccountId>
        <AccountType/>
      </UserInfo>
      <UserInfo>
        <DisplayName>Chen, Yan</DisplayName>
        <AccountId>55</AccountId>
        <AccountType/>
      </UserInfo>
      <UserInfo>
        <DisplayName>Mo, Kefei</DisplayName>
        <AccountId>46</AccountId>
        <AccountType/>
      </UserInfo>
      <UserInfo>
        <DisplayName>Goel, Supriya</DisplayName>
        <AccountId>24</AccountId>
        <AccountType/>
      </UserInfo>
      <UserInfo>
        <DisplayName>Gonzalez, Juan</DisplayName>
        <AccountId>16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D2697B82B40F478660F7DDB16DDE0E" ma:contentTypeVersion="15" ma:contentTypeDescription="Create a new document." ma:contentTypeScope="" ma:versionID="5914e9dbf30467a6de2748c3f0ab58f5">
  <xsd:schema xmlns:xsd="http://www.w3.org/2001/XMLSchema" xmlns:xs="http://www.w3.org/2001/XMLSchema" xmlns:p="http://schemas.microsoft.com/office/2006/metadata/properties" xmlns:ns2="46dafbb5-6ccc-4950-8747-520a1a2862d3" xmlns:ns3="5cece13e-3376-4417-9525-be60b11a89a8" xmlns:ns4="c881d390-7802-491e-a270-0634f060731e" targetNamespace="http://schemas.microsoft.com/office/2006/metadata/properties" ma:root="true" ma:fieldsID="486a51dc7ac41404846f69264654f2d8" ns2:_="" ns3:_="" ns4:_="">
    <xsd:import namespace="46dafbb5-6ccc-4950-8747-520a1a2862d3"/>
    <xsd:import namespace="5cece13e-3376-4417-9525-be60b11a89a8"/>
    <xsd:import namespace="c881d390-7802-491e-a270-0634f060731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dafbb5-6ccc-4950-8747-520a1a286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60f1aaf-6244-4bb9-9bf9-38bf3738530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ce13e-3376-4417-9525-be60b11a8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b7de062-bec9-432f-85c1-67b21f14d290}" ma:internalName="TaxCatchAll" ma:showField="CatchAllData" ma:web="c881d390-7802-491e-a270-0634f060731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881d390-7802-491e-a270-0634f060731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5039B1-1AB3-40D4-BA70-414D77645059}">
  <ds:schemaRefs>
    <ds:schemaRef ds:uri="http://schemas.microsoft.com/office/2006/metadata/properties"/>
    <ds:schemaRef ds:uri="http://schemas.microsoft.com/office/2006/documentManagement/types"/>
    <ds:schemaRef ds:uri="5cece13e-3376-4417-9525-be60b11a89a8"/>
    <ds:schemaRef ds:uri="http://purl.org/dc/terms/"/>
    <ds:schemaRef ds:uri="c881d390-7802-491e-a270-0634f060731e"/>
    <ds:schemaRef ds:uri="http://www.w3.org/XML/1998/namespace"/>
    <ds:schemaRef ds:uri="http://schemas.microsoft.com/office/infopath/2007/PartnerControls"/>
    <ds:schemaRef ds:uri="http://purl.org/dc/elements/1.1/"/>
    <ds:schemaRef ds:uri="http://schemas.openxmlformats.org/package/2006/metadata/core-properties"/>
    <ds:schemaRef ds:uri="46dafbb5-6ccc-4950-8747-520a1a2862d3"/>
    <ds:schemaRef ds:uri="http://purl.org/dc/dcmitype/"/>
  </ds:schemaRefs>
</ds:datastoreItem>
</file>

<file path=customXml/itemProps2.xml><?xml version="1.0" encoding="utf-8"?>
<ds:datastoreItem xmlns:ds="http://schemas.openxmlformats.org/officeDocument/2006/customXml" ds:itemID="{BEFFD735-4B5B-44D8-A07D-DB2927357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dafbb5-6ccc-4950-8747-520a1a2862d3"/>
    <ds:schemaRef ds:uri="5cece13e-3376-4417-9525-be60b11a89a8"/>
    <ds:schemaRef ds:uri="c881d390-7802-491e-a270-0634f06073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E37F4-2F49-45BF-B09C-4754A4C2BF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22</vt:i4>
      </vt:variant>
    </vt:vector>
  </HeadingPairs>
  <TitlesOfParts>
    <vt:vector size="34" baseType="lpstr">
      <vt:lpstr>INSTRUCTIONS</vt:lpstr>
      <vt:lpstr>CostEstimateCalculator</vt:lpstr>
      <vt:lpstr>Calculations</vt:lpstr>
      <vt:lpstr>Reference_Values</vt:lpstr>
      <vt:lpstr>Uncertainty_Ranges</vt:lpstr>
      <vt:lpstr>Lookups</vt:lpstr>
      <vt:lpstr>PrototypeSchoolSizes</vt:lpstr>
      <vt:lpstr>supply_air_calcs</vt:lpstr>
      <vt:lpstr>economizer</vt:lpstr>
      <vt:lpstr>ERV</vt:lpstr>
      <vt:lpstr>VFD</vt:lpstr>
      <vt:lpstr>WLHP</vt:lpstr>
      <vt:lpstr>climate_zone</vt:lpstr>
      <vt:lpstr>cool_cap</vt:lpstr>
      <vt:lpstr>cool_cap_low</vt:lpstr>
      <vt:lpstr>econ_cost</vt:lpstr>
      <vt:lpstr>footprint_area</vt:lpstr>
      <vt:lpstr>heat_cap</vt:lpstr>
      <vt:lpstr>InflationRange</vt:lpstr>
      <vt:lpstr>nPTAC_high</vt:lpstr>
      <vt:lpstr>nPTAC_low</vt:lpstr>
      <vt:lpstr>outdoor_air</vt:lpstr>
      <vt:lpstr>people</vt:lpstr>
      <vt:lpstr>PPI_index</vt:lpstr>
      <vt:lpstr>PTAC_cap_high</vt:lpstr>
      <vt:lpstr>PTAC_cap_low</vt:lpstr>
      <vt:lpstr>roof_area</vt:lpstr>
      <vt:lpstr>shw_storage</vt:lpstr>
      <vt:lpstr>skylight_area</vt:lpstr>
      <vt:lpstr>square_footage</vt:lpstr>
      <vt:lpstr>supply_air</vt:lpstr>
      <vt:lpstr>wall_area</vt:lpstr>
      <vt:lpstr>wwr</vt:lpstr>
      <vt:lpstr>zip_code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dc:creator>
  <cp:keywords/>
  <dc:description/>
  <cp:lastModifiedBy>Gonzalez, Juan</cp:lastModifiedBy>
  <cp:revision/>
  <dcterms:created xsi:type="dcterms:W3CDTF">2022-06-15T14:36:44Z</dcterms:created>
  <dcterms:modified xsi:type="dcterms:W3CDTF">2024-02-07T03:01:38Z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0x010100EBD2697B82B40F478660F7DDB16DDE0E</vt:lpwstr>
  </property>
  <property fmtid="{D5CDD505-2E9C-101B-9397-08002B2CF9AE}" pid="3" name="MediaServiceImageTags">
    <vt:lpwstr/>
  </property>
</Properties>
</file>